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"/>
  </bookViews>
  <sheets>
    <sheet name="Hoja1" sheetId="1" r:id="rId1"/>
    <sheet name="Resumen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<sst xmlns="http://schemas.openxmlformats.org/spreadsheetml/2006/main" count="60" uniqueCount="41">
  <si>
    <t>Pedido</t>
  </si>
  <si>
    <t>Ciudad</t>
  </si>
  <si>
    <t>Fecha pedido</t>
  </si>
  <si>
    <t>Fecha entrega</t>
  </si>
  <si>
    <t>Importe</t>
  </si>
  <si>
    <t>Descuento 
especial</t>
  </si>
  <si>
    <t>Descuento
por ciudad</t>
  </si>
  <si>
    <t>Importe
Descuentos</t>
  </si>
  <si>
    <t>IVA (16%)</t>
  </si>
  <si>
    <t>TOTAL</t>
  </si>
  <si>
    <t>Pedido 1</t>
  </si>
  <si>
    <t>La Coruña</t>
  </si>
  <si>
    <t>Pedido 2</t>
  </si>
  <si>
    <t>Cádiz</t>
  </si>
  <si>
    <t>Pedido 3</t>
  </si>
  <si>
    <t>Pedido 4</t>
  </si>
  <si>
    <t>Valencia</t>
  </si>
  <si>
    <t>Pedido 5</t>
  </si>
  <si>
    <t>Toledo</t>
  </si>
  <si>
    <t>Pedido 6</t>
  </si>
  <si>
    <t>Pedido 7</t>
  </si>
  <si>
    <t>Pedido 8</t>
  </si>
  <si>
    <t>Pedido 9</t>
  </si>
  <si>
    <t>Tenerife</t>
  </si>
  <si>
    <t>Pedido 10</t>
  </si>
  <si>
    <t>Pedido 11</t>
  </si>
  <si>
    <t>Pedido 12</t>
  </si>
  <si>
    <t>Pedido 13</t>
  </si>
  <si>
    <t>Pedido 14</t>
  </si>
  <si>
    <t>Pedido 15</t>
  </si>
  <si>
    <t>Pedido 16</t>
  </si>
  <si>
    <t>Pedido 17</t>
  </si>
  <si>
    <t>Pedido 18</t>
  </si>
  <si>
    <t>Datos</t>
  </si>
  <si>
    <t>Número de pedidos</t>
  </si>
  <si>
    <t>pedido máximo</t>
  </si>
  <si>
    <t>Pedido Mínimo</t>
  </si>
  <si>
    <t>Pedido Medio</t>
  </si>
  <si>
    <t>Suma de todos los pedidos</t>
  </si>
  <si>
    <t>Ya sé Excel, pero necesito más</t>
  </si>
  <si>
    <t>Total general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</si>
</sst>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4" fontId="0" fillId="0" borderId="5" xfId="0" applyNumberFormat="1" applyBorder="1" applyAlignment="1">
      <alignment/>
    </xf>
    <xf numFmtId="44" fontId="0" fillId="0" borderId="6" xfId="0" applyNumberFormat="1" applyBorder="1" applyAlignment="1">
      <alignment/>
    </xf>
    <xf numFmtId="0" fontId="2" fillId="0" borderId="0" xfId="15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44" fontId="0" fillId="0" borderId="3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4" xfId="0" applyNumberFormat="1" applyBorder="1" applyAlignment="1">
      <alignment/>
    </xf>
    <xf numFmtId="44" fontId="0" fillId="0" borderId="10" xfId="0" applyNumberForma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numFmt numFmtId="44" formatCode="_-* #,##0.00\ &quot;€&quot;_-;\-* #,##0.00\ &quot;€&quot;_-;_-* &quot;-&quot;??\ &quot;€&quot;_-;_-@_-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9" sheet="Hoja1"/>
  </cacheSource>
  <cacheFields count="10">
    <cacheField name="Pedido">
      <sharedItems containsMixedTypes="0" count="18">
        <s v="Pedido 1"/>
        <s v="Pedido 2"/>
        <s v="Pedido 3"/>
        <s v="Pedido 4"/>
        <s v="Pedido 5"/>
        <s v="Pedido 6"/>
        <s v="Pedido 7"/>
        <s v="Pedido 8"/>
        <s v="Pedido 9"/>
        <s v="Pedido 10"/>
        <s v="Pedido 11"/>
        <s v="Pedido 12"/>
        <s v="Pedido 13"/>
        <s v="Pedido 14"/>
        <s v="Pedido 15"/>
        <s v="Pedido 16"/>
        <s v="Pedido 17"/>
        <s v="Pedido 18"/>
      </sharedItems>
    </cacheField>
    <cacheField name="Ciudad">
      <sharedItems containsMixedTypes="0" count="5">
        <s v="La Coruña"/>
        <s v="Cádiz"/>
        <s v="Valencia"/>
        <s v="Toledo"/>
        <s v="Tenerife"/>
      </sharedItems>
    </cacheField>
    <cacheField name="Fecha pedido">
      <sharedItems containsSemiMixedTypes="0" containsNonDate="0" containsDate="1" containsString="0" containsMixedTypes="0" count="16">
        <d v="2004-02-29T00:00:00.000"/>
        <d v="2004-03-18T00:00:00.000"/>
        <d v="2004-03-16T00:00:00.000"/>
        <d v="2004-05-07T00:00:00.000"/>
        <d v="2004-04-16T00:00:00.000"/>
        <d v="2004-02-26T00:00:00.000"/>
        <d v="2004-02-06T00:00:00.000"/>
        <d v="2004-02-03T00:00:00.000"/>
        <d v="2004-04-15T00:00:00.000"/>
        <d v="2004-02-12T00:00:00.000"/>
        <d v="2004-02-02T00:00:00.000"/>
        <d v="2004-02-17T00:00:00.000"/>
        <d v="2004-02-25T00:00:00.000"/>
        <d v="2004-04-19T00:00:00.000"/>
        <d v="2004-02-14T00:00:00.000"/>
        <d v="2004-03-08T00:00:00.000"/>
      </sharedItems>
    </cacheField>
    <cacheField name="Fecha entrega">
      <sharedItems containsSemiMixedTypes="0" containsNonDate="0" containsDate="1" containsString="0" containsMixedTypes="0" count="18">
        <d v="2004-03-05T00:00:00.000"/>
        <d v="2004-03-25T00:00:00.000"/>
        <d v="2004-03-19T00:00:00.000"/>
        <d v="2004-05-13T00:00:00.000"/>
        <d v="2004-04-25T00:00:00.000"/>
        <d v="2004-02-17T00:00:00.000"/>
        <d v="2004-02-27T00:00:00.000"/>
        <d v="2004-02-06T00:00:00.000"/>
        <d v="2004-02-11T00:00:00.000"/>
        <d v="2004-04-18T00:00:00.000"/>
        <d v="2004-02-16T00:00:00.000"/>
        <d v="2004-02-04T00:00:00.000"/>
        <d v="2004-02-18T00:00:00.000"/>
        <d v="2004-03-02T00:00:00.000"/>
        <d v="2004-04-24T00:00:00.000"/>
        <d v="2004-02-02T00:00:00.000"/>
        <d v="2004-03-14T00:00:00.000"/>
        <d v="2004-04-01T00:00:00.000"/>
      </sharedItems>
    </cacheField>
    <cacheField name="Importe">
      <sharedItems containsSemiMixedTypes="0" containsString="0" containsMixedTypes="0" containsNumber="1" containsInteger="1" count="12">
        <n v="10000"/>
        <n v="11000"/>
        <n v="19000"/>
        <n v="7000"/>
        <n v="22000"/>
        <n v="6000"/>
        <n v="14000"/>
        <n v="21000"/>
        <n v="13000"/>
        <n v="20000"/>
        <n v="12000"/>
        <n v="23000"/>
      </sharedItems>
    </cacheField>
    <cacheField name="Descuento &#10;especial">
      <sharedItems containsSemiMixedTypes="0" containsString="0" containsMixedTypes="0" containsNumber="1" containsInteger="1" count="8">
        <n v="0"/>
        <n v="110"/>
        <n v="70"/>
        <n v="220"/>
        <n v="190"/>
        <n v="130"/>
        <n v="230"/>
        <n v="140"/>
      </sharedItems>
    </cacheField>
    <cacheField name="Descuento&#10;por ciudad">
      <sharedItems containsSemiMixedTypes="0" containsString="0" containsMixedTypes="0" containsNumber="1" containsInteger="1" count="10">
        <n v="150"/>
        <n v="165"/>
        <n v="285"/>
        <n v="0"/>
        <n v="90"/>
        <n v="210"/>
        <n v="195"/>
        <n v="300"/>
        <n v="345"/>
        <n v="330"/>
      </sharedItems>
    </cacheField>
    <cacheField name="Importe&#10;Descuentos">
      <sharedItems containsSemiMixedTypes="0" containsString="0" containsMixedTypes="0" containsNumber="1" containsInteger="1" count="14">
        <n v="150"/>
        <n v="275"/>
        <n v="285"/>
        <n v="70"/>
        <n v="220"/>
        <n v="90"/>
        <n v="210"/>
        <n v="0"/>
        <n v="190"/>
        <n v="325"/>
        <n v="300"/>
        <n v="575"/>
        <n v="140"/>
        <n v="550"/>
      </sharedItems>
    </cacheField>
    <cacheField name="IVA (16%)">
      <sharedItems containsSemiMixedTypes="0" containsString="0" containsMixedTypes="0" containsNumber="1" count="16">
        <n v="1576"/>
        <n v="1716"/>
        <n v="2994.4"/>
        <n v="1108.8"/>
        <n v="3484.8"/>
        <n v="945.6"/>
        <n v="2206.4"/>
        <n v="0"/>
        <n v="3009.6"/>
        <n v="2028"/>
        <n v="3152"/>
        <n v="3200"/>
        <n v="1920"/>
        <n v="3588"/>
        <n v="3040"/>
        <n v="3432"/>
      </sharedItems>
    </cacheField>
    <cacheField name="TOTAL">
      <sharedItems containsSemiMixedTypes="0" containsString="0" containsMixedTypes="0" containsNumber="1" count="17">
        <n v="11426"/>
        <n v="12441"/>
        <n v="21709.4"/>
        <n v="8038.8"/>
        <n v="25264.8"/>
        <n v="6855.6"/>
        <n v="15996.4"/>
        <n v="21000"/>
        <n v="21819.6"/>
        <n v="14703"/>
        <n v="22852"/>
        <n v="23200"/>
        <n v="13920"/>
        <n v="26013"/>
        <n v="22040"/>
        <n v="13860"/>
        <n v="2488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4:H10" firstHeaderRow="1" firstDataRow="2" firstDataCol="1"/>
  <pivotFields count="10">
    <pivotField compact="0" outline="0" subtotalTop="0" showAll="0"/>
    <pivotField axis="axisCol" compact="0" outline="0" subtotalTop="0" showAll="0">
      <items count="6">
        <item x="1"/>
        <item x="0"/>
        <item x="4"/>
        <item x="3"/>
        <item x="2"/>
        <item t="default"/>
      </items>
    </pivotField>
    <pivotField compact="0" outline="0" subtotalTop="0" showAll="0" numFmtId="14"/>
    <pivotField compact="0" outline="0" subtotalTop="0" showAll="0" numFmtId="1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dataField="1" compact="0" outline="0" subtotalTop="0" showAll="0" numFmtId="164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5">
    <dataField name="N?mero de pedidos" fld="9" subtotal="count" baseField="0" baseItem="0"/>
    <dataField name="pedido m?ximo" fld="9" subtotal="max" baseField="0" baseItem="0" numFmtId="44"/>
    <dataField name="Pedido M?nimo" fld="9" subtotal="min" baseField="0" baseItem="0" numFmtId="44"/>
    <dataField name="Pedido Medio" fld="9" subtotal="average" baseField="0" baseItem="0" numFmtId="44"/>
    <dataField name="Suma de todos los pedidos" fld="9" baseField="0" baseItem="0" numFmtId="44"/>
  </dataFields>
  <formats count="1"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cesitomas.com/Excel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30" sqref="C30"/>
    </sheetView>
  </sheetViews>
  <sheetFormatPr defaultColWidth="11.421875" defaultRowHeight="12.75"/>
  <sheetData>
    <row r="1" spans="1:10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</row>
    <row r="2" spans="1:10" ht="12.75">
      <c r="A2" t="s">
        <v>10</v>
      </c>
      <c r="B2" t="s">
        <v>11</v>
      </c>
      <c r="C2" s="3">
        <v>38046</v>
      </c>
      <c r="D2" s="3">
        <v>38051</v>
      </c>
      <c r="E2" s="4">
        <v>10000</v>
      </c>
      <c r="F2" s="4">
        <f aca="true" t="shared" si="0" ref="F2:F19">IF((D2-C2)&gt;5,1%*E2,0)</f>
        <v>0</v>
      </c>
      <c r="G2" s="4">
        <f aca="true" t="shared" si="1" ref="G2:G19">IF(OR(B2="Cádiz",B2="La Coruña"),E2*1.5%,0)</f>
        <v>150</v>
      </c>
      <c r="H2" s="4">
        <f aca="true" t="shared" si="2" ref="H2:H19">SUM(F2:G2)</f>
        <v>150</v>
      </c>
      <c r="I2" s="4">
        <f aca="true" t="shared" si="3" ref="I2:I19">IF(B2="Tenerife",0,(E2-H2)*16%)</f>
        <v>1576</v>
      </c>
      <c r="J2" s="4">
        <f aca="true" t="shared" si="4" ref="J2:J19">E2-H2+I2</f>
        <v>11426</v>
      </c>
    </row>
    <row r="3" spans="1:10" ht="12.75">
      <c r="A3" t="s">
        <v>12</v>
      </c>
      <c r="B3" t="s">
        <v>13</v>
      </c>
      <c r="C3" s="3">
        <v>38064</v>
      </c>
      <c r="D3" s="3">
        <v>38071</v>
      </c>
      <c r="E3" s="4">
        <v>11000</v>
      </c>
      <c r="F3" s="4">
        <f t="shared" si="0"/>
        <v>110</v>
      </c>
      <c r="G3" s="4">
        <f t="shared" si="1"/>
        <v>165</v>
      </c>
      <c r="H3" s="4">
        <f t="shared" si="2"/>
        <v>275</v>
      </c>
      <c r="I3" s="4">
        <f t="shared" si="3"/>
        <v>1716</v>
      </c>
      <c r="J3" s="4">
        <f t="shared" si="4"/>
        <v>12441</v>
      </c>
    </row>
    <row r="4" spans="1:10" ht="12.75">
      <c r="A4" t="s">
        <v>14</v>
      </c>
      <c r="B4" t="s">
        <v>11</v>
      </c>
      <c r="C4" s="3">
        <v>38062</v>
      </c>
      <c r="D4" s="3">
        <v>38065</v>
      </c>
      <c r="E4" s="4">
        <v>19000</v>
      </c>
      <c r="F4" s="4">
        <f t="shared" si="0"/>
        <v>0</v>
      </c>
      <c r="G4" s="4">
        <f t="shared" si="1"/>
        <v>285</v>
      </c>
      <c r="H4" s="4">
        <f t="shared" si="2"/>
        <v>285</v>
      </c>
      <c r="I4" s="4">
        <f t="shared" si="3"/>
        <v>2994.4</v>
      </c>
      <c r="J4" s="4">
        <f t="shared" si="4"/>
        <v>21709.4</v>
      </c>
    </row>
    <row r="5" spans="1:10" ht="12.75">
      <c r="A5" t="s">
        <v>15</v>
      </c>
      <c r="B5" t="s">
        <v>16</v>
      </c>
      <c r="C5" s="3">
        <v>38114</v>
      </c>
      <c r="D5" s="3">
        <v>38120</v>
      </c>
      <c r="E5" s="4">
        <v>7000</v>
      </c>
      <c r="F5" s="4">
        <f t="shared" si="0"/>
        <v>70</v>
      </c>
      <c r="G5" s="4">
        <f t="shared" si="1"/>
        <v>0</v>
      </c>
      <c r="H5" s="4">
        <f t="shared" si="2"/>
        <v>70</v>
      </c>
      <c r="I5" s="4">
        <f t="shared" si="3"/>
        <v>1108.8</v>
      </c>
      <c r="J5" s="4">
        <f t="shared" si="4"/>
        <v>8038.8</v>
      </c>
    </row>
    <row r="6" spans="1:10" ht="12.75">
      <c r="A6" t="s">
        <v>17</v>
      </c>
      <c r="B6" t="s">
        <v>18</v>
      </c>
      <c r="C6" s="3">
        <v>38093</v>
      </c>
      <c r="D6" s="3">
        <v>38102</v>
      </c>
      <c r="E6" s="4">
        <v>22000</v>
      </c>
      <c r="F6" s="4">
        <f t="shared" si="0"/>
        <v>220</v>
      </c>
      <c r="G6" s="4">
        <f t="shared" si="1"/>
        <v>0</v>
      </c>
      <c r="H6" s="4">
        <f t="shared" si="2"/>
        <v>220</v>
      </c>
      <c r="I6" s="4">
        <f t="shared" si="3"/>
        <v>3484.8</v>
      </c>
      <c r="J6" s="4">
        <f t="shared" si="4"/>
        <v>25264.8</v>
      </c>
    </row>
    <row r="7" spans="1:10" ht="12.75">
      <c r="A7" t="s">
        <v>19</v>
      </c>
      <c r="B7" t="s">
        <v>11</v>
      </c>
      <c r="C7" s="3">
        <v>38043</v>
      </c>
      <c r="D7" s="3">
        <v>38034</v>
      </c>
      <c r="E7" s="4">
        <v>6000</v>
      </c>
      <c r="F7" s="4">
        <f t="shared" si="0"/>
        <v>0</v>
      </c>
      <c r="G7" s="4">
        <f t="shared" si="1"/>
        <v>90</v>
      </c>
      <c r="H7" s="4">
        <f t="shared" si="2"/>
        <v>90</v>
      </c>
      <c r="I7" s="4">
        <f t="shared" si="3"/>
        <v>945.6</v>
      </c>
      <c r="J7" s="4">
        <f t="shared" si="4"/>
        <v>6855.6</v>
      </c>
    </row>
    <row r="8" spans="1:10" ht="12.75">
      <c r="A8" t="s">
        <v>20</v>
      </c>
      <c r="B8" t="s">
        <v>11</v>
      </c>
      <c r="C8" s="3">
        <v>38023</v>
      </c>
      <c r="D8" s="3">
        <v>38044</v>
      </c>
      <c r="E8" s="4">
        <v>11000</v>
      </c>
      <c r="F8" s="4">
        <f t="shared" si="0"/>
        <v>110</v>
      </c>
      <c r="G8" s="4">
        <f t="shared" si="1"/>
        <v>165</v>
      </c>
      <c r="H8" s="4">
        <f t="shared" si="2"/>
        <v>275</v>
      </c>
      <c r="I8" s="4">
        <f t="shared" si="3"/>
        <v>1716</v>
      </c>
      <c r="J8" s="4">
        <f t="shared" si="4"/>
        <v>12441</v>
      </c>
    </row>
    <row r="9" spans="1:10" ht="12.75">
      <c r="A9" t="s">
        <v>21</v>
      </c>
      <c r="B9" t="s">
        <v>13</v>
      </c>
      <c r="C9" s="3">
        <v>38020</v>
      </c>
      <c r="D9" s="3">
        <v>38023</v>
      </c>
      <c r="E9" s="4">
        <v>14000</v>
      </c>
      <c r="F9" s="4">
        <f t="shared" si="0"/>
        <v>0</v>
      </c>
      <c r="G9" s="4">
        <f t="shared" si="1"/>
        <v>210</v>
      </c>
      <c r="H9" s="4">
        <f t="shared" si="2"/>
        <v>210</v>
      </c>
      <c r="I9" s="4">
        <f t="shared" si="3"/>
        <v>2206.4</v>
      </c>
      <c r="J9" s="4">
        <f t="shared" si="4"/>
        <v>15996.4</v>
      </c>
    </row>
    <row r="10" spans="1:10" ht="12.75">
      <c r="A10" t="s">
        <v>22</v>
      </c>
      <c r="B10" t="s">
        <v>23</v>
      </c>
      <c r="C10" s="3">
        <v>38092</v>
      </c>
      <c r="D10" s="3">
        <v>38028</v>
      </c>
      <c r="E10" s="4">
        <v>21000</v>
      </c>
      <c r="F10" s="4">
        <f t="shared" si="0"/>
        <v>0</v>
      </c>
      <c r="G10" s="4">
        <f t="shared" si="1"/>
        <v>0</v>
      </c>
      <c r="H10" s="4">
        <f t="shared" si="2"/>
        <v>0</v>
      </c>
      <c r="I10" s="4">
        <f t="shared" si="3"/>
        <v>0</v>
      </c>
      <c r="J10" s="4">
        <f t="shared" si="4"/>
        <v>21000</v>
      </c>
    </row>
    <row r="11" spans="1:10" ht="12.75">
      <c r="A11" t="s">
        <v>24</v>
      </c>
      <c r="B11" t="s">
        <v>18</v>
      </c>
      <c r="C11" s="3">
        <v>38029</v>
      </c>
      <c r="D11" s="3">
        <v>38095</v>
      </c>
      <c r="E11" s="4">
        <v>19000</v>
      </c>
      <c r="F11" s="4">
        <f t="shared" si="0"/>
        <v>190</v>
      </c>
      <c r="G11" s="4">
        <f t="shared" si="1"/>
        <v>0</v>
      </c>
      <c r="H11" s="4">
        <f t="shared" si="2"/>
        <v>190</v>
      </c>
      <c r="I11" s="4">
        <f t="shared" si="3"/>
        <v>3009.6</v>
      </c>
      <c r="J11" s="4">
        <f t="shared" si="4"/>
        <v>21819.6</v>
      </c>
    </row>
    <row r="12" spans="1:10" ht="12.75">
      <c r="A12" t="s">
        <v>25</v>
      </c>
      <c r="B12" t="s">
        <v>13</v>
      </c>
      <c r="C12" s="3">
        <v>38019</v>
      </c>
      <c r="D12" s="3">
        <v>38033</v>
      </c>
      <c r="E12" s="4">
        <v>13000</v>
      </c>
      <c r="F12" s="4">
        <f t="shared" si="0"/>
        <v>130</v>
      </c>
      <c r="G12" s="4">
        <f t="shared" si="1"/>
        <v>195</v>
      </c>
      <c r="H12" s="4">
        <f t="shared" si="2"/>
        <v>325</v>
      </c>
      <c r="I12" s="4">
        <f t="shared" si="3"/>
        <v>2028</v>
      </c>
      <c r="J12" s="4">
        <f t="shared" si="4"/>
        <v>14703</v>
      </c>
    </row>
    <row r="13" spans="1:10" ht="12.75">
      <c r="A13" t="s">
        <v>26</v>
      </c>
      <c r="B13" t="s">
        <v>11</v>
      </c>
      <c r="C13" s="3">
        <v>38034</v>
      </c>
      <c r="D13" s="3">
        <v>38021</v>
      </c>
      <c r="E13" s="4">
        <v>20000</v>
      </c>
      <c r="F13" s="4">
        <f t="shared" si="0"/>
        <v>0</v>
      </c>
      <c r="G13" s="4">
        <f t="shared" si="1"/>
        <v>300</v>
      </c>
      <c r="H13" s="4">
        <f t="shared" si="2"/>
        <v>300</v>
      </c>
      <c r="I13" s="4">
        <f t="shared" si="3"/>
        <v>3152</v>
      </c>
      <c r="J13" s="4">
        <f t="shared" si="4"/>
        <v>22852</v>
      </c>
    </row>
    <row r="14" spans="1:10" ht="12.75">
      <c r="A14" t="s">
        <v>27</v>
      </c>
      <c r="B14" t="s">
        <v>16</v>
      </c>
      <c r="C14" s="3">
        <v>38042</v>
      </c>
      <c r="D14" s="3">
        <v>38035</v>
      </c>
      <c r="E14" s="4">
        <v>20000</v>
      </c>
      <c r="F14" s="4">
        <f t="shared" si="0"/>
        <v>0</v>
      </c>
      <c r="G14" s="4">
        <f t="shared" si="1"/>
        <v>0</v>
      </c>
      <c r="H14" s="4">
        <f t="shared" si="2"/>
        <v>0</v>
      </c>
      <c r="I14" s="4">
        <f t="shared" si="3"/>
        <v>3200</v>
      </c>
      <c r="J14" s="4">
        <f t="shared" si="4"/>
        <v>23200</v>
      </c>
    </row>
    <row r="15" spans="1:10" ht="12.75">
      <c r="A15" t="s">
        <v>28</v>
      </c>
      <c r="B15" t="s">
        <v>16</v>
      </c>
      <c r="C15" s="3">
        <v>38096</v>
      </c>
      <c r="D15" s="3">
        <v>38048</v>
      </c>
      <c r="E15" s="4">
        <v>12000</v>
      </c>
      <c r="F15" s="4">
        <f t="shared" si="0"/>
        <v>0</v>
      </c>
      <c r="G15" s="4">
        <f t="shared" si="1"/>
        <v>0</v>
      </c>
      <c r="H15" s="4">
        <f t="shared" si="2"/>
        <v>0</v>
      </c>
      <c r="I15" s="4">
        <f t="shared" si="3"/>
        <v>1920</v>
      </c>
      <c r="J15" s="4">
        <f t="shared" si="4"/>
        <v>13920</v>
      </c>
    </row>
    <row r="16" spans="1:10" ht="12.75">
      <c r="A16" t="s">
        <v>29</v>
      </c>
      <c r="B16" t="s">
        <v>11</v>
      </c>
      <c r="C16" s="3">
        <v>38062</v>
      </c>
      <c r="D16" s="3">
        <v>38101</v>
      </c>
      <c r="E16" s="4">
        <v>23000</v>
      </c>
      <c r="F16" s="4">
        <f t="shared" si="0"/>
        <v>230</v>
      </c>
      <c r="G16" s="4">
        <f t="shared" si="1"/>
        <v>345</v>
      </c>
      <c r="H16" s="4">
        <f t="shared" si="2"/>
        <v>575</v>
      </c>
      <c r="I16" s="4">
        <f t="shared" si="3"/>
        <v>3588</v>
      </c>
      <c r="J16" s="4">
        <f t="shared" si="4"/>
        <v>26013</v>
      </c>
    </row>
    <row r="17" spans="1:10" ht="12.75">
      <c r="A17" t="s">
        <v>30</v>
      </c>
      <c r="B17" t="s">
        <v>18</v>
      </c>
      <c r="C17" s="3">
        <v>38096</v>
      </c>
      <c r="D17" s="3">
        <v>38019</v>
      </c>
      <c r="E17" s="4">
        <v>19000</v>
      </c>
      <c r="F17" s="4">
        <f t="shared" si="0"/>
        <v>0</v>
      </c>
      <c r="G17" s="4">
        <f t="shared" si="1"/>
        <v>0</v>
      </c>
      <c r="H17" s="4">
        <f t="shared" si="2"/>
        <v>0</v>
      </c>
      <c r="I17" s="4">
        <f t="shared" si="3"/>
        <v>3040</v>
      </c>
      <c r="J17" s="4">
        <f t="shared" si="4"/>
        <v>22040</v>
      </c>
    </row>
    <row r="18" spans="1:10" ht="12.75">
      <c r="A18" t="s">
        <v>31</v>
      </c>
      <c r="B18" t="s">
        <v>23</v>
      </c>
      <c r="C18" s="3">
        <v>38031</v>
      </c>
      <c r="D18" s="3">
        <v>38060</v>
      </c>
      <c r="E18" s="4">
        <v>14000</v>
      </c>
      <c r="F18" s="4">
        <f t="shared" si="0"/>
        <v>140</v>
      </c>
      <c r="G18" s="4">
        <f t="shared" si="1"/>
        <v>0</v>
      </c>
      <c r="H18" s="4">
        <f t="shared" si="2"/>
        <v>140</v>
      </c>
      <c r="I18" s="4">
        <f t="shared" si="3"/>
        <v>0</v>
      </c>
      <c r="J18" s="4">
        <f t="shared" si="4"/>
        <v>13860</v>
      </c>
    </row>
    <row r="19" spans="1:10" ht="12.75">
      <c r="A19" t="s">
        <v>32</v>
      </c>
      <c r="B19" t="s">
        <v>13</v>
      </c>
      <c r="C19" s="3">
        <v>38054</v>
      </c>
      <c r="D19" s="3">
        <v>38078</v>
      </c>
      <c r="E19" s="4">
        <v>22000</v>
      </c>
      <c r="F19" s="4">
        <f t="shared" si="0"/>
        <v>220</v>
      </c>
      <c r="G19" s="4">
        <f t="shared" si="1"/>
        <v>330</v>
      </c>
      <c r="H19" s="4">
        <f t="shared" si="2"/>
        <v>550</v>
      </c>
      <c r="I19" s="4">
        <f t="shared" si="3"/>
        <v>3432</v>
      </c>
      <c r="J19" s="4">
        <f t="shared" si="4"/>
        <v>24882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2" sqref="A2"/>
    </sheetView>
  </sheetViews>
  <sheetFormatPr defaultColWidth="11.421875" defaultRowHeight="12.75"/>
  <cols>
    <col min="2" max="2" width="23.8515625" style="0" bestFit="1" customWidth="1"/>
    <col min="3" max="3" width="12.8515625" style="0" customWidth="1"/>
    <col min="4" max="8" width="12.8515625" style="0" bestFit="1" customWidth="1"/>
  </cols>
  <sheetData>
    <row r="1" ht="12.75">
      <c r="A1" s="13" t="s">
        <v>39</v>
      </c>
    </row>
    <row r="4" spans="2:8" ht="12.75">
      <c r="B4" s="7"/>
      <c r="C4" s="5" t="s">
        <v>1</v>
      </c>
      <c r="D4" s="14"/>
      <c r="E4" s="14"/>
      <c r="F4" s="14"/>
      <c r="G4" s="14"/>
      <c r="H4" s="15"/>
    </row>
    <row r="5" spans="2:8" ht="12.75">
      <c r="B5" s="5" t="s">
        <v>33</v>
      </c>
      <c r="C5" s="7" t="s">
        <v>13</v>
      </c>
      <c r="D5" s="16" t="s">
        <v>11</v>
      </c>
      <c r="E5" s="16" t="s">
        <v>23</v>
      </c>
      <c r="F5" s="16" t="s">
        <v>18</v>
      </c>
      <c r="G5" s="16" t="s">
        <v>16</v>
      </c>
      <c r="H5" s="6" t="s">
        <v>40</v>
      </c>
    </row>
    <row r="6" spans="2:8" ht="12.75">
      <c r="B6" s="7" t="s">
        <v>34</v>
      </c>
      <c r="C6" s="17">
        <v>4</v>
      </c>
      <c r="D6" s="18">
        <v>6</v>
      </c>
      <c r="E6" s="18">
        <v>2</v>
      </c>
      <c r="F6" s="18">
        <v>3</v>
      </c>
      <c r="G6" s="18">
        <v>3</v>
      </c>
      <c r="H6" s="8">
        <v>18</v>
      </c>
    </row>
    <row r="7" spans="2:8" ht="12.75">
      <c r="B7" s="9" t="s">
        <v>35</v>
      </c>
      <c r="C7" s="19">
        <v>24882</v>
      </c>
      <c r="D7" s="20">
        <v>26013</v>
      </c>
      <c r="E7" s="20">
        <v>21000</v>
      </c>
      <c r="F7" s="20">
        <v>25264.8</v>
      </c>
      <c r="G7" s="20">
        <v>23200</v>
      </c>
      <c r="H7" s="11">
        <v>26013</v>
      </c>
    </row>
    <row r="8" spans="2:8" ht="12.75">
      <c r="B8" s="9" t="s">
        <v>36</v>
      </c>
      <c r="C8" s="19">
        <v>12441</v>
      </c>
      <c r="D8" s="20">
        <v>6855.6</v>
      </c>
      <c r="E8" s="20">
        <v>13860</v>
      </c>
      <c r="F8" s="20">
        <v>21819.6</v>
      </c>
      <c r="G8" s="20">
        <v>8038.8</v>
      </c>
      <c r="H8" s="11">
        <v>6855.6</v>
      </c>
    </row>
    <row r="9" spans="2:8" ht="12.75">
      <c r="B9" s="9" t="s">
        <v>37</v>
      </c>
      <c r="C9" s="19">
        <v>17005.6</v>
      </c>
      <c r="D9" s="20">
        <v>16882.833333333332</v>
      </c>
      <c r="E9" s="20">
        <v>17430</v>
      </c>
      <c r="F9" s="20">
        <v>23041.466666666664</v>
      </c>
      <c r="G9" s="20">
        <v>15052.933333333334</v>
      </c>
      <c r="H9" s="11">
        <v>17692.366666666665</v>
      </c>
    </row>
    <row r="10" spans="2:8" ht="12.75">
      <c r="B10" s="10" t="s">
        <v>38</v>
      </c>
      <c r="C10" s="21">
        <v>68022.4</v>
      </c>
      <c r="D10" s="22">
        <v>101297</v>
      </c>
      <c r="E10" s="22">
        <v>34860</v>
      </c>
      <c r="F10" s="22">
        <v>69124.4</v>
      </c>
      <c r="G10" s="22">
        <v>45158.8</v>
      </c>
      <c r="H10" s="12">
        <v>318462.6</v>
      </c>
    </row>
  </sheetData>
  <hyperlinks>
    <hyperlink ref="A1" r:id="rId1" display="Ya sé Excel, pero necesito más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Paco Megía</cp:lastModifiedBy>
  <dcterms:created xsi:type="dcterms:W3CDTF">2009-05-20T10:25:16Z</dcterms:created>
  <dcterms:modified xsi:type="dcterms:W3CDTF">2009-05-20T14:43:52Z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