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500" windowWidth="15360" windowHeight="8835"/>
  </bookViews>
  <sheets>
    <sheet name="Hipoteca" sheetId="1" r:id="rId1"/>
    <sheet name="Hoja1" sheetId="2" r:id="rId2"/>
  </sheets>
  <definedNames>
    <definedName name="__123Graph_C" hidden="1">Hipoteca!$E$17:$E$190</definedName>
    <definedName name="__123Graph_E" hidden="1">Hipoteca!$F$17:$F$190</definedName>
    <definedName name="__123Graph_F" hidden="1">Hipoteca!$G$17:$G$190</definedName>
    <definedName name="_Fill" hidden="1">Hipoteca!$E$10:$E$418</definedName>
    <definedName name="_xlnm.Print_Area" localSheetId="0">Hipoteca!$A$8:$K$310</definedName>
    <definedName name="Imprimir_títulos_IM" localSheetId="0">Hipoteca!$4:$9</definedName>
    <definedName name="_xlnm.Print_Titles" localSheetId="0">Hipoteca!$4:$9</definedName>
  </definedNames>
  <calcPr calcId="125725" fullCalcOnLoad="1"/>
</workbook>
</file>

<file path=xl/calcChain.xml><?xml version="1.0" encoding="utf-8"?>
<calcChain xmlns="http://schemas.openxmlformats.org/spreadsheetml/2006/main">
  <c r="B10" i="1"/>
  <c r="I10" s="1"/>
  <c r="G10"/>
  <c r="H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B11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J10"/>
  <c r="G11" s="1"/>
  <c r="J3" l="1"/>
  <c r="K10"/>
  <c r="F11"/>
  <c r="H11" s="1"/>
  <c r="I11"/>
  <c r="J11" l="1"/>
  <c r="G12" s="1"/>
  <c r="K11" l="1"/>
  <c r="I12"/>
  <c r="F12"/>
  <c r="H12" s="1"/>
  <c r="J12" l="1"/>
  <c r="G13" s="1"/>
  <c r="K12" l="1"/>
  <c r="I13"/>
  <c r="F13"/>
  <c r="H13" s="1"/>
  <c r="J13" l="1"/>
  <c r="G14" s="1"/>
  <c r="K13" l="1"/>
  <c r="I14"/>
  <c r="F14"/>
  <c r="H14" s="1"/>
  <c r="J14" l="1"/>
  <c r="G15" s="1"/>
  <c r="I15" l="1"/>
  <c r="F15"/>
  <c r="H15" s="1"/>
  <c r="K14"/>
  <c r="J15" l="1"/>
  <c r="G16" s="1"/>
  <c r="F16" l="1"/>
  <c r="H16" s="1"/>
  <c r="I16"/>
  <c r="K15"/>
  <c r="J16" l="1"/>
  <c r="G17" s="1"/>
  <c r="K16" l="1"/>
  <c r="F17"/>
  <c r="H17" s="1"/>
  <c r="I17"/>
  <c r="J17" l="1"/>
  <c r="G18" s="1"/>
  <c r="K17" l="1"/>
  <c r="F18"/>
  <c r="H18" s="1"/>
  <c r="I18"/>
  <c r="J18" l="1"/>
  <c r="G19" s="1"/>
  <c r="K18" l="1"/>
  <c r="F19"/>
  <c r="H19" s="1"/>
  <c r="I19"/>
  <c r="J19" l="1"/>
  <c r="G20" s="1"/>
  <c r="K19" l="1"/>
  <c r="F20"/>
  <c r="H20" s="1"/>
  <c r="I20"/>
  <c r="J20" l="1"/>
  <c r="G21" s="1"/>
  <c r="K20" l="1"/>
  <c r="F21"/>
  <c r="H21" s="1"/>
  <c r="I21"/>
  <c r="J21" l="1"/>
  <c r="G22" s="1"/>
  <c r="K21" l="1"/>
  <c r="F22"/>
  <c r="H22" s="1"/>
  <c r="I22"/>
  <c r="J22" l="1"/>
  <c r="G23" s="1"/>
  <c r="K22" l="1"/>
  <c r="F23"/>
  <c r="H23" s="1"/>
  <c r="I23"/>
  <c r="J23" l="1"/>
  <c r="G24" s="1"/>
  <c r="K23" l="1"/>
  <c r="F24"/>
  <c r="H24" s="1"/>
  <c r="I24"/>
  <c r="J24" l="1"/>
  <c r="G25" s="1"/>
  <c r="K24" l="1"/>
  <c r="F25"/>
  <c r="H25" s="1"/>
  <c r="I25"/>
  <c r="J25" l="1"/>
  <c r="G26" s="1"/>
  <c r="K25" l="1"/>
  <c r="F26"/>
  <c r="H26" s="1"/>
  <c r="J26" s="1"/>
  <c r="G27" s="1"/>
  <c r="I26"/>
  <c r="F27" l="1"/>
  <c r="H27" s="1"/>
  <c r="J27" s="1"/>
  <c r="G28" s="1"/>
  <c r="I27"/>
  <c r="K26"/>
  <c r="F28" l="1"/>
  <c r="H28" s="1"/>
  <c r="J28" s="1"/>
  <c r="G29" s="1"/>
  <c r="I28"/>
  <c r="K27"/>
  <c r="F29" l="1"/>
  <c r="H29" s="1"/>
  <c r="J29" s="1"/>
  <c r="G30" s="1"/>
  <c r="I29"/>
  <c r="K28"/>
  <c r="F30" l="1"/>
  <c r="H30" s="1"/>
  <c r="J30" s="1"/>
  <c r="G31" s="1"/>
  <c r="I30"/>
  <c r="K29"/>
  <c r="F31" l="1"/>
  <c r="H31" s="1"/>
  <c r="J31" s="1"/>
  <c r="G32" s="1"/>
  <c r="I31"/>
  <c r="K30"/>
  <c r="F32" l="1"/>
  <c r="H32" s="1"/>
  <c r="J32" s="1"/>
  <c r="G33" s="1"/>
  <c r="I32"/>
  <c r="K31"/>
  <c r="F33" l="1"/>
  <c r="H33" s="1"/>
  <c r="J33" s="1"/>
  <c r="G34" s="1"/>
  <c r="I33"/>
  <c r="K32"/>
  <c r="F34" l="1"/>
  <c r="H34" s="1"/>
  <c r="J34" s="1"/>
  <c r="G35" s="1"/>
  <c r="I34"/>
  <c r="K33"/>
  <c r="F35" l="1"/>
  <c r="H35" s="1"/>
  <c r="J35" s="1"/>
  <c r="G36" s="1"/>
  <c r="I35"/>
  <c r="K34"/>
  <c r="F36" l="1"/>
  <c r="H36" s="1"/>
  <c r="J36" s="1"/>
  <c r="G37" s="1"/>
  <c r="I36"/>
  <c r="K35"/>
  <c r="F37" l="1"/>
  <c r="H37" s="1"/>
  <c r="J37" s="1"/>
  <c r="G38" s="1"/>
  <c r="I37"/>
  <c r="K36"/>
  <c r="F38" l="1"/>
  <c r="H38" s="1"/>
  <c r="J38" s="1"/>
  <c r="G39" s="1"/>
  <c r="I38"/>
  <c r="K37"/>
  <c r="F39" l="1"/>
  <c r="H39" s="1"/>
  <c r="J39" s="1"/>
  <c r="G40" s="1"/>
  <c r="I39"/>
  <c r="K38"/>
  <c r="F40" l="1"/>
  <c r="H40" s="1"/>
  <c r="J40" s="1"/>
  <c r="G41" s="1"/>
  <c r="I40"/>
  <c r="K39"/>
  <c r="F41" l="1"/>
  <c r="H41" s="1"/>
  <c r="J41" s="1"/>
  <c r="G42" s="1"/>
  <c r="I41"/>
  <c r="K40"/>
  <c r="F42" l="1"/>
  <c r="H42" s="1"/>
  <c r="J42" s="1"/>
  <c r="G43" s="1"/>
  <c r="I42"/>
  <c r="K41"/>
  <c r="F43" l="1"/>
  <c r="H43" s="1"/>
  <c r="I43"/>
  <c r="K42"/>
  <c r="J43" l="1"/>
  <c r="G44" s="1"/>
  <c r="F44" l="1"/>
  <c r="H44" s="1"/>
  <c r="I44"/>
  <c r="K43"/>
  <c r="J44" l="1"/>
  <c r="G45" s="1"/>
  <c r="F45" s="1"/>
  <c r="H45" s="1"/>
  <c r="K44" l="1"/>
  <c r="I45"/>
  <c r="J45" s="1"/>
  <c r="G46" s="1"/>
  <c r="K45" l="1"/>
  <c r="F46"/>
  <c r="H46" s="1"/>
  <c r="I46"/>
  <c r="J46" l="1"/>
  <c r="G47" s="1"/>
  <c r="F47" s="1"/>
  <c r="H47" s="1"/>
  <c r="K46"/>
  <c r="I47" l="1"/>
  <c r="J47" s="1"/>
  <c r="G48" s="1"/>
  <c r="I48" l="1"/>
  <c r="F48"/>
  <c r="H48" s="1"/>
  <c r="J48" s="1"/>
  <c r="G49" s="1"/>
  <c r="K47"/>
  <c r="K48" l="1"/>
  <c r="F49"/>
  <c r="H49" s="1"/>
  <c r="I49"/>
  <c r="J49" l="1"/>
  <c r="G50" s="1"/>
  <c r="K49" l="1"/>
  <c r="F50"/>
  <c r="H50" s="1"/>
  <c r="I50"/>
  <c r="J50" l="1"/>
  <c r="G51" s="1"/>
  <c r="K50" l="1"/>
  <c r="F51"/>
  <c r="H51" s="1"/>
  <c r="I51"/>
  <c r="J51" l="1"/>
  <c r="G52" s="1"/>
  <c r="K51" l="1"/>
  <c r="F52"/>
  <c r="H52" s="1"/>
  <c r="J52" s="1"/>
  <c r="G53" s="1"/>
  <c r="I52"/>
  <c r="F53" l="1"/>
  <c r="H53" s="1"/>
  <c r="I53"/>
  <c r="K52"/>
  <c r="J53" l="1"/>
  <c r="G54" s="1"/>
  <c r="F54"/>
  <c r="H54" s="1"/>
  <c r="I54"/>
  <c r="K53"/>
  <c r="J54" l="1"/>
  <c r="G55" s="1"/>
  <c r="K54" l="1"/>
  <c r="F55"/>
  <c r="H55" s="1"/>
  <c r="J55" s="1"/>
  <c r="G56" s="1"/>
  <c r="I55"/>
  <c r="F56" l="1"/>
  <c r="H56" s="1"/>
  <c r="I56"/>
  <c r="K55"/>
  <c r="J56" l="1"/>
  <c r="G57" s="1"/>
  <c r="F57" l="1"/>
  <c r="H57" s="1"/>
  <c r="K56"/>
  <c r="I57"/>
  <c r="J57" l="1"/>
  <c r="G58" s="1"/>
  <c r="F58"/>
  <c r="H58" s="1"/>
  <c r="I58"/>
  <c r="K57" l="1"/>
  <c r="J58"/>
  <c r="G59" s="1"/>
  <c r="K58" l="1"/>
  <c r="F59"/>
  <c r="H59" s="1"/>
  <c r="I59"/>
  <c r="J59" l="1"/>
  <c r="G60" s="1"/>
  <c r="K59" l="1"/>
  <c r="F60"/>
  <c r="H60" s="1"/>
  <c r="I60"/>
  <c r="J60" l="1"/>
  <c r="G61" s="1"/>
  <c r="K60"/>
  <c r="F61" l="1"/>
  <c r="H61" s="1"/>
  <c r="I61"/>
  <c r="J61" l="1"/>
  <c r="G62" s="1"/>
  <c r="F62" s="1"/>
  <c r="H62" s="1"/>
  <c r="I62" l="1"/>
  <c r="K61"/>
  <c r="J62" l="1"/>
  <c r="G63" s="1"/>
  <c r="I63" s="1"/>
  <c r="F63" l="1"/>
  <c r="H63" s="1"/>
  <c r="J63" s="1"/>
  <c r="G64" s="1"/>
  <c r="K62"/>
  <c r="F64" l="1"/>
  <c r="H64" s="1"/>
  <c r="J64" s="1"/>
  <c r="G65" s="1"/>
  <c r="I64"/>
  <c r="K63"/>
  <c r="K64" l="1"/>
  <c r="F65"/>
  <c r="H65" s="1"/>
  <c r="I65"/>
  <c r="J65" l="1"/>
  <c r="G66" s="1"/>
  <c r="K65" l="1"/>
  <c r="F66"/>
  <c r="H66" s="1"/>
  <c r="I66"/>
  <c r="J66" l="1"/>
  <c r="G67" s="1"/>
  <c r="K66" l="1"/>
  <c r="F67"/>
  <c r="H67" s="1"/>
  <c r="I67"/>
  <c r="J67" l="1"/>
  <c r="G68" s="1"/>
  <c r="F68"/>
  <c r="H68" s="1"/>
  <c r="I68"/>
  <c r="K67"/>
  <c r="J68" l="1"/>
  <c r="G69" s="1"/>
  <c r="K68" l="1"/>
  <c r="F69"/>
  <c r="H69" s="1"/>
  <c r="I69"/>
  <c r="J69" l="1"/>
  <c r="G70" s="1"/>
  <c r="K69" l="1"/>
  <c r="F70"/>
  <c r="H70" s="1"/>
  <c r="I70"/>
  <c r="J70" l="1"/>
  <c r="G71" s="1"/>
  <c r="K70" l="1"/>
  <c r="F71"/>
  <c r="H71" s="1"/>
  <c r="I71"/>
  <c r="J71" l="1"/>
  <c r="G72" s="1"/>
  <c r="K71" l="1"/>
  <c r="F72"/>
  <c r="H72" s="1"/>
  <c r="J72" s="1"/>
  <c r="G73" s="1"/>
  <c r="I72"/>
  <c r="F73" l="1"/>
  <c r="H73" s="1"/>
  <c r="I73"/>
  <c r="K72"/>
  <c r="J73" l="1"/>
  <c r="G74" s="1"/>
  <c r="F74"/>
  <c r="H74" s="1"/>
  <c r="J74" s="1"/>
  <c r="G75" s="1"/>
  <c r="I74"/>
  <c r="K73"/>
  <c r="F75" l="1"/>
  <c r="H75" s="1"/>
  <c r="I75"/>
  <c r="K74"/>
  <c r="J75" l="1"/>
  <c r="G76" s="1"/>
  <c r="K75" l="1"/>
  <c r="F76"/>
  <c r="H76" s="1"/>
  <c r="I76"/>
  <c r="J76" l="1"/>
  <c r="G77" s="1"/>
  <c r="K76" l="1"/>
  <c r="F77"/>
  <c r="H77" s="1"/>
  <c r="I77"/>
  <c r="J77" l="1"/>
  <c r="G78" s="1"/>
  <c r="K77" l="1"/>
  <c r="F78"/>
  <c r="H78" s="1"/>
  <c r="J78" s="1"/>
  <c r="G79" s="1"/>
  <c r="I78"/>
  <c r="F79" l="1"/>
  <c r="H79" s="1"/>
  <c r="I79"/>
  <c r="K78"/>
  <c r="J79" l="1"/>
  <c r="G80" s="1"/>
  <c r="K79" l="1"/>
  <c r="F80"/>
  <c r="H80" s="1"/>
  <c r="I80"/>
  <c r="J80" l="1"/>
  <c r="G81" s="1"/>
  <c r="K80" l="1"/>
  <c r="F81"/>
  <c r="H81" s="1"/>
  <c r="I81"/>
  <c r="J81" l="1"/>
  <c r="G82" s="1"/>
  <c r="K81" l="1"/>
  <c r="F82"/>
  <c r="H82" s="1"/>
  <c r="I82"/>
  <c r="J82" l="1"/>
  <c r="G83" s="1"/>
  <c r="K82" l="1"/>
  <c r="F83"/>
  <c r="H83" s="1"/>
  <c r="J83" s="1"/>
  <c r="G84" s="1"/>
  <c r="I83"/>
  <c r="F84" l="1"/>
  <c r="H84" s="1"/>
  <c r="I84"/>
  <c r="K83"/>
  <c r="J84" l="1"/>
  <c r="G85" s="1"/>
  <c r="K84" l="1"/>
  <c r="F85"/>
  <c r="H85" s="1"/>
  <c r="I85"/>
  <c r="J85" l="1"/>
  <c r="G86" s="1"/>
  <c r="K85" l="1"/>
  <c r="F86"/>
  <c r="H86" s="1"/>
  <c r="I86"/>
  <c r="J86" l="1"/>
  <c r="G87" s="1"/>
  <c r="K86" l="1"/>
  <c r="F87"/>
  <c r="H87" s="1"/>
  <c r="I87"/>
  <c r="J87" l="1"/>
  <c r="G88" s="1"/>
  <c r="K87" l="1"/>
  <c r="F88"/>
  <c r="H88" s="1"/>
  <c r="I88"/>
  <c r="J88" l="1"/>
  <c r="G89" s="1"/>
  <c r="F89"/>
  <c r="H89" s="1"/>
  <c r="I89"/>
  <c r="K88"/>
  <c r="J89" l="1"/>
  <c r="G90" s="1"/>
  <c r="K89" l="1"/>
  <c r="F90"/>
  <c r="H90" s="1"/>
  <c r="I90"/>
  <c r="J90" l="1"/>
  <c r="G91" s="1"/>
  <c r="K90" l="1"/>
  <c r="I91"/>
  <c r="F91"/>
  <c r="H91" s="1"/>
  <c r="J91" s="1"/>
  <c r="G92" s="1"/>
  <c r="I92" l="1"/>
  <c r="F92"/>
  <c r="H92" s="1"/>
  <c r="J92" s="1"/>
  <c r="G93" s="1"/>
  <c r="K91"/>
  <c r="I93" l="1"/>
  <c r="F93"/>
  <c r="H93" s="1"/>
  <c r="J93" s="1"/>
  <c r="G94" s="1"/>
  <c r="K92"/>
  <c r="I94" l="1"/>
  <c r="F94"/>
  <c r="H94" s="1"/>
  <c r="J94" s="1"/>
  <c r="G95" s="1"/>
  <c r="K93"/>
  <c r="I95" l="1"/>
  <c r="F95"/>
  <c r="H95" s="1"/>
  <c r="K94"/>
  <c r="J95" l="1"/>
  <c r="G96" s="1"/>
  <c r="I96" l="1"/>
  <c r="K95"/>
  <c r="F96"/>
  <c r="H96" s="1"/>
  <c r="J96" s="1"/>
  <c r="G97" l="1"/>
  <c r="K96"/>
  <c r="I97" l="1"/>
  <c r="F97"/>
  <c r="H97" s="1"/>
  <c r="J97" s="1"/>
  <c r="G98" s="1"/>
  <c r="K97" l="1"/>
  <c r="I98"/>
  <c r="F98"/>
  <c r="H98" s="1"/>
  <c r="J98" s="1"/>
  <c r="G99" s="1"/>
  <c r="I99" l="1"/>
  <c r="F99"/>
  <c r="H99" s="1"/>
  <c r="J99" s="1"/>
  <c r="G100" s="1"/>
  <c r="K98"/>
  <c r="K99" l="1"/>
  <c r="I100"/>
  <c r="F100"/>
  <c r="H100" s="1"/>
  <c r="J100" s="1"/>
  <c r="G101" s="1"/>
  <c r="I101" l="1"/>
  <c r="F101"/>
  <c r="H101" s="1"/>
  <c r="J101" s="1"/>
  <c r="G102" s="1"/>
  <c r="K100"/>
  <c r="K101" l="1"/>
  <c r="I102"/>
  <c r="F102"/>
  <c r="H102" s="1"/>
  <c r="J102" s="1"/>
  <c r="G103" s="1"/>
  <c r="I103" l="1"/>
  <c r="F103"/>
  <c r="H103" s="1"/>
  <c r="J103" s="1"/>
  <c r="G104" s="1"/>
  <c r="K102"/>
  <c r="I104" l="1"/>
  <c r="K103"/>
  <c r="F104"/>
  <c r="H104" s="1"/>
  <c r="J104" s="1"/>
  <c r="K104" s="1"/>
  <c r="G105" l="1"/>
  <c r="I105" l="1"/>
  <c r="F105"/>
  <c r="H105" s="1"/>
  <c r="J105" s="1"/>
  <c r="G106" s="1"/>
  <c r="K105" l="1"/>
  <c r="I106"/>
  <c r="F106"/>
  <c r="H106" s="1"/>
  <c r="J106" s="1"/>
  <c r="G107" s="1"/>
  <c r="F107" l="1"/>
  <c r="H107" s="1"/>
  <c r="I107"/>
  <c r="K106"/>
  <c r="J107" l="1"/>
  <c r="G108" s="1"/>
  <c r="K107" l="1"/>
  <c r="F108"/>
  <c r="H108" s="1"/>
  <c r="I108"/>
  <c r="J108" l="1"/>
  <c r="G109" s="1"/>
  <c r="K108"/>
  <c r="F109" l="1"/>
  <c r="H109" s="1"/>
  <c r="I109"/>
  <c r="J109" l="1"/>
  <c r="G110" s="1"/>
  <c r="K109"/>
  <c r="I110" l="1"/>
  <c r="F110"/>
  <c r="H110" s="1"/>
  <c r="J110" s="1"/>
  <c r="G111" s="1"/>
  <c r="K110" l="1"/>
  <c r="I111"/>
  <c r="F111"/>
  <c r="H111" s="1"/>
  <c r="J111" l="1"/>
  <c r="G112" s="1"/>
  <c r="K111" l="1"/>
  <c r="F112"/>
  <c r="H112" s="1"/>
  <c r="I112"/>
  <c r="J112" l="1"/>
  <c r="G113" s="1"/>
  <c r="K112"/>
  <c r="I113" l="1"/>
  <c r="F113"/>
  <c r="H113" s="1"/>
  <c r="J113" s="1"/>
  <c r="G114" s="1"/>
  <c r="K113" l="1"/>
  <c r="F114"/>
  <c r="H114" s="1"/>
  <c r="J114" s="1"/>
  <c r="G115" s="1"/>
  <c r="I114"/>
  <c r="K114" l="1"/>
  <c r="I115"/>
  <c r="F115"/>
  <c r="H115" s="1"/>
  <c r="J115" l="1"/>
  <c r="G116" s="1"/>
  <c r="K115" l="1"/>
  <c r="I116"/>
  <c r="F116"/>
  <c r="H116" s="1"/>
  <c r="J116" s="1"/>
  <c r="G117" s="1"/>
  <c r="I117" l="1"/>
  <c r="F117"/>
  <c r="H117" s="1"/>
  <c r="J117" s="1"/>
  <c r="G118" s="1"/>
  <c r="K116"/>
  <c r="K117" l="1"/>
  <c r="I118"/>
  <c r="F118"/>
  <c r="H118" s="1"/>
  <c r="J118" s="1"/>
  <c r="G119" s="1"/>
  <c r="I119" l="1"/>
  <c r="F119"/>
  <c r="H119" s="1"/>
  <c r="J119" s="1"/>
  <c r="G120" s="1"/>
  <c r="K118"/>
  <c r="K119" l="1"/>
  <c r="F120"/>
  <c r="H120" s="1"/>
  <c r="J120" s="1"/>
  <c r="G121" s="1"/>
  <c r="I120"/>
  <c r="K120" l="1"/>
  <c r="F121"/>
  <c r="H121" s="1"/>
  <c r="I121"/>
  <c r="J121" l="1"/>
  <c r="G122" s="1"/>
  <c r="K121"/>
  <c r="F122"/>
  <c r="H122" s="1"/>
  <c r="J122" s="1"/>
  <c r="G123" s="1"/>
  <c r="I122"/>
  <c r="K122" l="1"/>
  <c r="I123"/>
  <c r="F123"/>
  <c r="H123" s="1"/>
  <c r="J123" s="1"/>
  <c r="G124" s="1"/>
  <c r="I124" l="1"/>
  <c r="F124"/>
  <c r="H124" s="1"/>
  <c r="J124" s="1"/>
  <c r="G125" s="1"/>
  <c r="K123"/>
  <c r="K124" l="1"/>
  <c r="F125"/>
  <c r="H125" s="1"/>
  <c r="J125" s="1"/>
  <c r="G126" s="1"/>
  <c r="I125"/>
  <c r="K125" l="1"/>
  <c r="I126"/>
  <c r="F126"/>
  <c r="H126" s="1"/>
  <c r="J126" s="1"/>
  <c r="G127" s="1"/>
  <c r="I127" l="1"/>
  <c r="F127"/>
  <c r="H127" s="1"/>
  <c r="J127" s="1"/>
  <c r="G128" s="1"/>
  <c r="K126"/>
  <c r="K127" l="1"/>
  <c r="F128"/>
  <c r="H128" s="1"/>
  <c r="J128" s="1"/>
  <c r="G129" s="1"/>
  <c r="I128"/>
  <c r="K128" l="1"/>
  <c r="I129"/>
  <c r="F129"/>
  <c r="H129" s="1"/>
  <c r="J129" l="1"/>
  <c r="G130" s="1"/>
  <c r="I130" s="1"/>
  <c r="F130"/>
  <c r="H130" s="1"/>
  <c r="K129"/>
  <c r="J130" l="1"/>
  <c r="G131" s="1"/>
  <c r="K130"/>
  <c r="F131"/>
  <c r="H131" s="1"/>
  <c r="I131"/>
  <c r="J131" l="1"/>
  <c r="G132" s="1"/>
  <c r="K131"/>
  <c r="F132"/>
  <c r="H132" s="1"/>
  <c r="J132" s="1"/>
  <c r="G133" s="1"/>
  <c r="I132"/>
  <c r="K132" l="1"/>
  <c r="F133"/>
  <c r="H133" s="1"/>
  <c r="J133" s="1"/>
  <c r="G134" s="1"/>
  <c r="I133"/>
  <c r="K133" l="1"/>
  <c r="F134"/>
  <c r="H134" s="1"/>
  <c r="J134" s="1"/>
  <c r="G135" s="1"/>
  <c r="I134"/>
  <c r="K134" l="1"/>
  <c r="I135"/>
  <c r="F135"/>
  <c r="H135" s="1"/>
  <c r="J135" s="1"/>
  <c r="G136" s="1"/>
  <c r="I136" l="1"/>
  <c r="F136"/>
  <c r="H136" s="1"/>
  <c r="J136" s="1"/>
  <c r="G137" s="1"/>
  <c r="K135"/>
  <c r="K136" l="1"/>
  <c r="F137"/>
  <c r="H137" s="1"/>
  <c r="J137" s="1"/>
  <c r="G138" s="1"/>
  <c r="I137"/>
  <c r="K137" l="1"/>
  <c r="F138"/>
  <c r="H138" s="1"/>
  <c r="J138" s="1"/>
  <c r="G139" s="1"/>
  <c r="I138"/>
  <c r="K138" l="1"/>
  <c r="F139"/>
  <c r="H139" s="1"/>
  <c r="J139" s="1"/>
  <c r="G140" s="1"/>
  <c r="I139"/>
  <c r="K139" l="1"/>
  <c r="I140"/>
  <c r="F140"/>
  <c r="H140" s="1"/>
  <c r="J140" s="1"/>
  <c r="G141" s="1"/>
  <c r="I141" l="1"/>
  <c r="F141"/>
  <c r="H141" s="1"/>
  <c r="J141" s="1"/>
  <c r="G142" s="1"/>
  <c r="K140"/>
  <c r="F142" l="1"/>
  <c r="H142" s="1"/>
  <c r="I142"/>
  <c r="K141"/>
  <c r="J142" l="1"/>
  <c r="G143" s="1"/>
  <c r="F143" s="1"/>
  <c r="H143" s="1"/>
  <c r="K142"/>
  <c r="I143" l="1"/>
  <c r="J143" s="1"/>
  <c r="G144" s="1"/>
  <c r="F144" l="1"/>
  <c r="H144" s="1"/>
  <c r="J144" s="1"/>
  <c r="G145" s="1"/>
  <c r="I144"/>
  <c r="K143"/>
  <c r="F145" l="1"/>
  <c r="H145" s="1"/>
  <c r="J145" s="1"/>
  <c r="G146" s="1"/>
  <c r="I145"/>
  <c r="K144"/>
  <c r="K145" l="1"/>
  <c r="F146"/>
  <c r="H146" s="1"/>
  <c r="J146" s="1"/>
  <c r="G147" s="1"/>
  <c r="I146"/>
  <c r="F147" l="1"/>
  <c r="H147" s="1"/>
  <c r="I147"/>
  <c r="K146"/>
  <c r="J147" l="1"/>
  <c r="G148" s="1"/>
  <c r="K147"/>
  <c r="I148"/>
  <c r="F148"/>
  <c r="H148" s="1"/>
  <c r="J148" s="1"/>
  <c r="G149" s="1"/>
  <c r="K148" l="1"/>
  <c r="I149"/>
  <c r="F149"/>
  <c r="H149" s="1"/>
  <c r="J149" s="1"/>
  <c r="G150" s="1"/>
  <c r="K149" l="1"/>
  <c r="F150"/>
  <c r="H150" s="1"/>
  <c r="I150"/>
  <c r="J150" l="1"/>
  <c r="G151" l="1"/>
  <c r="K150"/>
  <c r="F151" l="1"/>
  <c r="H151" s="1"/>
  <c r="J151" s="1"/>
  <c r="G152" s="1"/>
  <c r="I151"/>
  <c r="K151" l="1"/>
  <c r="F152"/>
  <c r="H152" s="1"/>
  <c r="J152" s="1"/>
  <c r="G153" s="1"/>
  <c r="I152"/>
  <c r="F153" l="1"/>
  <c r="H153" s="1"/>
  <c r="J153" s="1"/>
  <c r="G154" s="1"/>
  <c r="I153"/>
  <c r="K152"/>
  <c r="K153" l="1"/>
  <c r="F154"/>
  <c r="H154" s="1"/>
  <c r="J154" s="1"/>
  <c r="G155" s="1"/>
  <c r="I154"/>
  <c r="F155" l="1"/>
  <c r="H155" s="1"/>
  <c r="J155" s="1"/>
  <c r="G156" s="1"/>
  <c r="I155"/>
  <c r="K154"/>
  <c r="K155" l="1"/>
  <c r="F156"/>
  <c r="H156" s="1"/>
  <c r="J156" s="1"/>
  <c r="G157" s="1"/>
  <c r="I156"/>
  <c r="I157" l="1"/>
  <c r="F157"/>
  <c r="H157" s="1"/>
  <c r="J157" s="1"/>
  <c r="G158" s="1"/>
  <c r="K156"/>
  <c r="I158" l="1"/>
  <c r="F158"/>
  <c r="H158" s="1"/>
  <c r="J158" s="1"/>
  <c r="G159" s="1"/>
  <c r="K157"/>
  <c r="I159" l="1"/>
  <c r="F159"/>
  <c r="H159" s="1"/>
  <c r="J159" s="1"/>
  <c r="G160" s="1"/>
  <c r="K158"/>
  <c r="I160" l="1"/>
  <c r="F160"/>
  <c r="H160" s="1"/>
  <c r="J160" s="1"/>
  <c r="G161" s="1"/>
  <c r="K159"/>
  <c r="F161" l="1"/>
  <c r="H161" s="1"/>
  <c r="I161"/>
  <c r="K160"/>
  <c r="J161" l="1"/>
  <c r="G162" s="1"/>
  <c r="F162" s="1"/>
  <c r="H162" s="1"/>
  <c r="I162" l="1"/>
  <c r="J162" s="1"/>
  <c r="G163" s="1"/>
  <c r="F163" s="1"/>
  <c r="H163" s="1"/>
  <c r="K161"/>
  <c r="I163" l="1"/>
  <c r="J163" s="1"/>
  <c r="K162"/>
  <c r="G164"/>
  <c r="F164" s="1"/>
  <c r="H164" s="1"/>
  <c r="K163"/>
  <c r="I164" l="1"/>
  <c r="J164" s="1"/>
  <c r="G165" s="1"/>
  <c r="I165" l="1"/>
  <c r="F165"/>
  <c r="H165" s="1"/>
  <c r="J165" s="1"/>
  <c r="G166" s="1"/>
  <c r="I166" s="1"/>
  <c r="K164"/>
  <c r="K165" l="1"/>
  <c r="F166"/>
  <c r="H166" s="1"/>
  <c r="J166" s="1"/>
  <c r="G167" l="1"/>
  <c r="I167" s="1"/>
  <c r="K166"/>
  <c r="F167"/>
  <c r="H167" s="1"/>
  <c r="J167" s="1"/>
  <c r="G168" l="1"/>
  <c r="K167"/>
  <c r="F168" l="1"/>
  <c r="H168" s="1"/>
  <c r="J168" s="1"/>
  <c r="G169" s="1"/>
  <c r="I169" s="1"/>
  <c r="I168"/>
  <c r="F169" l="1"/>
  <c r="H169" s="1"/>
  <c r="J169" s="1"/>
  <c r="K168"/>
  <c r="G170" l="1"/>
  <c r="K169"/>
  <c r="I170"/>
  <c r="F170"/>
  <c r="H170" s="1"/>
  <c r="J170" s="1"/>
  <c r="G171" s="1"/>
  <c r="K170" l="1"/>
  <c r="I171"/>
  <c r="F171"/>
  <c r="H171" s="1"/>
  <c r="J171" s="1"/>
  <c r="G172" s="1"/>
  <c r="F172" l="1"/>
  <c r="H172" s="1"/>
  <c r="I172"/>
  <c r="K171"/>
  <c r="J172" l="1"/>
  <c r="G173" s="1"/>
  <c r="F173"/>
  <c r="H173" s="1"/>
  <c r="I173"/>
  <c r="K172"/>
  <c r="J173" l="1"/>
  <c r="G174" s="1"/>
  <c r="K173" l="1"/>
  <c r="I174"/>
  <c r="F174"/>
  <c r="H174" s="1"/>
  <c r="J174" l="1"/>
  <c r="G175" s="1"/>
  <c r="I175" s="1"/>
  <c r="F175" l="1"/>
  <c r="H175" s="1"/>
  <c r="J175" s="1"/>
  <c r="G176" s="1"/>
  <c r="I176" s="1"/>
  <c r="K174"/>
  <c r="F176" l="1"/>
  <c r="H176" s="1"/>
  <c r="J176" s="1"/>
  <c r="G177" s="1"/>
  <c r="F177" s="1"/>
  <c r="H177" s="1"/>
  <c r="K175"/>
  <c r="K176" l="1"/>
  <c r="I177"/>
  <c r="J177" s="1"/>
  <c r="G178" l="1"/>
  <c r="K177"/>
  <c r="I178" l="1"/>
  <c r="F178"/>
  <c r="H178" s="1"/>
  <c r="J178" s="1"/>
  <c r="G179" s="1"/>
  <c r="K178" l="1"/>
  <c r="F179"/>
  <c r="H179" s="1"/>
  <c r="J179" s="1"/>
  <c r="G180" s="1"/>
  <c r="I179"/>
  <c r="K179" l="1"/>
  <c r="F180"/>
  <c r="H180" s="1"/>
  <c r="J180" s="1"/>
  <c r="G181" s="1"/>
  <c r="I180"/>
  <c r="F181" l="1"/>
  <c r="H181" s="1"/>
  <c r="J181" s="1"/>
  <c r="G182" s="1"/>
  <c r="F182" s="1"/>
  <c r="H182" s="1"/>
  <c r="I181"/>
  <c r="K180"/>
  <c r="I182" l="1"/>
  <c r="J182" s="1"/>
  <c r="G183" s="1"/>
  <c r="K181"/>
  <c r="F183" l="1"/>
  <c r="H183" s="1"/>
  <c r="J183" s="1"/>
  <c r="G184" s="1"/>
  <c r="I183"/>
  <c r="K182"/>
  <c r="K183" l="1"/>
  <c r="I184"/>
  <c r="F184"/>
  <c r="H184" s="1"/>
  <c r="J184" s="1"/>
  <c r="G185" l="1"/>
  <c r="K184"/>
  <c r="F185" l="1"/>
  <c r="H185" s="1"/>
  <c r="I185"/>
  <c r="J185" l="1"/>
  <c r="G186" s="1"/>
  <c r="K185"/>
  <c r="I186"/>
  <c r="F186"/>
  <c r="H186" s="1"/>
  <c r="J186" s="1"/>
  <c r="G187" s="1"/>
  <c r="K186" l="1"/>
  <c r="F187"/>
  <c r="H187" s="1"/>
  <c r="I187"/>
  <c r="J187" l="1"/>
  <c r="G188" s="1"/>
  <c r="K187"/>
  <c r="I188" l="1"/>
  <c r="F188"/>
  <c r="H188" s="1"/>
  <c r="J188" s="1"/>
  <c r="G189" s="1"/>
  <c r="F189" l="1"/>
  <c r="H189" s="1"/>
  <c r="I189"/>
  <c r="K188"/>
  <c r="J189" l="1"/>
  <c r="G190" s="1"/>
  <c r="F190" s="1"/>
  <c r="H190" s="1"/>
  <c r="I190" l="1"/>
  <c r="K189"/>
  <c r="J190"/>
  <c r="G191" s="1"/>
  <c r="I191" s="1"/>
  <c r="F191" l="1"/>
  <c r="H191" s="1"/>
  <c r="J191" s="1"/>
  <c r="G192" s="1"/>
  <c r="I192" s="1"/>
  <c r="K190"/>
  <c r="K191" l="1"/>
  <c r="F192"/>
  <c r="H192" s="1"/>
  <c r="J192" s="1"/>
  <c r="G193" s="1"/>
  <c r="I193" s="1"/>
  <c r="F193" l="1"/>
  <c r="H193" s="1"/>
  <c r="J193" s="1"/>
  <c r="K192"/>
  <c r="G194" l="1"/>
  <c r="K193"/>
  <c r="F194"/>
  <c r="H194" s="1"/>
  <c r="I194"/>
  <c r="J194" l="1"/>
  <c r="G195" s="1"/>
  <c r="I195" s="1"/>
  <c r="F195" l="1"/>
  <c r="H195" s="1"/>
  <c r="J195" s="1"/>
  <c r="G196" s="1"/>
  <c r="F196" s="1"/>
  <c r="H196" s="1"/>
  <c r="K194"/>
  <c r="I196" l="1"/>
  <c r="J196" s="1"/>
  <c r="G197" s="1"/>
  <c r="K195"/>
  <c r="F197" l="1"/>
  <c r="H197" s="1"/>
  <c r="J197" s="1"/>
  <c r="G198" s="1"/>
  <c r="F198" s="1"/>
  <c r="H198" s="1"/>
  <c r="I197"/>
  <c r="K196"/>
  <c r="K197" s="1"/>
  <c r="I198" l="1"/>
  <c r="J198" s="1"/>
  <c r="G199" s="1"/>
  <c r="F199" l="1"/>
  <c r="H199" s="1"/>
  <c r="J199" s="1"/>
  <c r="G200" s="1"/>
  <c r="I199"/>
  <c r="K198"/>
  <c r="K199" l="1"/>
  <c r="F200"/>
  <c r="H200" s="1"/>
  <c r="I200"/>
  <c r="J200" l="1"/>
  <c r="G201" s="1"/>
  <c r="K200"/>
  <c r="F201" l="1"/>
  <c r="H201" s="1"/>
  <c r="I201"/>
  <c r="J201" l="1"/>
  <c r="G202" s="1"/>
  <c r="K201" l="1"/>
  <c r="I202"/>
  <c r="F202"/>
  <c r="H202" s="1"/>
  <c r="J202" s="1"/>
  <c r="G203" s="1"/>
  <c r="K202" l="1"/>
  <c r="F203"/>
  <c r="H203" s="1"/>
  <c r="J203" s="1"/>
  <c r="G204" s="1"/>
  <c r="I203"/>
  <c r="K203" l="1"/>
  <c r="F204"/>
  <c r="H204" s="1"/>
  <c r="I204"/>
  <c r="J204" l="1"/>
  <c r="G205" s="1"/>
  <c r="K204"/>
  <c r="F205"/>
  <c r="H205" s="1"/>
  <c r="J205" s="1"/>
  <c r="G206" s="1"/>
  <c r="I205"/>
  <c r="K205" l="1"/>
  <c r="F206"/>
  <c r="H206" s="1"/>
  <c r="I206"/>
  <c r="J206" l="1"/>
  <c r="G207" s="1"/>
  <c r="K206"/>
  <c r="I207" l="1"/>
  <c r="F207"/>
  <c r="H207" s="1"/>
  <c r="J207" l="1"/>
  <c r="G208" s="1"/>
  <c r="I208" s="1"/>
  <c r="F208" l="1"/>
  <c r="H208" s="1"/>
  <c r="J208" s="1"/>
  <c r="K207"/>
  <c r="G209" l="1"/>
  <c r="K208"/>
  <c r="F209" l="1"/>
  <c r="H209" s="1"/>
  <c r="I209"/>
  <c r="J209" l="1"/>
  <c r="G210" s="1"/>
  <c r="K209"/>
  <c r="I210" l="1"/>
  <c r="F210"/>
  <c r="H210" s="1"/>
  <c r="J210" s="1"/>
  <c r="G211" s="1"/>
  <c r="K210" l="1"/>
  <c r="I211"/>
  <c r="F211"/>
  <c r="H211" s="1"/>
  <c r="J211" l="1"/>
  <c r="G212" s="1"/>
  <c r="K211"/>
  <c r="F212" l="1"/>
  <c r="H212" s="1"/>
  <c r="I212"/>
  <c r="J212" l="1"/>
  <c r="G213" l="1"/>
  <c r="K212"/>
  <c r="F213" l="1"/>
  <c r="H213" s="1"/>
  <c r="I213"/>
  <c r="J213" l="1"/>
  <c r="G214" s="1"/>
  <c r="K213"/>
  <c r="F214" l="1"/>
  <c r="H214" s="1"/>
  <c r="I214"/>
  <c r="J214" l="1"/>
  <c r="G215" s="1"/>
  <c r="K214"/>
  <c r="I215" l="1"/>
  <c r="F215"/>
  <c r="H215" s="1"/>
  <c r="J215" s="1"/>
  <c r="G216" s="1"/>
  <c r="K215" l="1"/>
  <c r="F216"/>
  <c r="H216" s="1"/>
  <c r="J216" s="1"/>
  <c r="G217" s="1"/>
  <c r="F217" s="1"/>
  <c r="H217" s="1"/>
  <c r="I216"/>
  <c r="I217" l="1"/>
  <c r="K216"/>
  <c r="J217"/>
  <c r="G218" s="1"/>
  <c r="K217"/>
  <c r="F218" l="1"/>
  <c r="H218" s="1"/>
  <c r="I218"/>
  <c r="J218" l="1"/>
  <c r="G219" s="1"/>
  <c r="K218" l="1"/>
  <c r="I219"/>
  <c r="F219"/>
  <c r="H219" s="1"/>
  <c r="J219" s="1"/>
  <c r="G220" s="1"/>
  <c r="K219" l="1"/>
  <c r="F220"/>
  <c r="H220" s="1"/>
  <c r="J220" s="1"/>
  <c r="G221" s="1"/>
  <c r="I220"/>
  <c r="K220" l="1"/>
  <c r="F221"/>
  <c r="H221" s="1"/>
  <c r="J221" s="1"/>
  <c r="G222" s="1"/>
  <c r="I221"/>
  <c r="K221" l="1"/>
  <c r="F222"/>
  <c r="H222" s="1"/>
  <c r="J222" s="1"/>
  <c r="G223" s="1"/>
  <c r="I222"/>
  <c r="K222" l="1"/>
  <c r="I223"/>
  <c r="F223"/>
  <c r="H223" s="1"/>
  <c r="J223" s="1"/>
  <c r="G224" s="1"/>
  <c r="I224" l="1"/>
  <c r="F224"/>
  <c r="H224" s="1"/>
  <c r="J224" s="1"/>
  <c r="G225" s="1"/>
  <c r="K223"/>
  <c r="I225" l="1"/>
  <c r="F225"/>
  <c r="H225" s="1"/>
  <c r="J225" s="1"/>
  <c r="K224"/>
  <c r="G226" l="1"/>
  <c r="I226" s="1"/>
  <c r="K225"/>
  <c r="F226" l="1"/>
  <c r="H226" s="1"/>
  <c r="J226" s="1"/>
  <c r="G227" l="1"/>
  <c r="I227" s="1"/>
  <c r="K226"/>
  <c r="F227"/>
  <c r="H227" s="1"/>
  <c r="J227" s="1"/>
  <c r="G228" s="1"/>
  <c r="K227" l="1"/>
  <c r="F228"/>
  <c r="H228" s="1"/>
  <c r="I228"/>
  <c r="J228" l="1"/>
  <c r="G229" s="1"/>
  <c r="F229" s="1"/>
  <c r="H229" s="1"/>
  <c r="K228" l="1"/>
  <c r="I229"/>
  <c r="J229" s="1"/>
  <c r="G230" l="1"/>
  <c r="K229"/>
  <c r="F230"/>
  <c r="H230" s="1"/>
  <c r="I230"/>
  <c r="J230" l="1"/>
  <c r="G231" s="1"/>
  <c r="F231" s="1"/>
  <c r="H231" s="1"/>
  <c r="K230"/>
  <c r="I231" l="1"/>
  <c r="J231" s="1"/>
  <c r="G232" l="1"/>
  <c r="K231"/>
  <c r="F232"/>
  <c r="H232" s="1"/>
  <c r="I232"/>
  <c r="J232" l="1"/>
  <c r="G233" s="1"/>
  <c r="K232"/>
  <c r="F233" l="1"/>
  <c r="H233" s="1"/>
  <c r="I233"/>
  <c r="J233" l="1"/>
  <c r="G234" s="1"/>
  <c r="K233" l="1"/>
  <c r="F234"/>
  <c r="H234" s="1"/>
  <c r="I234"/>
  <c r="J234" l="1"/>
  <c r="G235" s="1"/>
  <c r="K234"/>
  <c r="F235" l="1"/>
  <c r="H235" s="1"/>
  <c r="I235"/>
  <c r="J235" l="1"/>
  <c r="G236" s="1"/>
  <c r="K235" l="1"/>
  <c r="F236"/>
  <c r="H236" s="1"/>
  <c r="I236"/>
  <c r="J236" l="1"/>
  <c r="G237" s="1"/>
  <c r="K236"/>
  <c r="F237" l="1"/>
  <c r="H237" s="1"/>
  <c r="I237"/>
  <c r="J237" l="1"/>
  <c r="G238" s="1"/>
  <c r="K237" l="1"/>
  <c r="F238"/>
  <c r="H238" s="1"/>
  <c r="I238"/>
  <c r="J238" l="1"/>
  <c r="G239" s="1"/>
  <c r="K238" l="1"/>
  <c r="F239"/>
  <c r="H239" s="1"/>
  <c r="I239"/>
  <c r="J239" l="1"/>
  <c r="G240" s="1"/>
  <c r="K239"/>
  <c r="F240" l="1"/>
  <c r="H240" s="1"/>
  <c r="I240"/>
  <c r="J240" l="1"/>
  <c r="G241" s="1"/>
  <c r="K240" l="1"/>
  <c r="F241"/>
  <c r="H241" s="1"/>
  <c r="I241"/>
  <c r="J241" l="1"/>
  <c r="G242" s="1"/>
  <c r="K241" l="1"/>
  <c r="F242"/>
  <c r="H242" s="1"/>
  <c r="I242"/>
  <c r="J242" l="1"/>
  <c r="G243" s="1"/>
  <c r="K242"/>
  <c r="F243" l="1"/>
  <c r="H243" s="1"/>
  <c r="I243"/>
  <c r="J243" l="1"/>
  <c r="G244" s="1"/>
  <c r="K243" l="1"/>
  <c r="F244"/>
  <c r="H244" s="1"/>
  <c r="I244"/>
  <c r="J244" l="1"/>
  <c r="G245" s="1"/>
  <c r="K244" l="1"/>
  <c r="F245"/>
  <c r="H245" s="1"/>
  <c r="I245"/>
  <c r="J245" l="1"/>
  <c r="G246" s="1"/>
  <c r="K245" l="1"/>
  <c r="F246"/>
  <c r="H246" s="1"/>
  <c r="I246"/>
  <c r="J246" l="1"/>
  <c r="G247" s="1"/>
  <c r="K246" l="1"/>
  <c r="F247"/>
  <c r="H247" s="1"/>
  <c r="I247"/>
  <c r="J247" l="1"/>
  <c r="G248" s="1"/>
  <c r="F248" l="1"/>
  <c r="H248" s="1"/>
  <c r="I248"/>
  <c r="K247"/>
  <c r="J248" l="1"/>
  <c r="G249" s="1"/>
  <c r="K248"/>
  <c r="F249"/>
  <c r="H249" s="1"/>
  <c r="I249"/>
  <c r="J249" l="1"/>
  <c r="G250" s="1"/>
  <c r="K249" l="1"/>
  <c r="F250"/>
  <c r="H250" s="1"/>
  <c r="I250"/>
  <c r="J250" l="1"/>
  <c r="G251" s="1"/>
  <c r="K250" l="1"/>
  <c r="F251"/>
  <c r="H251" s="1"/>
  <c r="I251"/>
  <c r="J251" l="1"/>
  <c r="G252" s="1"/>
  <c r="K251" l="1"/>
  <c r="F252"/>
  <c r="H252" s="1"/>
  <c r="I252"/>
  <c r="J252" l="1"/>
  <c r="G253" s="1"/>
  <c r="K252" l="1"/>
  <c r="F253"/>
  <c r="H253" s="1"/>
  <c r="I253"/>
  <c r="J253" l="1"/>
  <c r="G254" s="1"/>
  <c r="K253" l="1"/>
  <c r="F254"/>
  <c r="H254" s="1"/>
  <c r="I254"/>
  <c r="J254" l="1"/>
  <c r="G255" s="1"/>
  <c r="K254" l="1"/>
  <c r="F255"/>
  <c r="H255" s="1"/>
  <c r="I255"/>
  <c r="J255" l="1"/>
  <c r="G256" s="1"/>
  <c r="K255" l="1"/>
  <c r="F256"/>
  <c r="H256" s="1"/>
  <c r="I256"/>
  <c r="J256" l="1"/>
  <c r="G257" s="1"/>
  <c r="K256" l="1"/>
  <c r="F257"/>
  <c r="H257" s="1"/>
  <c r="I257"/>
  <c r="J257" l="1"/>
  <c r="G258" s="1"/>
  <c r="K257" l="1"/>
  <c r="F258"/>
  <c r="H258" s="1"/>
  <c r="I258"/>
  <c r="J258" l="1"/>
  <c r="G259" s="1"/>
  <c r="K258" l="1"/>
  <c r="F259"/>
  <c r="H259" s="1"/>
  <c r="I259"/>
  <c r="J259" l="1"/>
  <c r="G260" s="1"/>
  <c r="K259" l="1"/>
  <c r="F260"/>
  <c r="H260" s="1"/>
  <c r="I260"/>
  <c r="J260" l="1"/>
  <c r="G261" s="1"/>
  <c r="K260"/>
  <c r="F261" l="1"/>
  <c r="H261" s="1"/>
  <c r="I261"/>
  <c r="J261" l="1"/>
  <c r="G262" s="1"/>
  <c r="K261" l="1"/>
  <c r="F262"/>
  <c r="H262" s="1"/>
  <c r="I262"/>
  <c r="J262" l="1"/>
  <c r="G263" s="1"/>
  <c r="K262"/>
  <c r="F263" l="1"/>
  <c r="H263" s="1"/>
  <c r="I263"/>
  <c r="J263" l="1"/>
  <c r="G264" s="1"/>
  <c r="F264" s="1"/>
  <c r="H264" s="1"/>
  <c r="I264" l="1"/>
  <c r="K263"/>
  <c r="J264"/>
  <c r="G265" s="1"/>
  <c r="K264" l="1"/>
  <c r="F265"/>
  <c r="H265" s="1"/>
  <c r="I265"/>
  <c r="J265" l="1"/>
  <c r="G266" s="1"/>
  <c r="F266" l="1"/>
  <c r="H266" s="1"/>
  <c r="I266"/>
  <c r="K265"/>
  <c r="J266" l="1"/>
  <c r="G267" s="1"/>
  <c r="F267" s="1"/>
  <c r="H267" s="1"/>
  <c r="I267"/>
  <c r="K266"/>
  <c r="J267" l="1"/>
  <c r="G268" s="1"/>
  <c r="K267" l="1"/>
  <c r="F268"/>
  <c r="H268" s="1"/>
  <c r="I268"/>
  <c r="J268" l="1"/>
  <c r="G269" s="1"/>
  <c r="K268"/>
  <c r="F269" l="1"/>
  <c r="H269" s="1"/>
  <c r="I269"/>
  <c r="J269" l="1"/>
  <c r="G270" s="1"/>
  <c r="K269" l="1"/>
  <c r="F270"/>
  <c r="H270" s="1"/>
  <c r="I270"/>
  <c r="J270" l="1"/>
  <c r="G271" s="1"/>
  <c r="K270" l="1"/>
  <c r="F271"/>
  <c r="H271" s="1"/>
  <c r="I271"/>
  <c r="J271" l="1"/>
  <c r="G272" s="1"/>
  <c r="K271"/>
  <c r="F272" l="1"/>
  <c r="H272" s="1"/>
  <c r="I272"/>
  <c r="J272" l="1"/>
  <c r="G273" s="1"/>
  <c r="K272" l="1"/>
  <c r="F273"/>
  <c r="H273" s="1"/>
  <c r="I273"/>
  <c r="J273" l="1"/>
  <c r="G274" s="1"/>
  <c r="K273"/>
  <c r="F274" l="1"/>
  <c r="H274" s="1"/>
  <c r="I274"/>
  <c r="J274" l="1"/>
  <c r="G275" s="1"/>
  <c r="K274"/>
  <c r="F275" l="1"/>
  <c r="H275" s="1"/>
  <c r="I275"/>
  <c r="J275" l="1"/>
  <c r="G276" s="1"/>
  <c r="F276" s="1"/>
  <c r="H276" s="1"/>
  <c r="K275"/>
  <c r="I276" l="1"/>
  <c r="J276"/>
  <c r="G277" s="1"/>
  <c r="F277" s="1"/>
  <c r="H277" s="1"/>
  <c r="K276" l="1"/>
  <c r="I277"/>
  <c r="J277" s="1"/>
  <c r="G278" s="1"/>
  <c r="F278" l="1"/>
  <c r="H278" s="1"/>
  <c r="J278" s="1"/>
  <c r="G279" s="1"/>
  <c r="I278"/>
  <c r="K277"/>
  <c r="K278" l="1"/>
  <c r="F279"/>
  <c r="H279" s="1"/>
  <c r="I279"/>
  <c r="J279" l="1"/>
  <c r="G280" s="1"/>
  <c r="K279" l="1"/>
  <c r="F280"/>
  <c r="H280" s="1"/>
  <c r="I280"/>
  <c r="J280" l="1"/>
  <c r="G281" s="1"/>
  <c r="K280" l="1"/>
  <c r="F281"/>
  <c r="H281" s="1"/>
  <c r="I281"/>
  <c r="J281" l="1"/>
  <c r="G282" s="1"/>
  <c r="K281"/>
  <c r="F282" l="1"/>
  <c r="H282" s="1"/>
  <c r="I282"/>
  <c r="J282" l="1"/>
  <c r="G283" s="1"/>
  <c r="K282" l="1"/>
  <c r="F283"/>
  <c r="H283" s="1"/>
  <c r="I283"/>
  <c r="J283" l="1"/>
  <c r="G284" s="1"/>
  <c r="K283"/>
  <c r="F284" l="1"/>
  <c r="H284" s="1"/>
  <c r="I284"/>
  <c r="J284" l="1"/>
  <c r="G285" s="1"/>
  <c r="K284"/>
  <c r="F285" l="1"/>
  <c r="H285" s="1"/>
  <c r="I285"/>
  <c r="J285" l="1"/>
  <c r="G286" s="1"/>
  <c r="K285" l="1"/>
  <c r="F286"/>
  <c r="H286" s="1"/>
  <c r="I286"/>
  <c r="J286" l="1"/>
  <c r="G287" s="1"/>
  <c r="K286"/>
  <c r="F287" l="1"/>
  <c r="H287" s="1"/>
  <c r="I287"/>
  <c r="J287" l="1"/>
  <c r="G288" s="1"/>
  <c r="K287" l="1"/>
  <c r="F288"/>
  <c r="H288" s="1"/>
  <c r="I288"/>
  <c r="J288" l="1"/>
  <c r="G289" s="1"/>
  <c r="K288" l="1"/>
  <c r="F289"/>
  <c r="H289" s="1"/>
  <c r="I289"/>
  <c r="J289" l="1"/>
  <c r="G290" s="1"/>
  <c r="K289" l="1"/>
  <c r="F290"/>
  <c r="H290" s="1"/>
  <c r="I290"/>
  <c r="J290" l="1"/>
  <c r="G291" s="1"/>
  <c r="K290"/>
  <c r="F291" l="1"/>
  <c r="H291" s="1"/>
  <c r="I291"/>
  <c r="J291" l="1"/>
  <c r="G292" s="1"/>
  <c r="K291"/>
  <c r="F292" l="1"/>
  <c r="H292" s="1"/>
  <c r="I292"/>
  <c r="J292" l="1"/>
  <c r="G293" s="1"/>
  <c r="K292"/>
  <c r="F293" l="1"/>
  <c r="H293" s="1"/>
  <c r="I293"/>
  <c r="J293" l="1"/>
  <c r="G294" s="1"/>
  <c r="K293"/>
  <c r="F294" l="1"/>
  <c r="H294" s="1"/>
  <c r="I294"/>
  <c r="J294" l="1"/>
  <c r="G295" s="1"/>
  <c r="K294" l="1"/>
  <c r="F295"/>
  <c r="H295" s="1"/>
  <c r="I295"/>
  <c r="J295" l="1"/>
  <c r="G296" s="1"/>
  <c r="K295" l="1"/>
  <c r="F296"/>
  <c r="H296" s="1"/>
  <c r="I296"/>
  <c r="J296" l="1"/>
  <c r="G297" s="1"/>
  <c r="K296"/>
  <c r="F297" l="1"/>
  <c r="H297" s="1"/>
  <c r="I297"/>
  <c r="J297" l="1"/>
  <c r="G298" s="1"/>
  <c r="K297" l="1"/>
  <c r="F298"/>
  <c r="H298" s="1"/>
  <c r="I298"/>
  <c r="J298" l="1"/>
  <c r="G299" s="1"/>
  <c r="K298"/>
  <c r="F299" l="1"/>
  <c r="H299" s="1"/>
  <c r="I299"/>
  <c r="J299" l="1"/>
  <c r="G300" s="1"/>
  <c r="K299" l="1"/>
  <c r="F300"/>
  <c r="H300" s="1"/>
  <c r="I300"/>
  <c r="J300" l="1"/>
  <c r="G301" s="1"/>
  <c r="K300" l="1"/>
  <c r="F301"/>
  <c r="H301" s="1"/>
  <c r="I301"/>
  <c r="J301" l="1"/>
  <c r="G302" s="1"/>
  <c r="K301" l="1"/>
  <c r="F302"/>
  <c r="H302" s="1"/>
  <c r="I302"/>
  <c r="J302" l="1"/>
  <c r="G303" s="1"/>
  <c r="K302"/>
  <c r="F303" l="1"/>
  <c r="H303" s="1"/>
  <c r="I303"/>
  <c r="J303" l="1"/>
  <c r="G304" s="1"/>
  <c r="K303" l="1"/>
  <c r="F304"/>
  <c r="H304" s="1"/>
  <c r="I304"/>
  <c r="J304" l="1"/>
  <c r="G305" s="1"/>
  <c r="K304" l="1"/>
  <c r="F305"/>
  <c r="H305" s="1"/>
  <c r="I305"/>
  <c r="J305" l="1"/>
  <c r="G306" s="1"/>
  <c r="K305" l="1"/>
  <c r="I306"/>
  <c r="F306"/>
  <c r="H306" s="1"/>
  <c r="J306" s="1"/>
  <c r="G307" s="1"/>
  <c r="I307" l="1"/>
  <c r="F307"/>
  <c r="H307" s="1"/>
  <c r="J307" s="1"/>
  <c r="G308" s="1"/>
  <c r="K306"/>
  <c r="I308" l="1"/>
  <c r="F308"/>
  <c r="H308" s="1"/>
  <c r="J308" s="1"/>
  <c r="G309" s="1"/>
  <c r="K307"/>
  <c r="I309" l="1"/>
  <c r="F309"/>
  <c r="H309" s="1"/>
  <c r="K308"/>
  <c r="J309" l="1"/>
  <c r="G310" s="1"/>
  <c r="I310" l="1"/>
  <c r="F310"/>
  <c r="H310" s="1"/>
  <c r="J310" s="1"/>
  <c r="G311" s="1"/>
  <c r="K309"/>
  <c r="F311" l="1"/>
  <c r="H311" s="1"/>
  <c r="K310"/>
  <c r="I311"/>
  <c r="J311" l="1"/>
  <c r="G312" s="1"/>
  <c r="K311"/>
  <c r="I312" l="1"/>
  <c r="F312"/>
  <c r="H312" s="1"/>
  <c r="J312" l="1"/>
  <c r="G313" s="1"/>
  <c r="K312" l="1"/>
  <c r="I313"/>
  <c r="F313"/>
  <c r="H313" s="1"/>
  <c r="J313" l="1"/>
  <c r="G314" s="1"/>
  <c r="F314" s="1"/>
  <c r="H314" s="1"/>
  <c r="I314"/>
  <c r="K313"/>
  <c r="J314" l="1"/>
  <c r="G315" s="1"/>
  <c r="K314" l="1"/>
  <c r="I315"/>
  <c r="F315"/>
  <c r="H315" s="1"/>
  <c r="J315" l="1"/>
  <c r="G316" s="1"/>
  <c r="F316" s="1"/>
  <c r="H316" s="1"/>
  <c r="I316" l="1"/>
  <c r="J316" s="1"/>
  <c r="G317" s="1"/>
  <c r="I317" s="1"/>
  <c r="K315"/>
  <c r="K316" l="1"/>
  <c r="F317"/>
  <c r="H317" s="1"/>
  <c r="J317" s="1"/>
  <c r="G318" l="1"/>
  <c r="K317"/>
  <c r="I318"/>
  <c r="F318"/>
  <c r="H318" s="1"/>
  <c r="J318" s="1"/>
  <c r="G319" s="1"/>
  <c r="K318" l="1"/>
  <c r="I319"/>
  <c r="F319"/>
  <c r="H319" s="1"/>
  <c r="J319" l="1"/>
  <c r="G320" s="1"/>
  <c r="K319" l="1"/>
  <c r="I320"/>
  <c r="F320"/>
  <c r="H320" s="1"/>
  <c r="J320" s="1"/>
  <c r="G321" s="1"/>
  <c r="K320" l="1"/>
  <c r="I321"/>
  <c r="F321"/>
  <c r="H321" s="1"/>
  <c r="J321" s="1"/>
  <c r="G322" s="1"/>
  <c r="I322" l="1"/>
  <c r="F322"/>
  <c r="H322" s="1"/>
  <c r="J322" s="1"/>
  <c r="G323" s="1"/>
  <c r="K321"/>
  <c r="K322" l="1"/>
  <c r="I323"/>
  <c r="F323"/>
  <c r="H323" s="1"/>
  <c r="J323" l="1"/>
  <c r="G324" s="1"/>
  <c r="K323" l="1"/>
  <c r="I324"/>
  <c r="F324"/>
  <c r="H324" s="1"/>
  <c r="J324" s="1"/>
  <c r="G325" s="1"/>
  <c r="K324" l="1"/>
  <c r="I325"/>
  <c r="F325"/>
  <c r="H325" s="1"/>
  <c r="J325" s="1"/>
  <c r="G326" s="1"/>
  <c r="I326" l="1"/>
  <c r="F326"/>
  <c r="H326" s="1"/>
  <c r="J326" s="1"/>
  <c r="G327" s="1"/>
  <c r="K325"/>
  <c r="K326" l="1"/>
  <c r="I327"/>
  <c r="F327"/>
  <c r="H327" s="1"/>
  <c r="J327" s="1"/>
  <c r="G328" s="1"/>
  <c r="F328" l="1"/>
  <c r="H328" s="1"/>
  <c r="I328"/>
  <c r="K327"/>
  <c r="J328" l="1"/>
  <c r="G329" s="1"/>
  <c r="K328" l="1"/>
  <c r="I329"/>
  <c r="F329"/>
  <c r="H329" s="1"/>
  <c r="J329" l="1"/>
  <c r="G330" s="1"/>
  <c r="F330" s="1"/>
  <c r="H330" s="1"/>
  <c r="I330" l="1"/>
  <c r="J330" s="1"/>
  <c r="G331" s="1"/>
  <c r="K329"/>
  <c r="F331" l="1"/>
  <c r="H331" s="1"/>
  <c r="J331" s="1"/>
  <c r="G332" s="1"/>
  <c r="F332" s="1"/>
  <c r="H332" s="1"/>
  <c r="I331"/>
  <c r="K330"/>
  <c r="I332" l="1"/>
  <c r="J332" s="1"/>
  <c r="G333" s="1"/>
  <c r="K331"/>
  <c r="I333" l="1"/>
  <c r="F333"/>
  <c r="H333" s="1"/>
  <c r="K332"/>
  <c r="J333"/>
  <c r="G334" s="1"/>
  <c r="K333" l="1"/>
  <c r="I334"/>
  <c r="F334"/>
  <c r="H334" s="1"/>
  <c r="J334" s="1"/>
  <c r="G335" s="1"/>
  <c r="K334" l="1"/>
  <c r="F335"/>
  <c r="H335" s="1"/>
  <c r="I335"/>
  <c r="J335" l="1"/>
  <c r="G336" s="1"/>
  <c r="K335"/>
  <c r="I336"/>
  <c r="F336"/>
  <c r="H336" s="1"/>
  <c r="J336" l="1"/>
  <c r="G337" s="1"/>
  <c r="K336" l="1"/>
  <c r="I337"/>
  <c r="F337"/>
  <c r="H337" s="1"/>
  <c r="J337" l="1"/>
  <c r="G338" s="1"/>
  <c r="F338" s="1"/>
  <c r="H338" s="1"/>
  <c r="I338" l="1"/>
  <c r="J338" s="1"/>
  <c r="G339" s="1"/>
  <c r="K337"/>
  <c r="I339" l="1"/>
  <c r="F339"/>
  <c r="H339" s="1"/>
  <c r="J339" s="1"/>
  <c r="G340" s="1"/>
  <c r="K338"/>
  <c r="K339" l="1"/>
  <c r="I340"/>
  <c r="F340"/>
  <c r="H340" s="1"/>
  <c r="J340" s="1"/>
  <c r="G341" s="1"/>
  <c r="K340" l="1"/>
  <c r="I341"/>
  <c r="F341"/>
  <c r="H341" s="1"/>
  <c r="J341" l="1"/>
  <c r="G342" s="1"/>
  <c r="K341" l="1"/>
  <c r="I342"/>
  <c r="F342"/>
  <c r="H342" s="1"/>
  <c r="J342" l="1"/>
  <c r="G343" s="1"/>
  <c r="I343" s="1"/>
  <c r="F343" l="1"/>
  <c r="H343" s="1"/>
  <c r="J343" s="1"/>
  <c r="G344" s="1"/>
  <c r="K342"/>
  <c r="K343" l="1"/>
  <c r="F344"/>
  <c r="H344" s="1"/>
  <c r="I344"/>
  <c r="J344" l="1"/>
  <c r="G345" s="1"/>
  <c r="K344"/>
  <c r="I345" l="1"/>
  <c r="F345"/>
  <c r="H345" s="1"/>
  <c r="J345" s="1"/>
  <c r="G346" s="1"/>
  <c r="K345" l="1"/>
  <c r="I346"/>
  <c r="F346"/>
  <c r="H346" s="1"/>
  <c r="J346" s="1"/>
  <c r="G347" s="1"/>
  <c r="I347" l="1"/>
  <c r="F347"/>
  <c r="H347" s="1"/>
  <c r="K346"/>
  <c r="J347" l="1"/>
  <c r="G348" s="1"/>
  <c r="F348" s="1"/>
  <c r="H348" s="1"/>
  <c r="I348" l="1"/>
  <c r="J348" s="1"/>
  <c r="G349" s="1"/>
  <c r="K347"/>
  <c r="F349" l="1"/>
  <c r="H349" s="1"/>
  <c r="I349"/>
  <c r="K348"/>
  <c r="J349" l="1"/>
  <c r="G350" l="1"/>
  <c r="K349"/>
  <c r="F350" l="1"/>
  <c r="H350" s="1"/>
  <c r="I350"/>
  <c r="J350" l="1"/>
  <c r="G351" s="1"/>
  <c r="I351" s="1"/>
  <c r="K350"/>
  <c r="F351" l="1"/>
  <c r="H351" s="1"/>
  <c r="J351" s="1"/>
  <c r="G352" s="1"/>
  <c r="F352" l="1"/>
  <c r="H352" s="1"/>
  <c r="J352" s="1"/>
  <c r="G353" s="1"/>
  <c r="F353" s="1"/>
  <c r="H353" s="1"/>
  <c r="I352"/>
  <c r="K351"/>
  <c r="K352"/>
  <c r="I353" l="1"/>
  <c r="J353" s="1"/>
  <c r="G354" s="1"/>
  <c r="I354" s="1"/>
  <c r="F354"/>
  <c r="H354" s="1"/>
  <c r="K353"/>
  <c r="J354" l="1"/>
  <c r="G355" s="1"/>
  <c r="F355" s="1"/>
  <c r="H355" s="1"/>
  <c r="I355"/>
  <c r="J355" l="1"/>
  <c r="K354"/>
  <c r="K355" s="1"/>
  <c r="G356"/>
  <c r="I356" l="1"/>
  <c r="F356"/>
  <c r="H356" s="1"/>
  <c r="J356" s="1"/>
  <c r="G357" s="1"/>
  <c r="K356" l="1"/>
  <c r="I357"/>
  <c r="F357"/>
  <c r="H357" s="1"/>
  <c r="J357" s="1"/>
  <c r="G358" s="1"/>
  <c r="I358" l="1"/>
  <c r="F358"/>
  <c r="H358" s="1"/>
  <c r="J358" s="1"/>
  <c r="G359" s="1"/>
  <c r="K357"/>
  <c r="K358" l="1"/>
  <c r="F359"/>
  <c r="H359" s="1"/>
  <c r="J359" s="1"/>
  <c r="G360" s="1"/>
  <c r="F360" s="1"/>
  <c r="H360" s="1"/>
  <c r="I359"/>
  <c r="I360" l="1"/>
  <c r="J360" s="1"/>
  <c r="G361" s="1"/>
  <c r="K359"/>
  <c r="F361" l="1"/>
  <c r="H361" s="1"/>
  <c r="I361"/>
  <c r="K360"/>
  <c r="J361" l="1"/>
  <c r="G362" s="1"/>
  <c r="F362" s="1"/>
  <c r="H362" s="1"/>
  <c r="K361"/>
  <c r="I362" l="1"/>
  <c r="J362" s="1"/>
  <c r="G363" s="1"/>
  <c r="F363" l="1"/>
  <c r="H363" s="1"/>
  <c r="I363"/>
  <c r="K362"/>
  <c r="J363"/>
  <c r="G364" s="1"/>
  <c r="K363" l="1"/>
  <c r="I364"/>
  <c r="F364"/>
  <c r="H364" s="1"/>
  <c r="J364" l="1"/>
  <c r="G365" s="1"/>
  <c r="K364"/>
  <c r="I365"/>
  <c r="F365"/>
  <c r="H365" s="1"/>
  <c r="J365" s="1"/>
  <c r="G366" s="1"/>
  <c r="I366" l="1"/>
  <c r="F366"/>
  <c r="H366" s="1"/>
  <c r="J366" s="1"/>
  <c r="G367" s="1"/>
  <c r="K365"/>
  <c r="K366" l="1"/>
  <c r="F367"/>
  <c r="H367" s="1"/>
  <c r="J367" s="1"/>
  <c r="G368" s="1"/>
  <c r="I367"/>
  <c r="K367" l="1"/>
  <c r="I368"/>
  <c r="F368"/>
  <c r="H368" s="1"/>
  <c r="J368" s="1"/>
  <c r="G369" s="1"/>
  <c r="I369" l="1"/>
  <c r="F369"/>
  <c r="H369" s="1"/>
  <c r="J369" s="1"/>
  <c r="G370" s="1"/>
  <c r="K368"/>
  <c r="K369" l="1"/>
  <c r="I370"/>
  <c r="F370"/>
  <c r="H370" s="1"/>
  <c r="J370" s="1"/>
  <c r="G371" s="1"/>
  <c r="F371" l="1"/>
  <c r="H371" s="1"/>
  <c r="I371"/>
  <c r="K370"/>
  <c r="J371" l="1"/>
  <c r="G372" s="1"/>
  <c r="K371" l="1"/>
  <c r="I372"/>
  <c r="F372"/>
  <c r="H372" s="1"/>
  <c r="J372" s="1"/>
  <c r="G373" s="1"/>
  <c r="K372" l="1"/>
  <c r="I373"/>
  <c r="F373"/>
  <c r="H373" s="1"/>
  <c r="J373" s="1"/>
  <c r="G374" s="1"/>
  <c r="F374" l="1"/>
  <c r="H374" s="1"/>
  <c r="I374"/>
  <c r="K373"/>
  <c r="J374" l="1"/>
  <c r="G375" s="1"/>
  <c r="K374" l="1"/>
  <c r="I375"/>
  <c r="F375"/>
  <c r="H375" s="1"/>
  <c r="J375" s="1"/>
  <c r="G376" s="1"/>
  <c r="K375" l="1"/>
  <c r="I376"/>
  <c r="F376"/>
  <c r="H376" s="1"/>
  <c r="J376" s="1"/>
  <c r="G377" s="1"/>
  <c r="I377" l="1"/>
  <c r="F377"/>
  <c r="H377" s="1"/>
  <c r="J377" s="1"/>
  <c r="G378" s="1"/>
  <c r="K376"/>
  <c r="K377" l="1"/>
  <c r="F378"/>
  <c r="H378" s="1"/>
  <c r="J378" s="1"/>
  <c r="G379" s="1"/>
  <c r="I378"/>
  <c r="K378" l="1"/>
  <c r="I379"/>
  <c r="F379"/>
  <c r="H379" s="1"/>
  <c r="J379" s="1"/>
  <c r="G380" s="1"/>
  <c r="I380" l="1"/>
  <c r="F380"/>
  <c r="H380" s="1"/>
  <c r="J380" s="1"/>
  <c r="G381" s="1"/>
  <c r="K379"/>
  <c r="K380" l="1"/>
  <c r="F381"/>
  <c r="H381" s="1"/>
  <c r="J381" s="1"/>
  <c r="G382" s="1"/>
  <c r="I381"/>
  <c r="K381" l="1"/>
  <c r="I382"/>
  <c r="F382"/>
  <c r="H382" s="1"/>
  <c r="J382" l="1"/>
  <c r="G383" s="1"/>
  <c r="K382" l="1"/>
  <c r="I383"/>
  <c r="F383"/>
  <c r="H383" s="1"/>
  <c r="J383" s="1"/>
  <c r="G384" s="1"/>
  <c r="K383" l="1"/>
  <c r="I384"/>
  <c r="F384"/>
  <c r="H384" s="1"/>
  <c r="J384" l="1"/>
  <c r="G385" s="1"/>
  <c r="I385" s="1"/>
  <c r="K384" l="1"/>
  <c r="F385"/>
  <c r="H385" s="1"/>
  <c r="J385" s="1"/>
  <c r="G386" l="1"/>
  <c r="K385"/>
  <c r="F386"/>
  <c r="H386" s="1"/>
  <c r="I386"/>
  <c r="J386" l="1"/>
  <c r="G387" s="1"/>
  <c r="K386"/>
  <c r="I387" l="1"/>
  <c r="F387"/>
  <c r="H387" s="1"/>
  <c r="J387" s="1"/>
  <c r="G388" s="1"/>
  <c r="K387" l="1"/>
  <c r="F388"/>
  <c r="H388" s="1"/>
  <c r="J388" s="1"/>
  <c r="G389" s="1"/>
  <c r="I388"/>
  <c r="K388" l="1"/>
  <c r="I389"/>
  <c r="F389"/>
  <c r="H389" s="1"/>
  <c r="J389" s="1"/>
  <c r="G390" s="1"/>
  <c r="I390" l="1"/>
  <c r="F390"/>
  <c r="H390" s="1"/>
  <c r="J390" s="1"/>
  <c r="G391" s="1"/>
  <c r="K389"/>
  <c r="K390" l="1"/>
  <c r="I391"/>
  <c r="F391"/>
  <c r="H391" s="1"/>
  <c r="J391" s="1"/>
  <c r="G392" s="1"/>
  <c r="I392" l="1"/>
  <c r="F392"/>
  <c r="H392" s="1"/>
  <c r="J392" s="1"/>
  <c r="G393" s="1"/>
  <c r="K391"/>
  <c r="K392" l="1"/>
  <c r="I393"/>
  <c r="F393"/>
  <c r="H393" s="1"/>
  <c r="J393" s="1"/>
  <c r="G394" s="1"/>
  <c r="I394" l="1"/>
  <c r="F394"/>
  <c r="H394" s="1"/>
  <c r="J394" s="1"/>
  <c r="G395" s="1"/>
  <c r="K393"/>
  <c r="K394" l="1"/>
  <c r="I395"/>
  <c r="F395"/>
  <c r="H395" s="1"/>
  <c r="J395" l="1"/>
  <c r="G396" s="1"/>
  <c r="K395"/>
  <c r="I396" l="1"/>
  <c r="F396"/>
  <c r="H396" s="1"/>
  <c r="J396" s="1"/>
  <c r="G397" l="1"/>
  <c r="K396"/>
  <c r="I397" l="1"/>
  <c r="F397"/>
  <c r="H397" s="1"/>
  <c r="J397" s="1"/>
  <c r="G398" s="1"/>
  <c r="F398" l="1"/>
  <c r="H398" s="1"/>
  <c r="J398" s="1"/>
  <c r="G399" s="1"/>
  <c r="I398"/>
  <c r="K397"/>
  <c r="I399" l="1"/>
  <c r="F399"/>
  <c r="H399" s="1"/>
  <c r="J399" s="1"/>
  <c r="K398"/>
  <c r="G400" l="1"/>
  <c r="K399"/>
  <c r="I400" l="1"/>
  <c r="F400"/>
  <c r="H400" s="1"/>
  <c r="J400" s="1"/>
  <c r="G401" s="1"/>
  <c r="I401" l="1"/>
  <c r="F401"/>
  <c r="H401" s="1"/>
  <c r="J401" s="1"/>
  <c r="G402" s="1"/>
  <c r="K400"/>
  <c r="F402" l="1"/>
  <c r="H402" s="1"/>
  <c r="J402" s="1"/>
  <c r="G403" s="1"/>
  <c r="I402"/>
  <c r="K401"/>
  <c r="K402" l="1"/>
  <c r="I403"/>
  <c r="F403"/>
  <c r="H403" s="1"/>
  <c r="J403" s="1"/>
  <c r="G404" s="1"/>
  <c r="K403" l="1"/>
  <c r="I404"/>
  <c r="F404"/>
  <c r="H404" s="1"/>
  <c r="J404" s="1"/>
  <c r="G405" s="1"/>
  <c r="K404" l="1"/>
  <c r="F405"/>
  <c r="H405" s="1"/>
  <c r="I405"/>
  <c r="J405" l="1"/>
  <c r="G406" s="1"/>
  <c r="K405"/>
  <c r="I406" l="1"/>
  <c r="F406"/>
  <c r="H406" s="1"/>
  <c r="J406" s="1"/>
  <c r="G407" s="1"/>
  <c r="F407" l="1"/>
  <c r="H407" s="1"/>
  <c r="J407" s="1"/>
  <c r="G408" s="1"/>
  <c r="I407"/>
  <c r="K406"/>
  <c r="K407" l="1"/>
  <c r="I408"/>
  <c r="F408"/>
  <c r="H408" s="1"/>
  <c r="J408" s="1"/>
  <c r="G409" s="1"/>
  <c r="K408" l="1"/>
  <c r="F409"/>
  <c r="H409" s="1"/>
  <c r="I409"/>
  <c r="J409" l="1"/>
  <c r="G410" s="1"/>
  <c r="K409"/>
  <c r="F410" l="1"/>
  <c r="H410" s="1"/>
  <c r="I410"/>
  <c r="J410" l="1"/>
  <c r="G411" s="1"/>
  <c r="K410"/>
  <c r="I411"/>
  <c r="F411"/>
  <c r="H411" s="1"/>
  <c r="J411" s="1"/>
  <c r="G412" s="1"/>
  <c r="K411" l="1"/>
  <c r="F412"/>
  <c r="H412" s="1"/>
  <c r="J412" s="1"/>
  <c r="G413" s="1"/>
  <c r="I412"/>
  <c r="F413" l="1"/>
  <c r="H413" s="1"/>
  <c r="J413" s="1"/>
  <c r="G414" s="1"/>
  <c r="I413"/>
  <c r="K412"/>
  <c r="K413" l="1"/>
  <c r="F414"/>
  <c r="H414" s="1"/>
  <c r="I414"/>
  <c r="J414" l="1"/>
  <c r="G415" s="1"/>
  <c r="K414"/>
  <c r="F415" l="1"/>
  <c r="H415" s="1"/>
  <c r="I415"/>
  <c r="J415" l="1"/>
  <c r="G416" s="1"/>
  <c r="K415"/>
  <c r="F416"/>
  <c r="H416" s="1"/>
  <c r="I416"/>
  <c r="J416" l="1"/>
  <c r="G417" s="1"/>
  <c r="K416" l="1"/>
  <c r="I417"/>
  <c r="F417"/>
  <c r="H417" s="1"/>
  <c r="J417" s="1"/>
  <c r="G418" s="1"/>
  <c r="F418" l="1"/>
  <c r="H418" s="1"/>
  <c r="J418" s="1"/>
  <c r="G419" s="1"/>
  <c r="I418"/>
  <c r="K417"/>
  <c r="I419" l="1"/>
  <c r="F419"/>
  <c r="H419" s="1"/>
  <c r="J419" s="1"/>
  <c r="K418"/>
  <c r="G420" l="1"/>
  <c r="K419"/>
  <c r="F420"/>
  <c r="H420" s="1"/>
  <c r="I420"/>
  <c r="J420" l="1"/>
  <c r="G421" s="1"/>
  <c r="K420" l="1"/>
  <c r="F421"/>
  <c r="H421" s="1"/>
  <c r="I421"/>
  <c r="J421" l="1"/>
  <c r="G422" s="1"/>
  <c r="K421" l="1"/>
  <c r="F422"/>
  <c r="H422" s="1"/>
  <c r="I422"/>
  <c r="J422" l="1"/>
  <c r="G423" s="1"/>
  <c r="K422"/>
  <c r="F423" l="1"/>
  <c r="H423" s="1"/>
  <c r="I423"/>
  <c r="J423" l="1"/>
  <c r="G424" s="1"/>
  <c r="K423" l="1"/>
  <c r="I424"/>
  <c r="F424"/>
  <c r="H424" s="1"/>
  <c r="J424" l="1"/>
  <c r="G425" s="1"/>
  <c r="K424"/>
  <c r="F425"/>
  <c r="H425" s="1"/>
  <c r="J425" s="1"/>
  <c r="G426" s="1"/>
  <c r="I425"/>
  <c r="K425" l="1"/>
  <c r="F426"/>
  <c r="H426" s="1"/>
  <c r="J426" s="1"/>
  <c r="G427" s="1"/>
  <c r="I426"/>
  <c r="K426" l="1"/>
  <c r="I427"/>
  <c r="F427"/>
  <c r="H427" s="1"/>
  <c r="J427" s="1"/>
  <c r="G428" s="1"/>
  <c r="I428" l="1"/>
  <c r="F428"/>
  <c r="H428" s="1"/>
  <c r="J428" s="1"/>
  <c r="G429" s="1"/>
  <c r="K427"/>
  <c r="K428" l="1"/>
  <c r="F429"/>
  <c r="H429" s="1"/>
  <c r="I429"/>
  <c r="J429" l="1"/>
  <c r="G430" s="1"/>
  <c r="K429"/>
  <c r="F430" l="1"/>
  <c r="H430" s="1"/>
  <c r="I430"/>
  <c r="J430" l="1"/>
  <c r="K430"/>
  <c r="J4" s="1"/>
</calcChain>
</file>

<file path=xl/comments1.xml><?xml version="1.0" encoding="utf-8"?>
<comments xmlns="http://schemas.openxmlformats.org/spreadsheetml/2006/main">
  <authors>
    <author>argacha</author>
  </authors>
  <commentList>
    <comment ref="D9" authorId="0">
      <text>
        <r>
          <rPr>
            <b/>
            <sz val="8"/>
            <color indexed="81"/>
            <rFont val="Tahoma"/>
          </rPr>
          <t>argacha:</t>
        </r>
        <r>
          <rPr>
            <sz val="8"/>
            <color indexed="81"/>
            <rFont val="Tahoma"/>
          </rPr>
          <t xml:space="preserve">
0 si reduces cuota
1 si reduces tiempo
</t>
        </r>
      </text>
    </comment>
  </commentList>
</comments>
</file>

<file path=xl/sharedStrings.xml><?xml version="1.0" encoding="utf-8"?>
<sst xmlns="http://schemas.openxmlformats.org/spreadsheetml/2006/main" count="28" uniqueCount="27">
  <si>
    <t>tipo de</t>
  </si>
  <si>
    <t xml:space="preserve">importe a </t>
  </si>
  <si>
    <t>mensualidad o</t>
  </si>
  <si>
    <t>intereses del</t>
  </si>
  <si>
    <t>cuota</t>
  </si>
  <si>
    <t>anticipar</t>
  </si>
  <si>
    <t>actual</t>
  </si>
  <si>
    <t>pendientes</t>
  </si>
  <si>
    <t>opcion</t>
  </si>
  <si>
    <t>vivo</t>
  </si>
  <si>
    <t>reducir</t>
  </si>
  <si>
    <t>Método de cuotas constantes, también llamado Sistema Francés</t>
  </si>
  <si>
    <t>período</t>
  </si>
  <si>
    <t>amortización</t>
  </si>
  <si>
    <t>años de vida del préstamo</t>
  </si>
  <si>
    <t>importe inicial del préstamo</t>
  </si>
  <si>
    <t>interés</t>
  </si>
  <si>
    <t>períodos</t>
  </si>
  <si>
    <t>préstamo</t>
  </si>
  <si>
    <t>pago periódico</t>
  </si>
  <si>
    <t>número de pagos periódicos al año</t>
  </si>
  <si>
    <t>tipo de interés nominal anual inicial en %</t>
  </si>
  <si>
    <t>Pagado</t>
  </si>
  <si>
    <t xml:space="preserve">Total </t>
  </si>
  <si>
    <t>Fecha</t>
  </si>
  <si>
    <t>Total Pagado.-</t>
  </si>
  <si>
    <t>Total Pagado Previsto.-</t>
  </si>
</sst>
</file>

<file path=xl/styles.xml><?xml version="1.0" encoding="utf-8"?>
<styleSheet xmlns="http://schemas.openxmlformats.org/spreadsheetml/2006/main">
  <numFmts count="1">
    <numFmt numFmtId="184" formatCode="0.0000"/>
  </numFmts>
  <fonts count="17">
    <font>
      <sz val="12"/>
      <name val="Arial MT"/>
    </font>
    <font>
      <sz val="12"/>
      <color indexed="9"/>
      <name val="Arial"/>
      <family val="2"/>
    </font>
    <font>
      <sz val="12"/>
      <name val="Arial"/>
      <family val="2"/>
    </font>
    <font>
      <b/>
      <sz val="9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37" fontId="0" fillId="0" borderId="0"/>
  </cellStyleXfs>
  <cellXfs count="47">
    <xf numFmtId="37" fontId="0" fillId="0" borderId="0" xfId="0"/>
    <xf numFmtId="37" fontId="2" fillId="0" borderId="0" xfId="0" applyFont="1"/>
    <xf numFmtId="37" fontId="6" fillId="0" borderId="0" xfId="0" applyFont="1"/>
    <xf numFmtId="37" fontId="2" fillId="0" borderId="0" xfId="0" applyFont="1" applyBorder="1"/>
    <xf numFmtId="37" fontId="2" fillId="0" borderId="0" xfId="0" applyFont="1" applyBorder="1" applyProtection="1">
      <protection hidden="1"/>
    </xf>
    <xf numFmtId="37" fontId="2" fillId="0" borderId="0" xfId="0" applyFont="1" applyProtection="1">
      <protection hidden="1"/>
    </xf>
    <xf numFmtId="37" fontId="9" fillId="2" borderId="0" xfId="0" applyFont="1" applyFill="1" applyBorder="1" applyAlignment="1">
      <alignment horizontal="centerContinuous" wrapText="1"/>
    </xf>
    <xf numFmtId="37" fontId="9" fillId="2" borderId="0" xfId="0" applyFont="1" applyFill="1" applyBorder="1" applyAlignment="1" applyProtection="1">
      <alignment horizontal="centerContinuous" wrapText="1"/>
      <protection hidden="1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37" fontId="9" fillId="2" borderId="0" xfId="0" applyFont="1" applyFill="1" applyBorder="1" applyAlignment="1">
      <alignment horizontal="centerContinuous" vertical="top" wrapText="1"/>
    </xf>
    <xf numFmtId="37" fontId="9" fillId="2" borderId="0" xfId="0" applyFont="1" applyFill="1" applyBorder="1" applyAlignment="1">
      <alignment horizontal="center" vertical="top" wrapText="1"/>
    </xf>
    <xf numFmtId="37" fontId="9" fillId="2" borderId="0" xfId="0" applyFont="1" applyFill="1" applyBorder="1" applyAlignment="1" applyProtection="1">
      <alignment horizontal="centerContinuous" vertical="top" wrapText="1"/>
      <protection hidden="1"/>
    </xf>
    <xf numFmtId="37" fontId="8" fillId="4" borderId="0" xfId="0" applyFont="1" applyFill="1" applyBorder="1" applyAlignment="1" applyProtection="1">
      <alignment horizontal="center" wrapText="1"/>
      <protection hidden="1"/>
    </xf>
    <xf numFmtId="37" fontId="8" fillId="4" borderId="0" xfId="0" applyFont="1" applyFill="1" applyBorder="1" applyAlignment="1" applyProtection="1">
      <alignment horizontal="center" vertical="top" wrapText="1"/>
      <protection hidden="1"/>
    </xf>
    <xf numFmtId="17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37" fontId="8" fillId="2" borderId="0" xfId="0" applyFont="1" applyFill="1" applyAlignment="1"/>
    <xf numFmtId="37" fontId="8" fillId="2" borderId="0" xfId="0" applyFont="1" applyFill="1" applyAlignment="1">
      <alignment horizontal="center"/>
    </xf>
    <xf numFmtId="37" fontId="2" fillId="2" borderId="0" xfId="0" applyFont="1" applyFill="1"/>
    <xf numFmtId="37" fontId="10" fillId="2" borderId="0" xfId="0" applyFont="1" applyFill="1" applyBorder="1"/>
    <xf numFmtId="37" fontId="1" fillId="2" borderId="0" xfId="0" applyFont="1" applyFill="1" applyBorder="1"/>
    <xf numFmtId="37" fontId="1" fillId="2" borderId="0" xfId="0" applyFont="1" applyFill="1" applyBorder="1" applyProtection="1">
      <protection hidden="1"/>
    </xf>
    <xf numFmtId="2" fontId="14" fillId="2" borderId="0" xfId="0" applyNumberFormat="1" applyFont="1" applyFill="1" applyAlignment="1">
      <alignment horizontal="right"/>
    </xf>
    <xf numFmtId="1" fontId="2" fillId="0" borderId="0" xfId="0" applyNumberFormat="1" applyFont="1"/>
    <xf numFmtId="1" fontId="3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 applyBorder="1" applyProtection="1">
      <protection hidden="1"/>
    </xf>
    <xf numFmtId="1" fontId="13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1" fontId="13" fillId="0" borderId="0" xfId="0" applyNumberFormat="1" applyFont="1" applyAlignment="1" applyProtection="1">
      <alignment horizontal="right"/>
    </xf>
    <xf numFmtId="1" fontId="2" fillId="0" borderId="0" xfId="0" applyNumberFormat="1" applyFont="1" applyFill="1" applyBorder="1"/>
    <xf numFmtId="1" fontId="1" fillId="0" borderId="0" xfId="0" applyNumberFormat="1" applyFont="1" applyFill="1" applyBorder="1"/>
    <xf numFmtId="1" fontId="8" fillId="0" borderId="0" xfId="0" applyNumberFormat="1" applyFont="1" applyFill="1" applyBorder="1"/>
    <xf numFmtId="1" fontId="8" fillId="0" borderId="0" xfId="0" applyNumberFormat="1" applyFont="1" applyFill="1" applyBorder="1" applyProtection="1">
      <protection hidden="1"/>
    </xf>
    <xf numFmtId="4" fontId="2" fillId="0" borderId="0" xfId="0" applyNumberFormat="1" applyFont="1" applyBorder="1" applyProtection="1">
      <protection hidden="1"/>
    </xf>
    <xf numFmtId="4" fontId="13" fillId="0" borderId="0" xfId="0" applyNumberFormat="1" applyFont="1" applyBorder="1" applyProtection="1">
      <protection hidden="1"/>
    </xf>
    <xf numFmtId="4" fontId="15" fillId="0" borderId="0" xfId="0" applyNumberFormat="1" applyFont="1" applyFill="1" applyBorder="1" applyAlignment="1" applyProtection="1">
      <alignment horizontal="center"/>
      <protection locked="0"/>
    </xf>
    <xf numFmtId="4" fontId="16" fillId="0" borderId="0" xfId="0" applyNumberFormat="1" applyFont="1" applyFill="1" applyBorder="1" applyAlignment="1" applyProtection="1">
      <alignment horizontal="center"/>
      <protection locked="0"/>
    </xf>
    <xf numFmtId="37" fontId="13" fillId="0" borderId="0" xfId="0" applyFont="1" applyBorder="1"/>
    <xf numFmtId="37" fontId="13" fillId="0" borderId="0" xfId="0" applyFont="1"/>
    <xf numFmtId="184" fontId="4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3552374984333876"/>
          <c:y val="8.6666948785640574E-2"/>
          <c:w val="0.55030855996992101"/>
          <c:h val="0.76333581815044971"/>
        </c:manualLayout>
      </c:layout>
      <c:scatterChart>
        <c:scatterStyle val="smoothMarker"/>
        <c:ser>
          <c:idx val="0"/>
          <c:order val="0"/>
          <c:tx>
            <c:strRef>
              <c:f>Hipoteca!$G$8</c:f>
              <c:strCache>
                <c:ptCount val="1"/>
                <c:pt idx="0">
                  <c:v>préstamo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Hipoteca!$A$10:$A$20</c:f>
              <c:numCache>
                <c:formatCode>mmm\-yy</c:formatCode>
                <c:ptCount val="11"/>
                <c:pt idx="0">
                  <c:v>39142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</c:numCache>
            </c:numRef>
          </c:xVal>
          <c:yVal>
            <c:numRef>
              <c:f>Hipoteca!$J$10:$J$20</c:f>
              <c:numCache>
                <c:formatCode>#,##0.00</c:formatCode>
                <c:ptCount val="11"/>
                <c:pt idx="0">
                  <c:v>198.91109121863292</c:v>
                </c:pt>
                <c:pt idx="1">
                  <c:v>200.07140591740801</c:v>
                </c:pt>
                <c:pt idx="2">
                  <c:v>201.23848911859307</c:v>
                </c:pt>
                <c:pt idx="3">
                  <c:v>202.41238030511818</c:v>
                </c:pt>
                <c:pt idx="4">
                  <c:v>203.5931191902315</c:v>
                </c:pt>
                <c:pt idx="5">
                  <c:v>204.78074571884122</c:v>
                </c:pt>
                <c:pt idx="6">
                  <c:v>205.97530006886768</c:v>
                </c:pt>
                <c:pt idx="7">
                  <c:v>207.17682265260271</c:v>
                </c:pt>
                <c:pt idx="8">
                  <c:v>208.38535411807641</c:v>
                </c:pt>
                <c:pt idx="9">
                  <c:v>209.60093535043188</c:v>
                </c:pt>
                <c:pt idx="10">
                  <c:v>210.82360747330915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Hipoteca!$I$8</c:f>
              <c:strCache>
                <c:ptCount val="1"/>
                <c:pt idx="0">
                  <c:v>intereses del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Hipoteca!$A$10:$A$20</c:f>
              <c:numCache>
                <c:formatCode>mmm\-yy</c:formatCode>
                <c:ptCount val="11"/>
                <c:pt idx="0">
                  <c:v>39142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</c:numCache>
            </c:numRef>
          </c:xVal>
          <c:yVal>
            <c:numRef>
              <c:f>Hipoteca!$I$10:$I$20</c:f>
              <c:numCache>
                <c:formatCode>#,##0.00</c:formatCode>
                <c:ptCount val="11"/>
                <c:pt idx="0">
                  <c:v>933.33333333333326</c:v>
                </c:pt>
                <c:pt idx="1">
                  <c:v>932.17301863455793</c:v>
                </c:pt>
                <c:pt idx="2">
                  <c:v>931.00593543337311</c:v>
                </c:pt>
                <c:pt idx="3">
                  <c:v>929.832044246848</c:v>
                </c:pt>
                <c:pt idx="4">
                  <c:v>928.65130536173467</c:v>
                </c:pt>
                <c:pt idx="5">
                  <c:v>927.46367883312519</c:v>
                </c:pt>
                <c:pt idx="6">
                  <c:v>926.26912448309872</c:v>
                </c:pt>
                <c:pt idx="7">
                  <c:v>925.06760189936369</c:v>
                </c:pt>
                <c:pt idx="8">
                  <c:v>923.85907043389</c:v>
                </c:pt>
                <c:pt idx="9">
                  <c:v>922.64348920153452</c:v>
                </c:pt>
                <c:pt idx="10">
                  <c:v>921.42081707865702</c:v>
                </c:pt>
              </c:numCache>
            </c:numRef>
          </c:yVal>
          <c:smooth val="1"/>
        </c:ser>
        <c:axId val="54293248"/>
        <c:axId val="54294784"/>
      </c:scatterChart>
      <c:valAx>
        <c:axId val="5429324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294784"/>
        <c:crosses val="autoZero"/>
        <c:crossBetween val="midCat"/>
      </c:valAx>
      <c:valAx>
        <c:axId val="54294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2932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154079458578771"/>
          <c:y val="0.39666795790350878"/>
          <c:w val="0.2320330868529891"/>
          <c:h val="0.143333799914713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5</xdr:col>
      <xdr:colOff>676275</xdr:colOff>
      <xdr:row>16</xdr:row>
      <xdr:rowOff>19050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528"/>
  <sheetViews>
    <sheetView tabSelected="1" zoomScale="90" workbookViewId="0">
      <selection activeCell="H10" sqref="H10"/>
    </sheetView>
  </sheetViews>
  <sheetFormatPr baseColWidth="10" defaultColWidth="9.6640625" defaultRowHeight="15"/>
  <cols>
    <col min="1" max="1" width="7.21875" style="1" customWidth="1"/>
    <col min="2" max="2" width="8.109375" style="1" customWidth="1"/>
    <col min="3" max="3" width="7.44140625" style="45" customWidth="1"/>
    <col min="4" max="4" width="5.21875" style="1" customWidth="1"/>
    <col min="5" max="5" width="5.44140625" style="5" customWidth="1"/>
    <col min="6" max="6" width="7.77734375" style="5" customWidth="1"/>
    <col min="7" max="7" width="12.77734375" style="5" bestFit="1" customWidth="1"/>
    <col min="8" max="8" width="9.88671875" style="5" bestFit="1" customWidth="1"/>
    <col min="9" max="9" width="9.33203125" style="5" bestFit="1" customWidth="1"/>
    <col min="10" max="10" width="10.33203125" style="5" bestFit="1" customWidth="1"/>
    <col min="11" max="11" width="8.77734375" style="20" customWidth="1"/>
    <col min="12" max="16384" width="9.6640625" style="1"/>
  </cols>
  <sheetData>
    <row r="1" spans="1:24" ht="20.25">
      <c r="A1" s="23"/>
      <c r="B1" s="24" t="s">
        <v>11</v>
      </c>
      <c r="C1" s="25"/>
      <c r="D1" s="25"/>
      <c r="E1" s="26"/>
      <c r="F1" s="26"/>
      <c r="G1" s="26"/>
      <c r="H1" s="26"/>
      <c r="I1" s="26"/>
      <c r="J1" s="26"/>
      <c r="K1" s="27"/>
    </row>
    <row r="2" spans="1:24">
      <c r="A2" s="28"/>
      <c r="B2" s="29"/>
      <c r="C2" s="30"/>
      <c r="D2" s="30"/>
      <c r="E2" s="31"/>
      <c r="F2" s="31"/>
      <c r="G2" s="31"/>
      <c r="H2" s="31"/>
      <c r="I2" s="31"/>
      <c r="J2" s="31"/>
      <c r="K2" s="32"/>
    </row>
    <row r="3" spans="1:24" ht="15.75">
      <c r="A3" s="28"/>
      <c r="B3" s="30"/>
      <c r="C3" s="28"/>
      <c r="D3" s="28"/>
      <c r="E3" s="28"/>
      <c r="F3" s="33" t="s">
        <v>15</v>
      </c>
      <c r="G3" s="12">
        <v>160000</v>
      </c>
      <c r="H3" s="34"/>
      <c r="I3" s="33" t="s">
        <v>26</v>
      </c>
      <c r="J3" s="41">
        <f>(I10+J10)*G5*G6</f>
        <v>339673.32736558985</v>
      </c>
      <c r="K3" s="32"/>
    </row>
    <row r="4" spans="1:24" ht="15.75">
      <c r="A4" s="28"/>
      <c r="B4" s="30"/>
      <c r="C4" s="28"/>
      <c r="D4" s="28"/>
      <c r="E4" s="28"/>
      <c r="F4" s="33" t="s">
        <v>21</v>
      </c>
      <c r="G4" s="46">
        <v>7</v>
      </c>
      <c r="H4" s="34"/>
      <c r="I4" s="33" t="s">
        <v>25</v>
      </c>
      <c r="J4" s="41">
        <f>K430</f>
        <v>338541.08294103685</v>
      </c>
      <c r="K4" s="32"/>
    </row>
    <row r="5" spans="1:24" ht="15.75">
      <c r="A5" s="28"/>
      <c r="B5" s="30"/>
      <c r="C5" s="28"/>
      <c r="D5" s="28"/>
      <c r="E5" s="28"/>
      <c r="F5" s="33" t="s">
        <v>14</v>
      </c>
      <c r="G5" s="11">
        <v>25</v>
      </c>
      <c r="H5" s="34"/>
      <c r="I5" s="34"/>
      <c r="J5" s="40"/>
      <c r="K5" s="32"/>
    </row>
    <row r="6" spans="1:24" ht="15.75">
      <c r="A6" s="28"/>
      <c r="B6" s="30"/>
      <c r="C6" s="28"/>
      <c r="D6" s="28"/>
      <c r="E6" s="28"/>
      <c r="F6" s="33" t="s">
        <v>20</v>
      </c>
      <c r="G6" s="11">
        <v>12</v>
      </c>
      <c r="H6" s="34"/>
      <c r="I6" s="34"/>
      <c r="J6" s="31"/>
      <c r="K6" s="35"/>
    </row>
    <row r="7" spans="1:24" ht="22.5" customHeight="1">
      <c r="A7" s="28"/>
      <c r="B7" s="36"/>
      <c r="C7" s="37"/>
      <c r="D7" s="38"/>
      <c r="E7" s="39"/>
      <c r="F7" s="39"/>
      <c r="G7" s="39"/>
      <c r="H7" s="39"/>
      <c r="I7" s="39"/>
      <c r="J7" s="31"/>
      <c r="K7" s="32"/>
    </row>
    <row r="8" spans="1:24" ht="18" customHeight="1">
      <c r="A8" s="22" t="s">
        <v>24</v>
      </c>
      <c r="B8" s="6" t="s">
        <v>0</v>
      </c>
      <c r="C8" s="6" t="s">
        <v>1</v>
      </c>
      <c r="D8" s="6" t="s">
        <v>8</v>
      </c>
      <c r="E8" s="7" t="s">
        <v>12</v>
      </c>
      <c r="F8" s="7" t="s">
        <v>17</v>
      </c>
      <c r="G8" s="7" t="s">
        <v>18</v>
      </c>
      <c r="H8" s="7" t="s">
        <v>2</v>
      </c>
      <c r="I8" s="7" t="s">
        <v>3</v>
      </c>
      <c r="J8" s="7" t="s">
        <v>4</v>
      </c>
      <c r="K8" s="17" t="s">
        <v>23</v>
      </c>
      <c r="L8" s="2"/>
      <c r="M8" s="2"/>
      <c r="N8" s="2"/>
      <c r="O8" s="2"/>
    </row>
    <row r="9" spans="1:24" ht="13.5" customHeight="1">
      <c r="A9" s="21"/>
      <c r="B9" s="14" t="s">
        <v>16</v>
      </c>
      <c r="C9" s="15" t="s">
        <v>5</v>
      </c>
      <c r="D9" s="14" t="s">
        <v>10</v>
      </c>
      <c r="E9" s="16" t="s">
        <v>6</v>
      </c>
      <c r="F9" s="16" t="s">
        <v>7</v>
      </c>
      <c r="G9" s="16" t="s">
        <v>9</v>
      </c>
      <c r="H9" s="16" t="s">
        <v>19</v>
      </c>
      <c r="I9" s="16" t="s">
        <v>12</v>
      </c>
      <c r="J9" s="16" t="s">
        <v>13</v>
      </c>
      <c r="K9" s="18" t="s">
        <v>22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>
      <c r="A10" s="19">
        <v>39142</v>
      </c>
      <c r="B10" s="8">
        <f>G4</f>
        <v>7</v>
      </c>
      <c r="C10" s="42"/>
      <c r="D10" s="10">
        <v>0</v>
      </c>
      <c r="E10" s="13">
        <v>0</v>
      </c>
      <c r="F10" s="13">
        <v>299</v>
      </c>
      <c r="G10" s="9">
        <f>G3</f>
        <v>160000</v>
      </c>
      <c r="H10" s="9">
        <f>PMT(B10/100/$G$6,F10,-G10)</f>
        <v>1132.2444245519662</v>
      </c>
      <c r="I10" s="9">
        <f t="shared" ref="I10:I73" si="0">IF(ISERR(+G10*B10/$G$6/100)=1,0,G10*B10/$G$6/100)</f>
        <v>933.33333333333326</v>
      </c>
      <c r="J10" s="9">
        <f t="shared" ref="J10:J73" si="1">IF(ISERR(+H10-I10)=1,0,H10-I10)</f>
        <v>198.91109121863292</v>
      </c>
      <c r="K10" s="20">
        <f>+I10+J10</f>
        <v>1132.2444245519662</v>
      </c>
    </row>
    <row r="11" spans="1:24">
      <c r="A11" s="19">
        <v>39142</v>
      </c>
      <c r="B11" s="8">
        <f>B10</f>
        <v>7</v>
      </c>
      <c r="C11" s="42"/>
      <c r="D11" s="10">
        <f>+D10</f>
        <v>0</v>
      </c>
      <c r="E11" s="13">
        <v>1</v>
      </c>
      <c r="F11" s="13">
        <f>(-LOG(1-((G11-C11)*B11/100/$G$6/H10))/(LOG(1+(B11/$G$6/100)))*(D11&lt;&gt;0))+(F10-1)*(D11=0)</f>
        <v>298</v>
      </c>
      <c r="G11" s="9">
        <f>(G10-J10-C10)*(F10&gt;1)</f>
        <v>159801.08890878136</v>
      </c>
      <c r="H11" s="9">
        <f>PMT(B11/100/$G$6,F11,-G11)*(D11=0)+H10*(D11&lt;&gt;0)</f>
        <v>1132.2444245519659</v>
      </c>
      <c r="I11" s="9">
        <f t="shared" si="0"/>
        <v>932.17301863455793</v>
      </c>
      <c r="J11" s="9">
        <f t="shared" si="1"/>
        <v>200.07140591740801</v>
      </c>
      <c r="K11" s="20">
        <f>+I11+J11+K10</f>
        <v>2264.4888491039319</v>
      </c>
    </row>
    <row r="12" spans="1:24">
      <c r="A12" s="19">
        <v>39173</v>
      </c>
      <c r="B12" s="8">
        <f t="shared" ref="B12:B74" si="2">B11</f>
        <v>7</v>
      </c>
      <c r="C12" s="42"/>
      <c r="D12" s="10">
        <v>0</v>
      </c>
      <c r="E12" s="13">
        <v>2</v>
      </c>
      <c r="F12" s="13">
        <f t="shared" ref="F12:F74" si="3">(-LOG(1-((G12-C12)*B12/100/$G$6/H11))/(LOG(1+(B12/$G$6/100)))*(D12&lt;&gt;0))+(F11-1)*(D12=0)</f>
        <v>297</v>
      </c>
      <c r="G12" s="9">
        <f t="shared" ref="G12:G74" si="4">(G11-J11-C11)*(F11&gt;1)</f>
        <v>159601.01750286395</v>
      </c>
      <c r="H12" s="9">
        <f t="shared" ref="H12:H74" si="5">PMT(B12/100/$G$6,F12,-G12)*(D12=0)+H11*(D12&lt;&gt;0)</f>
        <v>1132.2444245519662</v>
      </c>
      <c r="I12" s="9">
        <f t="shared" si="0"/>
        <v>931.00593543337311</v>
      </c>
      <c r="J12" s="9">
        <f t="shared" si="1"/>
        <v>201.23848911859307</v>
      </c>
      <c r="K12" s="20">
        <f t="shared" ref="K12:K75" si="6">+I12+J12+K11</f>
        <v>3396.7332736558983</v>
      </c>
    </row>
    <row r="13" spans="1:24">
      <c r="A13" s="19">
        <v>39203</v>
      </c>
      <c r="B13" s="8">
        <f t="shared" si="2"/>
        <v>7</v>
      </c>
      <c r="C13" s="42"/>
      <c r="D13" s="10">
        <f t="shared" ref="D13:D76" si="7">+D12</f>
        <v>0</v>
      </c>
      <c r="E13" s="13">
        <v>3</v>
      </c>
      <c r="F13" s="13">
        <f t="shared" si="3"/>
        <v>296</v>
      </c>
      <c r="G13" s="9">
        <f t="shared" si="4"/>
        <v>159399.77901374537</v>
      </c>
      <c r="H13" s="9">
        <f t="shared" si="5"/>
        <v>1132.2444245519662</v>
      </c>
      <c r="I13" s="9">
        <f t="shared" si="0"/>
        <v>929.832044246848</v>
      </c>
      <c r="J13" s="9">
        <f t="shared" si="1"/>
        <v>202.41238030511818</v>
      </c>
      <c r="K13" s="20">
        <f t="shared" si="6"/>
        <v>4528.9776982078647</v>
      </c>
    </row>
    <row r="14" spans="1:24">
      <c r="A14" s="19">
        <v>39234</v>
      </c>
      <c r="B14" s="8">
        <f t="shared" si="2"/>
        <v>7</v>
      </c>
      <c r="C14" s="42"/>
      <c r="D14" s="10">
        <f t="shared" si="7"/>
        <v>0</v>
      </c>
      <c r="E14" s="13">
        <v>4</v>
      </c>
      <c r="F14" s="13">
        <f t="shared" si="3"/>
        <v>295</v>
      </c>
      <c r="G14" s="9">
        <f t="shared" si="4"/>
        <v>159197.36663344025</v>
      </c>
      <c r="H14" s="9">
        <f t="shared" si="5"/>
        <v>1132.2444245519662</v>
      </c>
      <c r="I14" s="9">
        <f t="shared" si="0"/>
        <v>928.65130536173467</v>
      </c>
      <c r="J14" s="9">
        <f t="shared" si="1"/>
        <v>203.5931191902315</v>
      </c>
      <c r="K14" s="20">
        <f t="shared" si="6"/>
        <v>5661.2221227598311</v>
      </c>
    </row>
    <row r="15" spans="1:24">
      <c r="A15" s="19">
        <v>39264</v>
      </c>
      <c r="B15" s="8">
        <f t="shared" si="2"/>
        <v>7</v>
      </c>
      <c r="C15" s="42"/>
      <c r="D15" s="10">
        <f t="shared" si="7"/>
        <v>0</v>
      </c>
      <c r="E15" s="13">
        <v>5</v>
      </c>
      <c r="F15" s="13">
        <f t="shared" si="3"/>
        <v>294</v>
      </c>
      <c r="G15" s="9">
        <f t="shared" si="4"/>
        <v>158993.77351425003</v>
      </c>
      <c r="H15" s="9">
        <f t="shared" si="5"/>
        <v>1132.2444245519664</v>
      </c>
      <c r="I15" s="9">
        <f t="shared" si="0"/>
        <v>927.46367883312519</v>
      </c>
      <c r="J15" s="9">
        <f t="shared" si="1"/>
        <v>204.78074571884122</v>
      </c>
      <c r="K15" s="20">
        <f t="shared" si="6"/>
        <v>6793.4665473117975</v>
      </c>
    </row>
    <row r="16" spans="1:24">
      <c r="A16" s="19">
        <v>39295</v>
      </c>
      <c r="B16" s="8">
        <f t="shared" si="2"/>
        <v>7</v>
      </c>
      <c r="C16" s="42"/>
      <c r="D16" s="10">
        <f t="shared" si="7"/>
        <v>0</v>
      </c>
      <c r="E16" s="13">
        <v>6</v>
      </c>
      <c r="F16" s="13">
        <f t="shared" si="3"/>
        <v>293</v>
      </c>
      <c r="G16" s="9">
        <f t="shared" si="4"/>
        <v>158788.9927685312</v>
      </c>
      <c r="H16" s="9">
        <f t="shared" si="5"/>
        <v>1132.2444245519664</v>
      </c>
      <c r="I16" s="9">
        <f t="shared" si="0"/>
        <v>926.26912448309872</v>
      </c>
      <c r="J16" s="9">
        <f t="shared" si="1"/>
        <v>205.97530006886768</v>
      </c>
      <c r="K16" s="20">
        <f t="shared" si="6"/>
        <v>7925.7109718637639</v>
      </c>
    </row>
    <row r="17" spans="1:11">
      <c r="A17" s="19">
        <v>39326</v>
      </c>
      <c r="B17" s="8">
        <f t="shared" si="2"/>
        <v>7</v>
      </c>
      <c r="C17" s="43"/>
      <c r="D17" s="10">
        <f t="shared" si="7"/>
        <v>0</v>
      </c>
      <c r="E17" s="13">
        <v>7</v>
      </c>
      <c r="F17" s="13">
        <f t="shared" si="3"/>
        <v>292</v>
      </c>
      <c r="G17" s="9">
        <f t="shared" si="4"/>
        <v>158583.01746846232</v>
      </c>
      <c r="H17" s="9">
        <f t="shared" si="5"/>
        <v>1132.2444245519664</v>
      </c>
      <c r="I17" s="9">
        <f t="shared" si="0"/>
        <v>925.06760189936369</v>
      </c>
      <c r="J17" s="9">
        <f t="shared" si="1"/>
        <v>207.17682265260271</v>
      </c>
      <c r="K17" s="20">
        <f t="shared" si="6"/>
        <v>9057.9553964157312</v>
      </c>
    </row>
    <row r="18" spans="1:11">
      <c r="A18" s="19">
        <v>39356</v>
      </c>
      <c r="B18" s="8">
        <f t="shared" si="2"/>
        <v>7</v>
      </c>
      <c r="C18" s="42"/>
      <c r="D18" s="10">
        <f t="shared" si="7"/>
        <v>0</v>
      </c>
      <c r="E18" s="13">
        <v>8</v>
      </c>
      <c r="F18" s="13">
        <f t="shared" si="3"/>
        <v>291</v>
      </c>
      <c r="G18" s="9">
        <f t="shared" si="4"/>
        <v>158375.84064580972</v>
      </c>
      <c r="H18" s="9">
        <f t="shared" si="5"/>
        <v>1132.2444245519664</v>
      </c>
      <c r="I18" s="9">
        <f t="shared" si="0"/>
        <v>923.85907043389</v>
      </c>
      <c r="J18" s="9">
        <f t="shared" si="1"/>
        <v>208.38535411807641</v>
      </c>
      <c r="K18" s="20">
        <f t="shared" si="6"/>
        <v>10190.199820967697</v>
      </c>
    </row>
    <row r="19" spans="1:11">
      <c r="A19" s="19">
        <v>39387</v>
      </c>
      <c r="B19" s="8">
        <f t="shared" si="2"/>
        <v>7</v>
      </c>
      <c r="C19" s="42"/>
      <c r="D19" s="10">
        <f t="shared" si="7"/>
        <v>0</v>
      </c>
      <c r="E19" s="13">
        <v>9</v>
      </c>
      <c r="F19" s="13">
        <f t="shared" si="3"/>
        <v>290</v>
      </c>
      <c r="G19" s="9">
        <f t="shared" si="4"/>
        <v>158167.45529169164</v>
      </c>
      <c r="H19" s="9">
        <f t="shared" si="5"/>
        <v>1132.2444245519664</v>
      </c>
      <c r="I19" s="9">
        <f t="shared" si="0"/>
        <v>922.64348920153452</v>
      </c>
      <c r="J19" s="9">
        <f t="shared" si="1"/>
        <v>209.60093535043188</v>
      </c>
      <c r="K19" s="20">
        <f t="shared" si="6"/>
        <v>11322.444245519662</v>
      </c>
    </row>
    <row r="20" spans="1:11">
      <c r="A20" s="19">
        <v>39417</v>
      </c>
      <c r="B20" s="8">
        <f t="shared" si="2"/>
        <v>7</v>
      </c>
      <c r="C20" s="42"/>
      <c r="D20" s="10">
        <f t="shared" si="7"/>
        <v>0</v>
      </c>
      <c r="E20" s="13">
        <v>10</v>
      </c>
      <c r="F20" s="13">
        <f t="shared" si="3"/>
        <v>289</v>
      </c>
      <c r="G20" s="9">
        <f t="shared" si="4"/>
        <v>157957.85435634121</v>
      </c>
      <c r="H20" s="9">
        <f t="shared" si="5"/>
        <v>1132.2444245519662</v>
      </c>
      <c r="I20" s="9">
        <f t="shared" si="0"/>
        <v>921.42081707865702</v>
      </c>
      <c r="J20" s="9">
        <f t="shared" si="1"/>
        <v>210.82360747330915</v>
      </c>
      <c r="K20" s="20">
        <f t="shared" si="6"/>
        <v>12454.688670071628</v>
      </c>
    </row>
    <row r="21" spans="1:11">
      <c r="A21" s="19">
        <v>39448</v>
      </c>
      <c r="B21" s="8">
        <f t="shared" si="2"/>
        <v>7</v>
      </c>
      <c r="C21" s="42"/>
      <c r="D21" s="10">
        <f t="shared" si="7"/>
        <v>0</v>
      </c>
      <c r="E21" s="13">
        <v>11</v>
      </c>
      <c r="F21" s="13">
        <f t="shared" si="3"/>
        <v>288</v>
      </c>
      <c r="G21" s="9">
        <f t="shared" si="4"/>
        <v>157747.0307488679</v>
      </c>
      <c r="H21" s="9">
        <f t="shared" si="5"/>
        <v>1132.2444245519662</v>
      </c>
      <c r="I21" s="9">
        <f t="shared" si="0"/>
        <v>920.19101270172939</v>
      </c>
      <c r="J21" s="9">
        <f t="shared" si="1"/>
        <v>212.05341185023678</v>
      </c>
      <c r="K21" s="20">
        <f t="shared" si="6"/>
        <v>13586.933094623593</v>
      </c>
    </row>
    <row r="22" spans="1:11">
      <c r="A22" s="19">
        <v>39479</v>
      </c>
      <c r="B22" s="8">
        <f t="shared" si="2"/>
        <v>7</v>
      </c>
      <c r="C22" s="42"/>
      <c r="D22" s="10">
        <f t="shared" si="7"/>
        <v>0</v>
      </c>
      <c r="E22" s="13">
        <v>12</v>
      </c>
      <c r="F22" s="13">
        <f t="shared" si="3"/>
        <v>287</v>
      </c>
      <c r="G22" s="9">
        <f t="shared" si="4"/>
        <v>157534.97733701766</v>
      </c>
      <c r="H22" s="9">
        <f t="shared" si="5"/>
        <v>1132.2444245519662</v>
      </c>
      <c r="I22" s="9">
        <f t="shared" si="0"/>
        <v>918.95403446593627</v>
      </c>
      <c r="J22" s="9">
        <f t="shared" si="1"/>
        <v>213.2903900860299</v>
      </c>
      <c r="K22" s="20">
        <f t="shared" si="6"/>
        <v>14719.177519175559</v>
      </c>
    </row>
    <row r="23" spans="1:11">
      <c r="A23" s="19">
        <v>39508</v>
      </c>
      <c r="B23" s="8">
        <f t="shared" si="2"/>
        <v>7</v>
      </c>
      <c r="C23" s="42"/>
      <c r="D23" s="10">
        <f t="shared" si="7"/>
        <v>0</v>
      </c>
      <c r="E23" s="13">
        <v>13</v>
      </c>
      <c r="F23" s="13">
        <f t="shared" si="3"/>
        <v>286</v>
      </c>
      <c r="G23" s="9">
        <f t="shared" si="4"/>
        <v>157321.68694693162</v>
      </c>
      <c r="H23" s="9">
        <f t="shared" si="5"/>
        <v>1132.2444245519662</v>
      </c>
      <c r="I23" s="9">
        <f t="shared" si="0"/>
        <v>917.70984052376775</v>
      </c>
      <c r="J23" s="9">
        <f t="shared" si="1"/>
        <v>214.53458402819842</v>
      </c>
      <c r="K23" s="20">
        <f t="shared" si="6"/>
        <v>15851.421943727524</v>
      </c>
    </row>
    <row r="24" spans="1:11">
      <c r="A24" s="19">
        <v>39539</v>
      </c>
      <c r="B24" s="8">
        <f t="shared" si="2"/>
        <v>7</v>
      </c>
      <c r="C24" s="42"/>
      <c r="D24" s="10">
        <f t="shared" si="7"/>
        <v>0</v>
      </c>
      <c r="E24" s="13">
        <v>14</v>
      </c>
      <c r="F24" s="13">
        <f t="shared" si="3"/>
        <v>285</v>
      </c>
      <c r="G24" s="9">
        <f t="shared" si="4"/>
        <v>157107.15236290341</v>
      </c>
      <c r="H24" s="9">
        <f t="shared" si="5"/>
        <v>1132.2444245519662</v>
      </c>
      <c r="I24" s="9">
        <f t="shared" si="0"/>
        <v>916.45838878360325</v>
      </c>
      <c r="J24" s="9">
        <f t="shared" si="1"/>
        <v>215.78603576836292</v>
      </c>
      <c r="K24" s="20">
        <f t="shared" si="6"/>
        <v>16983.66636827949</v>
      </c>
    </row>
    <row r="25" spans="1:11">
      <c r="A25" s="19">
        <v>39569</v>
      </c>
      <c r="B25" s="8">
        <f t="shared" si="2"/>
        <v>7</v>
      </c>
      <c r="C25" s="42"/>
      <c r="D25" s="10">
        <f t="shared" si="7"/>
        <v>0</v>
      </c>
      <c r="E25" s="13">
        <v>15</v>
      </c>
      <c r="F25" s="13">
        <f t="shared" si="3"/>
        <v>284</v>
      </c>
      <c r="G25" s="9">
        <f t="shared" si="4"/>
        <v>156891.36632713504</v>
      </c>
      <c r="H25" s="9">
        <f t="shared" si="5"/>
        <v>1132.2444245519662</v>
      </c>
      <c r="I25" s="9">
        <f t="shared" si="0"/>
        <v>915.19963690828763</v>
      </c>
      <c r="J25" s="9">
        <f t="shared" si="1"/>
        <v>217.04478764367855</v>
      </c>
      <c r="K25" s="20">
        <f t="shared" si="6"/>
        <v>18115.910792831455</v>
      </c>
    </row>
    <row r="26" spans="1:11">
      <c r="A26" s="19">
        <v>39600</v>
      </c>
      <c r="B26" s="8">
        <f t="shared" si="2"/>
        <v>7</v>
      </c>
      <c r="C26" s="42"/>
      <c r="D26" s="10">
        <f t="shared" si="7"/>
        <v>0</v>
      </c>
      <c r="E26" s="13">
        <v>16</v>
      </c>
      <c r="F26" s="13">
        <f t="shared" si="3"/>
        <v>283</v>
      </c>
      <c r="G26" s="9">
        <f t="shared" si="4"/>
        <v>156674.32153949136</v>
      </c>
      <c r="H26" s="9">
        <f t="shared" si="5"/>
        <v>1132.2444245519662</v>
      </c>
      <c r="I26" s="9">
        <f t="shared" si="0"/>
        <v>913.9335423136996</v>
      </c>
      <c r="J26" s="9">
        <f t="shared" si="1"/>
        <v>218.31088223826657</v>
      </c>
      <c r="K26" s="20">
        <f t="shared" si="6"/>
        <v>19248.155217383421</v>
      </c>
    </row>
    <row r="27" spans="1:11">
      <c r="A27" s="19">
        <v>39630</v>
      </c>
      <c r="B27" s="8">
        <f t="shared" si="2"/>
        <v>7</v>
      </c>
      <c r="C27" s="43"/>
      <c r="D27" s="10">
        <f t="shared" si="7"/>
        <v>0</v>
      </c>
      <c r="E27" s="13">
        <v>17</v>
      </c>
      <c r="F27" s="13">
        <f t="shared" si="3"/>
        <v>282</v>
      </c>
      <c r="G27" s="9">
        <f t="shared" si="4"/>
        <v>156456.01065725309</v>
      </c>
      <c r="H27" s="9">
        <f t="shared" si="5"/>
        <v>1132.2444245519659</v>
      </c>
      <c r="I27" s="9">
        <f t="shared" si="0"/>
        <v>912.66006216730966</v>
      </c>
      <c r="J27" s="9">
        <f t="shared" si="1"/>
        <v>219.58436238465629</v>
      </c>
      <c r="K27" s="20">
        <f t="shared" si="6"/>
        <v>20380.399641935386</v>
      </c>
    </row>
    <row r="28" spans="1:11">
      <c r="A28" s="19">
        <v>39661</v>
      </c>
      <c r="B28" s="8">
        <f t="shared" si="2"/>
        <v>7</v>
      </c>
      <c r="C28" s="42"/>
      <c r="D28" s="10">
        <f t="shared" si="7"/>
        <v>0</v>
      </c>
      <c r="E28" s="13">
        <v>18</v>
      </c>
      <c r="F28" s="13">
        <f t="shared" si="3"/>
        <v>281</v>
      </c>
      <c r="G28" s="9">
        <f t="shared" si="4"/>
        <v>156236.42629486843</v>
      </c>
      <c r="H28" s="9">
        <f t="shared" si="5"/>
        <v>1132.2444245519662</v>
      </c>
      <c r="I28" s="9">
        <f t="shared" si="0"/>
        <v>911.3791533867327</v>
      </c>
      <c r="J28" s="9">
        <f t="shared" si="1"/>
        <v>220.86527116523348</v>
      </c>
      <c r="K28" s="20">
        <f t="shared" si="6"/>
        <v>21512.644066487352</v>
      </c>
    </row>
    <row r="29" spans="1:11">
      <c r="A29" s="19">
        <v>39692</v>
      </c>
      <c r="B29" s="8">
        <f t="shared" si="2"/>
        <v>7</v>
      </c>
      <c r="C29" s="42"/>
      <c r="D29" s="10">
        <f t="shared" si="7"/>
        <v>0</v>
      </c>
      <c r="E29" s="13">
        <v>19</v>
      </c>
      <c r="F29" s="13">
        <f t="shared" si="3"/>
        <v>280</v>
      </c>
      <c r="G29" s="9">
        <f t="shared" si="4"/>
        <v>156015.56102370319</v>
      </c>
      <c r="H29" s="9">
        <f t="shared" si="5"/>
        <v>1132.2444245519662</v>
      </c>
      <c r="I29" s="9">
        <f t="shared" si="0"/>
        <v>910.0907726382685</v>
      </c>
      <c r="J29" s="9">
        <f t="shared" si="1"/>
        <v>222.15365191369767</v>
      </c>
      <c r="K29" s="20">
        <f t="shared" si="6"/>
        <v>22644.888491039317</v>
      </c>
    </row>
    <row r="30" spans="1:11">
      <c r="A30" s="19">
        <v>39722</v>
      </c>
      <c r="B30" s="8">
        <f t="shared" si="2"/>
        <v>7</v>
      </c>
      <c r="C30" s="43"/>
      <c r="D30" s="10">
        <f t="shared" si="7"/>
        <v>0</v>
      </c>
      <c r="E30" s="13">
        <v>20</v>
      </c>
      <c r="F30" s="13">
        <f t="shared" si="3"/>
        <v>279</v>
      </c>
      <c r="G30" s="9">
        <f t="shared" si="4"/>
        <v>155793.40737178951</v>
      </c>
      <c r="H30" s="9">
        <f t="shared" si="5"/>
        <v>1132.2444245519659</v>
      </c>
      <c r="I30" s="9">
        <f t="shared" si="0"/>
        <v>908.79487633543886</v>
      </c>
      <c r="J30" s="9">
        <f t="shared" si="1"/>
        <v>223.44954821652709</v>
      </c>
      <c r="K30" s="20">
        <f t="shared" si="6"/>
        <v>23777.132915591283</v>
      </c>
    </row>
    <row r="31" spans="1:11">
      <c r="A31" s="19">
        <v>39753</v>
      </c>
      <c r="B31" s="8">
        <f t="shared" si="2"/>
        <v>7</v>
      </c>
      <c r="C31" s="42"/>
      <c r="D31" s="10">
        <f t="shared" si="7"/>
        <v>0</v>
      </c>
      <c r="E31" s="13">
        <v>21</v>
      </c>
      <c r="F31" s="13">
        <f t="shared" si="3"/>
        <v>278</v>
      </c>
      <c r="G31" s="9">
        <f t="shared" si="4"/>
        <v>155569.95782357297</v>
      </c>
      <c r="H31" s="9">
        <f t="shared" si="5"/>
        <v>1132.2444245519659</v>
      </c>
      <c r="I31" s="9">
        <f t="shared" si="0"/>
        <v>907.49142063750901</v>
      </c>
      <c r="J31" s="9">
        <f t="shared" si="1"/>
        <v>224.75300391445694</v>
      </c>
      <c r="K31" s="20">
        <f t="shared" si="6"/>
        <v>24909.377340143248</v>
      </c>
    </row>
    <row r="32" spans="1:11">
      <c r="A32" s="19">
        <v>39783</v>
      </c>
      <c r="B32" s="8">
        <f t="shared" si="2"/>
        <v>7</v>
      </c>
      <c r="C32" s="42"/>
      <c r="D32" s="10">
        <f t="shared" si="7"/>
        <v>0</v>
      </c>
      <c r="E32" s="13">
        <v>22</v>
      </c>
      <c r="F32" s="13">
        <f t="shared" si="3"/>
        <v>277</v>
      </c>
      <c r="G32" s="9">
        <f t="shared" si="4"/>
        <v>155345.20481965851</v>
      </c>
      <c r="H32" s="9">
        <f t="shared" si="5"/>
        <v>1132.2444245519659</v>
      </c>
      <c r="I32" s="9">
        <f t="shared" si="0"/>
        <v>906.18036144800794</v>
      </c>
      <c r="J32" s="9">
        <f t="shared" si="1"/>
        <v>226.06406310395801</v>
      </c>
      <c r="K32" s="20">
        <f t="shared" si="6"/>
        <v>26041.621764695214</v>
      </c>
    </row>
    <row r="33" spans="1:11">
      <c r="A33" s="19">
        <v>39814</v>
      </c>
      <c r="B33" s="8">
        <f t="shared" si="2"/>
        <v>7</v>
      </c>
      <c r="C33" s="42"/>
      <c r="D33" s="10">
        <f t="shared" si="7"/>
        <v>0</v>
      </c>
      <c r="E33" s="13">
        <v>23</v>
      </c>
      <c r="F33" s="13">
        <f t="shared" si="3"/>
        <v>276</v>
      </c>
      <c r="G33" s="9">
        <f t="shared" si="4"/>
        <v>155119.14075655455</v>
      </c>
      <c r="H33" s="9">
        <f t="shared" si="5"/>
        <v>1132.2444245519659</v>
      </c>
      <c r="I33" s="9">
        <f t="shared" si="0"/>
        <v>904.86165441323499</v>
      </c>
      <c r="J33" s="9">
        <f t="shared" si="1"/>
        <v>227.38277013873096</v>
      </c>
      <c r="K33" s="20">
        <f t="shared" si="6"/>
        <v>27173.866189247179</v>
      </c>
    </row>
    <row r="34" spans="1:11">
      <c r="A34" s="19">
        <v>39845</v>
      </c>
      <c r="B34" s="8">
        <f t="shared" si="2"/>
        <v>7</v>
      </c>
      <c r="C34" s="42"/>
      <c r="D34" s="10">
        <f t="shared" si="7"/>
        <v>0</v>
      </c>
      <c r="E34" s="13">
        <v>24</v>
      </c>
      <c r="F34" s="13">
        <f t="shared" si="3"/>
        <v>275</v>
      </c>
      <c r="G34" s="9">
        <f t="shared" si="4"/>
        <v>154891.75798641582</v>
      </c>
      <c r="H34" s="9">
        <f t="shared" si="5"/>
        <v>1132.2444245519659</v>
      </c>
      <c r="I34" s="9">
        <f t="shared" si="0"/>
        <v>903.53525492075892</v>
      </c>
      <c r="J34" s="9">
        <f t="shared" si="1"/>
        <v>228.70916963120703</v>
      </c>
      <c r="K34" s="20">
        <f t="shared" si="6"/>
        <v>28306.110613799145</v>
      </c>
    </row>
    <row r="35" spans="1:11">
      <c r="A35" s="19">
        <v>39873</v>
      </c>
      <c r="B35" s="8">
        <f t="shared" si="2"/>
        <v>7</v>
      </c>
      <c r="C35" s="42"/>
      <c r="D35" s="10">
        <f t="shared" si="7"/>
        <v>0</v>
      </c>
      <c r="E35" s="13">
        <v>25</v>
      </c>
      <c r="F35" s="13">
        <f t="shared" si="3"/>
        <v>274</v>
      </c>
      <c r="G35" s="9">
        <f t="shared" si="4"/>
        <v>154663.04881678461</v>
      </c>
      <c r="H35" s="9">
        <f t="shared" si="5"/>
        <v>1132.2444245519659</v>
      </c>
      <c r="I35" s="9">
        <f t="shared" si="0"/>
        <v>902.20111809791024</v>
      </c>
      <c r="J35" s="9">
        <f t="shared" si="1"/>
        <v>230.04330645405571</v>
      </c>
      <c r="K35" s="20">
        <f t="shared" si="6"/>
        <v>29438.35503835111</v>
      </c>
    </row>
    <row r="36" spans="1:11">
      <c r="A36" s="19">
        <v>39904</v>
      </c>
      <c r="B36" s="8">
        <f t="shared" si="2"/>
        <v>7</v>
      </c>
      <c r="C36" s="42"/>
      <c r="D36" s="10">
        <f t="shared" si="7"/>
        <v>0</v>
      </c>
      <c r="E36" s="13">
        <v>26</v>
      </c>
      <c r="F36" s="13">
        <f t="shared" si="3"/>
        <v>273</v>
      </c>
      <c r="G36" s="9">
        <f t="shared" si="4"/>
        <v>154433.00551033055</v>
      </c>
      <c r="H36" s="9">
        <f t="shared" si="5"/>
        <v>1132.2444245519659</v>
      </c>
      <c r="I36" s="9">
        <f t="shared" si="0"/>
        <v>900.85919881026143</v>
      </c>
      <c r="J36" s="9">
        <f t="shared" si="1"/>
        <v>231.38522574170452</v>
      </c>
      <c r="K36" s="20">
        <f t="shared" si="6"/>
        <v>30570.599462903076</v>
      </c>
    </row>
    <row r="37" spans="1:11">
      <c r="A37" s="19">
        <v>39934</v>
      </c>
      <c r="B37" s="8">
        <f t="shared" si="2"/>
        <v>7</v>
      </c>
      <c r="C37" s="42"/>
      <c r="D37" s="10">
        <f t="shared" si="7"/>
        <v>0</v>
      </c>
      <c r="E37" s="13">
        <v>27</v>
      </c>
      <c r="F37" s="13">
        <f t="shared" si="3"/>
        <v>272</v>
      </c>
      <c r="G37" s="9">
        <f t="shared" si="4"/>
        <v>154201.62028458883</v>
      </c>
      <c r="H37" s="9">
        <f t="shared" si="5"/>
        <v>1132.2444245519657</v>
      </c>
      <c r="I37" s="9">
        <f t="shared" si="0"/>
        <v>899.5094516601016</v>
      </c>
      <c r="J37" s="9">
        <f t="shared" si="1"/>
        <v>232.73497289186412</v>
      </c>
      <c r="K37" s="20">
        <f t="shared" si="6"/>
        <v>31702.843887455041</v>
      </c>
    </row>
    <row r="38" spans="1:11">
      <c r="A38" s="19">
        <v>39965</v>
      </c>
      <c r="B38" s="8">
        <f t="shared" si="2"/>
        <v>7</v>
      </c>
      <c r="C38" s="42"/>
      <c r="D38" s="10">
        <f t="shared" si="7"/>
        <v>0</v>
      </c>
      <c r="E38" s="13">
        <v>28</v>
      </c>
      <c r="F38" s="13">
        <f t="shared" si="3"/>
        <v>271</v>
      </c>
      <c r="G38" s="9">
        <f t="shared" si="4"/>
        <v>153968.88531169697</v>
      </c>
      <c r="H38" s="9">
        <f t="shared" si="5"/>
        <v>1132.2444245519659</v>
      </c>
      <c r="I38" s="9">
        <f t="shared" si="0"/>
        <v>898.15183098489899</v>
      </c>
      <c r="J38" s="9">
        <f t="shared" si="1"/>
        <v>234.09259356706696</v>
      </c>
      <c r="K38" s="20">
        <f t="shared" si="6"/>
        <v>32835.088312007007</v>
      </c>
    </row>
    <row r="39" spans="1:11">
      <c r="A39" s="19">
        <v>39995</v>
      </c>
      <c r="B39" s="8">
        <f t="shared" si="2"/>
        <v>7</v>
      </c>
      <c r="C39" s="42"/>
      <c r="D39" s="10">
        <f t="shared" si="7"/>
        <v>0</v>
      </c>
      <c r="E39" s="13">
        <v>29</v>
      </c>
      <c r="F39" s="13">
        <f t="shared" si="3"/>
        <v>270</v>
      </c>
      <c r="G39" s="9">
        <f t="shared" si="4"/>
        <v>153734.7927181299</v>
      </c>
      <c r="H39" s="9">
        <f t="shared" si="5"/>
        <v>1132.2444245519657</v>
      </c>
      <c r="I39" s="9">
        <f t="shared" si="0"/>
        <v>896.78629085575767</v>
      </c>
      <c r="J39" s="9">
        <f t="shared" si="1"/>
        <v>235.45813369620805</v>
      </c>
      <c r="K39" s="20">
        <f t="shared" si="6"/>
        <v>33967.332736558972</v>
      </c>
    </row>
    <row r="40" spans="1:11">
      <c r="A40" s="19">
        <v>40026</v>
      </c>
      <c r="B40" s="8">
        <f t="shared" si="2"/>
        <v>7</v>
      </c>
      <c r="C40" s="43"/>
      <c r="D40" s="10">
        <f t="shared" si="7"/>
        <v>0</v>
      </c>
      <c r="E40" s="13">
        <v>30</v>
      </c>
      <c r="F40" s="13">
        <f t="shared" si="3"/>
        <v>269</v>
      </c>
      <c r="G40" s="9">
        <f t="shared" si="4"/>
        <v>153499.3345844337</v>
      </c>
      <c r="H40" s="9">
        <f t="shared" si="5"/>
        <v>1132.2444245519659</v>
      </c>
      <c r="I40" s="9">
        <f t="shared" si="0"/>
        <v>895.41278507586333</v>
      </c>
      <c r="J40" s="9">
        <f t="shared" si="1"/>
        <v>236.83163947610262</v>
      </c>
      <c r="K40" s="20">
        <f t="shared" si="6"/>
        <v>35099.577161110938</v>
      </c>
    </row>
    <row r="41" spans="1:11">
      <c r="A41" s="19">
        <v>40057</v>
      </c>
      <c r="B41" s="8">
        <f t="shared" si="2"/>
        <v>7</v>
      </c>
      <c r="C41" s="43"/>
      <c r="D41" s="10">
        <f t="shared" si="7"/>
        <v>0</v>
      </c>
      <c r="E41" s="13">
        <v>31</v>
      </c>
      <c r="F41" s="13">
        <f t="shared" si="3"/>
        <v>268</v>
      </c>
      <c r="G41" s="9">
        <f t="shared" si="4"/>
        <v>153262.50294495761</v>
      </c>
      <c r="H41" s="9">
        <f t="shared" si="5"/>
        <v>1132.2444245519659</v>
      </c>
      <c r="I41" s="9">
        <f t="shared" si="0"/>
        <v>894.03126717891939</v>
      </c>
      <c r="J41" s="9">
        <f t="shared" si="1"/>
        <v>238.21315737304656</v>
      </c>
      <c r="K41" s="20">
        <f t="shared" si="6"/>
        <v>36231.821585662903</v>
      </c>
    </row>
    <row r="42" spans="1:11">
      <c r="A42" s="19">
        <v>40087</v>
      </c>
      <c r="B42" s="8">
        <f t="shared" si="2"/>
        <v>7</v>
      </c>
      <c r="C42" s="43"/>
      <c r="D42" s="10">
        <f t="shared" si="7"/>
        <v>0</v>
      </c>
      <c r="E42" s="13">
        <v>32</v>
      </c>
      <c r="F42" s="13">
        <f t="shared" si="3"/>
        <v>267</v>
      </c>
      <c r="G42" s="9">
        <f t="shared" si="4"/>
        <v>153024.28978758457</v>
      </c>
      <c r="H42" s="9">
        <f t="shared" si="5"/>
        <v>1132.2444245519659</v>
      </c>
      <c r="I42" s="9">
        <f t="shared" si="0"/>
        <v>892.64169042757669</v>
      </c>
      <c r="J42" s="9">
        <f t="shared" si="1"/>
        <v>239.60273412438926</v>
      </c>
      <c r="K42" s="20">
        <f t="shared" si="6"/>
        <v>37364.066010214869</v>
      </c>
    </row>
    <row r="43" spans="1:11">
      <c r="A43" s="19">
        <v>40118</v>
      </c>
      <c r="B43" s="8">
        <f t="shared" si="2"/>
        <v>7</v>
      </c>
      <c r="C43" s="42"/>
      <c r="D43" s="10">
        <f t="shared" si="7"/>
        <v>0</v>
      </c>
      <c r="E43" s="13">
        <v>33</v>
      </c>
      <c r="F43" s="13">
        <f t="shared" si="3"/>
        <v>266</v>
      </c>
      <c r="G43" s="9">
        <f t="shared" si="4"/>
        <v>152784.68705346019</v>
      </c>
      <c r="H43" s="9">
        <f t="shared" si="5"/>
        <v>1132.2444245519664</v>
      </c>
      <c r="I43" s="9">
        <f t="shared" si="0"/>
        <v>891.24400781185113</v>
      </c>
      <c r="J43" s="9">
        <f t="shared" si="1"/>
        <v>241.00041674011527</v>
      </c>
      <c r="K43" s="20">
        <f t="shared" si="6"/>
        <v>38496.310434766834</v>
      </c>
    </row>
    <row r="44" spans="1:11">
      <c r="A44" s="19">
        <v>40148</v>
      </c>
      <c r="B44" s="8">
        <f t="shared" si="2"/>
        <v>7</v>
      </c>
      <c r="C44" s="42"/>
      <c r="D44" s="10">
        <f t="shared" si="7"/>
        <v>0</v>
      </c>
      <c r="E44" s="13">
        <v>34</v>
      </c>
      <c r="F44" s="13">
        <f t="shared" si="3"/>
        <v>265</v>
      </c>
      <c r="G44" s="9">
        <f t="shared" si="4"/>
        <v>152543.68663672009</v>
      </c>
      <c r="H44" s="9">
        <f t="shared" si="5"/>
        <v>1132.2444245519662</v>
      </c>
      <c r="I44" s="9">
        <f t="shared" si="0"/>
        <v>889.83817204753393</v>
      </c>
      <c r="J44" s="9">
        <f t="shared" si="1"/>
        <v>242.40625250443225</v>
      </c>
      <c r="K44" s="20">
        <f t="shared" si="6"/>
        <v>39628.5548593188</v>
      </c>
    </row>
    <row r="45" spans="1:11">
      <c r="A45" s="19">
        <v>40179</v>
      </c>
      <c r="B45" s="8">
        <f t="shared" si="2"/>
        <v>7</v>
      </c>
      <c r="C45" s="42"/>
      <c r="D45" s="10">
        <f t="shared" si="7"/>
        <v>0</v>
      </c>
      <c r="E45" s="13">
        <v>35</v>
      </c>
      <c r="F45" s="13">
        <f t="shared" si="3"/>
        <v>264</v>
      </c>
      <c r="G45" s="9">
        <f t="shared" si="4"/>
        <v>152301.28038421564</v>
      </c>
      <c r="H45" s="9">
        <f t="shared" si="5"/>
        <v>1132.2444245519662</v>
      </c>
      <c r="I45" s="9">
        <f t="shared" si="0"/>
        <v>888.42413557459133</v>
      </c>
      <c r="J45" s="9">
        <f t="shared" si="1"/>
        <v>243.82028897737484</v>
      </c>
      <c r="K45" s="20">
        <f t="shared" si="6"/>
        <v>40760.799283870765</v>
      </c>
    </row>
    <row r="46" spans="1:11">
      <c r="A46" s="19">
        <v>40210</v>
      </c>
      <c r="B46" s="8">
        <f t="shared" si="2"/>
        <v>7</v>
      </c>
      <c r="C46" s="42"/>
      <c r="D46" s="10">
        <f t="shared" si="7"/>
        <v>0</v>
      </c>
      <c r="E46" s="13">
        <v>36</v>
      </c>
      <c r="F46" s="13">
        <f t="shared" si="3"/>
        <v>263</v>
      </c>
      <c r="G46" s="9">
        <f t="shared" si="4"/>
        <v>152057.46009523826</v>
      </c>
      <c r="H46" s="9">
        <f t="shared" si="5"/>
        <v>1132.2444245519662</v>
      </c>
      <c r="I46" s="9">
        <f t="shared" si="0"/>
        <v>887.00185055555664</v>
      </c>
      <c r="J46" s="9">
        <f t="shared" si="1"/>
        <v>245.24257399640953</v>
      </c>
      <c r="K46" s="20">
        <f t="shared" si="6"/>
        <v>41893.043708422731</v>
      </c>
    </row>
    <row r="47" spans="1:11">
      <c r="A47" s="19">
        <v>40238</v>
      </c>
      <c r="B47" s="8">
        <f t="shared" si="2"/>
        <v>7</v>
      </c>
      <c r="C47" s="42"/>
      <c r="D47" s="10">
        <f t="shared" si="7"/>
        <v>0</v>
      </c>
      <c r="E47" s="13">
        <v>37</v>
      </c>
      <c r="F47" s="13">
        <f t="shared" si="3"/>
        <v>262</v>
      </c>
      <c r="G47" s="9">
        <f t="shared" si="4"/>
        <v>151812.21752124184</v>
      </c>
      <c r="H47" s="9">
        <f t="shared" si="5"/>
        <v>1132.2444245519662</v>
      </c>
      <c r="I47" s="9">
        <f t="shared" si="0"/>
        <v>885.57126887391075</v>
      </c>
      <c r="J47" s="9">
        <f t="shared" si="1"/>
        <v>246.67315567805542</v>
      </c>
      <c r="K47" s="20">
        <f t="shared" si="6"/>
        <v>43025.288132974696</v>
      </c>
    </row>
    <row r="48" spans="1:11">
      <c r="A48" s="19">
        <v>40269</v>
      </c>
      <c r="B48" s="8">
        <f t="shared" si="2"/>
        <v>7</v>
      </c>
      <c r="C48" s="42"/>
      <c r="D48" s="10">
        <f t="shared" si="7"/>
        <v>0</v>
      </c>
      <c r="E48" s="13">
        <v>38</v>
      </c>
      <c r="F48" s="13">
        <f t="shared" si="3"/>
        <v>261</v>
      </c>
      <c r="G48" s="9">
        <f t="shared" si="4"/>
        <v>151565.54436556378</v>
      </c>
      <c r="H48" s="9">
        <f t="shared" si="5"/>
        <v>1132.2444245519662</v>
      </c>
      <c r="I48" s="9">
        <f t="shared" si="0"/>
        <v>884.13234213245528</v>
      </c>
      <c r="J48" s="9">
        <f t="shared" si="1"/>
        <v>248.1120824195109</v>
      </c>
      <c r="K48" s="20">
        <f t="shared" si="6"/>
        <v>44157.532557526662</v>
      </c>
    </row>
    <row r="49" spans="1:11">
      <c r="A49" s="19">
        <v>40299</v>
      </c>
      <c r="B49" s="8">
        <f t="shared" si="2"/>
        <v>7</v>
      </c>
      <c r="C49" s="42"/>
      <c r="D49" s="10">
        <f t="shared" si="7"/>
        <v>0</v>
      </c>
      <c r="E49" s="13">
        <v>39</v>
      </c>
      <c r="F49" s="13">
        <f t="shared" si="3"/>
        <v>260</v>
      </c>
      <c r="G49" s="9">
        <f t="shared" si="4"/>
        <v>151317.43228314427</v>
      </c>
      <c r="H49" s="9">
        <f t="shared" si="5"/>
        <v>1132.2444245519659</v>
      </c>
      <c r="I49" s="9">
        <f t="shared" si="0"/>
        <v>882.6850216516749</v>
      </c>
      <c r="J49" s="9">
        <f t="shared" si="1"/>
        <v>249.55940290029105</v>
      </c>
      <c r="K49" s="20">
        <f t="shared" si="6"/>
        <v>45289.776982078627</v>
      </c>
    </row>
    <row r="50" spans="1:11">
      <c r="A50" s="19">
        <v>40330</v>
      </c>
      <c r="B50" s="8">
        <f t="shared" si="2"/>
        <v>7</v>
      </c>
      <c r="C50" s="43"/>
      <c r="D50" s="10">
        <f t="shared" si="7"/>
        <v>0</v>
      </c>
      <c r="E50" s="13">
        <v>40</v>
      </c>
      <c r="F50" s="13">
        <f t="shared" si="3"/>
        <v>259</v>
      </c>
      <c r="G50" s="9">
        <f t="shared" si="4"/>
        <v>151067.87288024399</v>
      </c>
      <c r="H50" s="9">
        <f t="shared" si="5"/>
        <v>1132.2444245519662</v>
      </c>
      <c r="I50" s="9">
        <f t="shared" si="0"/>
        <v>881.22925846808994</v>
      </c>
      <c r="J50" s="9">
        <f t="shared" si="1"/>
        <v>251.01516608387624</v>
      </c>
      <c r="K50" s="20">
        <f t="shared" si="6"/>
        <v>46422.021406630593</v>
      </c>
    </row>
    <row r="51" spans="1:11">
      <c r="A51" s="19">
        <v>40360</v>
      </c>
      <c r="B51" s="8">
        <f t="shared" si="2"/>
        <v>7</v>
      </c>
      <c r="C51" s="43"/>
      <c r="D51" s="10">
        <f t="shared" si="7"/>
        <v>0</v>
      </c>
      <c r="E51" s="13">
        <v>41</v>
      </c>
      <c r="F51" s="13">
        <f t="shared" si="3"/>
        <v>258</v>
      </c>
      <c r="G51" s="9">
        <f t="shared" si="4"/>
        <v>150816.85771416011</v>
      </c>
      <c r="H51" s="9">
        <f t="shared" si="5"/>
        <v>1132.2444245519659</v>
      </c>
      <c r="I51" s="9">
        <f t="shared" si="0"/>
        <v>879.7650033326006</v>
      </c>
      <c r="J51" s="9">
        <f t="shared" si="1"/>
        <v>252.47942121936535</v>
      </c>
      <c r="K51" s="20">
        <f t="shared" si="6"/>
        <v>47554.265831182558</v>
      </c>
    </row>
    <row r="52" spans="1:11">
      <c r="A52" s="19">
        <v>40391</v>
      </c>
      <c r="B52" s="8">
        <f t="shared" si="2"/>
        <v>7</v>
      </c>
      <c r="C52" s="42"/>
      <c r="D52" s="10">
        <f t="shared" si="7"/>
        <v>0</v>
      </c>
      <c r="E52" s="13">
        <v>42</v>
      </c>
      <c r="F52" s="13">
        <f t="shared" si="3"/>
        <v>257</v>
      </c>
      <c r="G52" s="9">
        <f t="shared" si="4"/>
        <v>150564.37829294076</v>
      </c>
      <c r="H52" s="9">
        <f t="shared" si="5"/>
        <v>1132.2444245519662</v>
      </c>
      <c r="I52" s="9">
        <f t="shared" si="0"/>
        <v>878.29220670882103</v>
      </c>
      <c r="J52" s="9">
        <f t="shared" si="1"/>
        <v>253.95221784314515</v>
      </c>
      <c r="K52" s="20">
        <f t="shared" si="6"/>
        <v>48686.510255734524</v>
      </c>
    </row>
    <row r="53" spans="1:11">
      <c r="A53" s="19">
        <v>40422</v>
      </c>
      <c r="B53" s="8">
        <f t="shared" si="2"/>
        <v>7</v>
      </c>
      <c r="C53" s="42"/>
      <c r="D53" s="10">
        <f t="shared" si="7"/>
        <v>0</v>
      </c>
      <c r="E53" s="13">
        <v>43</v>
      </c>
      <c r="F53" s="13">
        <f t="shared" si="3"/>
        <v>256</v>
      </c>
      <c r="G53" s="9">
        <f t="shared" si="4"/>
        <v>150310.42607509761</v>
      </c>
      <c r="H53" s="9">
        <f t="shared" si="5"/>
        <v>1132.2444245519662</v>
      </c>
      <c r="I53" s="9">
        <f t="shared" si="0"/>
        <v>876.81081877140275</v>
      </c>
      <c r="J53" s="9">
        <f t="shared" si="1"/>
        <v>255.43360578056343</v>
      </c>
      <c r="K53" s="20">
        <f t="shared" si="6"/>
        <v>49818.754680286489</v>
      </c>
    </row>
    <row r="54" spans="1:11">
      <c r="A54" s="19">
        <v>40452</v>
      </c>
      <c r="B54" s="8">
        <f t="shared" si="2"/>
        <v>7</v>
      </c>
      <c r="C54" s="42"/>
      <c r="D54" s="10">
        <f t="shared" si="7"/>
        <v>0</v>
      </c>
      <c r="E54" s="13">
        <v>44</v>
      </c>
      <c r="F54" s="13">
        <f t="shared" si="3"/>
        <v>255</v>
      </c>
      <c r="G54" s="9">
        <f t="shared" si="4"/>
        <v>150054.99246931705</v>
      </c>
      <c r="H54" s="9">
        <f t="shared" si="5"/>
        <v>1132.2444245519662</v>
      </c>
      <c r="I54" s="9">
        <f t="shared" si="0"/>
        <v>875.32078940434951</v>
      </c>
      <c r="J54" s="9">
        <f t="shared" si="1"/>
        <v>256.92363514761666</v>
      </c>
      <c r="K54" s="20">
        <f t="shared" si="6"/>
        <v>50950.999104838455</v>
      </c>
    </row>
    <row r="55" spans="1:11">
      <c r="A55" s="19">
        <v>40483</v>
      </c>
      <c r="B55" s="8">
        <f t="shared" si="2"/>
        <v>7</v>
      </c>
      <c r="C55" s="42"/>
      <c r="D55" s="10">
        <f t="shared" si="7"/>
        <v>0</v>
      </c>
      <c r="E55" s="13">
        <v>45</v>
      </c>
      <c r="F55" s="13">
        <f t="shared" si="3"/>
        <v>254</v>
      </c>
      <c r="G55" s="9">
        <f t="shared" si="4"/>
        <v>149798.06883416942</v>
      </c>
      <c r="H55" s="9">
        <f t="shared" si="5"/>
        <v>1132.2444245519662</v>
      </c>
      <c r="I55" s="9">
        <f t="shared" si="0"/>
        <v>873.82206819932162</v>
      </c>
      <c r="J55" s="9">
        <f t="shared" si="1"/>
        <v>258.42235635264456</v>
      </c>
      <c r="K55" s="20">
        <f t="shared" si="6"/>
        <v>52083.24352939042</v>
      </c>
    </row>
    <row r="56" spans="1:11">
      <c r="A56" s="19">
        <v>40513</v>
      </c>
      <c r="B56" s="8">
        <f t="shared" si="2"/>
        <v>7</v>
      </c>
      <c r="C56" s="42"/>
      <c r="D56" s="10">
        <f t="shared" si="7"/>
        <v>0</v>
      </c>
      <c r="E56" s="13">
        <v>46</v>
      </c>
      <c r="F56" s="13">
        <f t="shared" si="3"/>
        <v>253</v>
      </c>
      <c r="G56" s="9">
        <f t="shared" si="4"/>
        <v>149539.64647781677</v>
      </c>
      <c r="H56" s="9">
        <f t="shared" si="5"/>
        <v>1132.2444245519662</v>
      </c>
      <c r="I56" s="9">
        <f t="shared" si="0"/>
        <v>872.31460445393122</v>
      </c>
      <c r="J56" s="9">
        <f t="shared" si="1"/>
        <v>259.92982009803495</v>
      </c>
      <c r="K56" s="20">
        <f t="shared" si="6"/>
        <v>53215.487953942386</v>
      </c>
    </row>
    <row r="57" spans="1:11">
      <c r="A57" s="19">
        <v>40544</v>
      </c>
      <c r="B57" s="8">
        <f t="shared" si="2"/>
        <v>7</v>
      </c>
      <c r="C57" s="42"/>
      <c r="D57" s="10">
        <f t="shared" si="7"/>
        <v>0</v>
      </c>
      <c r="E57" s="13">
        <v>47</v>
      </c>
      <c r="F57" s="13">
        <f t="shared" si="3"/>
        <v>252</v>
      </c>
      <c r="G57" s="9">
        <f t="shared" si="4"/>
        <v>149279.71665771873</v>
      </c>
      <c r="H57" s="9">
        <f t="shared" si="5"/>
        <v>1132.2444245519662</v>
      </c>
      <c r="I57" s="9">
        <f t="shared" si="0"/>
        <v>870.79834717002598</v>
      </c>
      <c r="J57" s="9">
        <f t="shared" si="1"/>
        <v>261.4460773819402</v>
      </c>
      <c r="K57" s="20">
        <f t="shared" si="6"/>
        <v>54347.732378494351</v>
      </c>
    </row>
    <row r="58" spans="1:11">
      <c r="A58" s="19">
        <v>40575</v>
      </c>
      <c r="B58" s="8">
        <f t="shared" si="2"/>
        <v>7</v>
      </c>
      <c r="C58" s="42"/>
      <c r="D58" s="10">
        <f t="shared" si="7"/>
        <v>0</v>
      </c>
      <c r="E58" s="13">
        <v>48</v>
      </c>
      <c r="F58" s="13">
        <f t="shared" si="3"/>
        <v>251</v>
      </c>
      <c r="G58" s="9">
        <f t="shared" si="4"/>
        <v>149018.2705803368</v>
      </c>
      <c r="H58" s="9">
        <f t="shared" si="5"/>
        <v>1132.2444245519662</v>
      </c>
      <c r="I58" s="9">
        <f t="shared" si="0"/>
        <v>869.27324505196464</v>
      </c>
      <c r="J58" s="9">
        <f t="shared" si="1"/>
        <v>262.97117950000154</v>
      </c>
      <c r="K58" s="20">
        <f t="shared" si="6"/>
        <v>55479.976803046316</v>
      </c>
    </row>
    <row r="59" spans="1:11">
      <c r="A59" s="19">
        <v>40603</v>
      </c>
      <c r="B59" s="8">
        <f t="shared" si="2"/>
        <v>7</v>
      </c>
      <c r="C59" s="42"/>
      <c r="D59" s="10">
        <f t="shared" si="7"/>
        <v>0</v>
      </c>
      <c r="E59" s="13">
        <v>49</v>
      </c>
      <c r="F59" s="13">
        <f t="shared" si="3"/>
        <v>250</v>
      </c>
      <c r="G59" s="9">
        <f t="shared" si="4"/>
        <v>148755.29940083681</v>
      </c>
      <c r="H59" s="9">
        <f t="shared" si="5"/>
        <v>1132.2444245519662</v>
      </c>
      <c r="I59" s="9">
        <f t="shared" si="0"/>
        <v>867.73924650488141</v>
      </c>
      <c r="J59" s="9">
        <f t="shared" si="1"/>
        <v>264.50517804708477</v>
      </c>
      <c r="K59" s="20">
        <f t="shared" si="6"/>
        <v>56612.221227598282</v>
      </c>
    </row>
    <row r="60" spans="1:11">
      <c r="A60" s="19">
        <v>40634</v>
      </c>
      <c r="B60" s="8">
        <f t="shared" si="2"/>
        <v>7</v>
      </c>
      <c r="C60" s="42"/>
      <c r="D60" s="10">
        <f t="shared" si="7"/>
        <v>0</v>
      </c>
      <c r="E60" s="13">
        <v>50</v>
      </c>
      <c r="F60" s="13">
        <f t="shared" si="3"/>
        <v>249</v>
      </c>
      <c r="G60" s="9">
        <f t="shared" si="4"/>
        <v>148490.79422278973</v>
      </c>
      <c r="H60" s="9">
        <f t="shared" si="5"/>
        <v>1132.2444245519659</v>
      </c>
      <c r="I60" s="9">
        <f t="shared" si="0"/>
        <v>866.19629963294005</v>
      </c>
      <c r="J60" s="9">
        <f t="shared" si="1"/>
        <v>266.04812491902589</v>
      </c>
      <c r="K60" s="20">
        <f t="shared" si="6"/>
        <v>57744.465652150247</v>
      </c>
    </row>
    <row r="61" spans="1:11">
      <c r="A61" s="19">
        <v>40664</v>
      </c>
      <c r="B61" s="8">
        <f t="shared" si="2"/>
        <v>7</v>
      </c>
      <c r="C61" s="42"/>
      <c r="D61" s="10">
        <f t="shared" si="7"/>
        <v>0</v>
      </c>
      <c r="E61" s="13">
        <v>51</v>
      </c>
      <c r="F61" s="13">
        <f t="shared" si="3"/>
        <v>248</v>
      </c>
      <c r="G61" s="9">
        <f t="shared" si="4"/>
        <v>148224.74609787069</v>
      </c>
      <c r="H61" s="9">
        <f t="shared" si="5"/>
        <v>1132.2444245519662</v>
      </c>
      <c r="I61" s="9">
        <f t="shared" si="0"/>
        <v>864.64435223757914</v>
      </c>
      <c r="J61" s="9">
        <f t="shared" si="1"/>
        <v>267.60007231438703</v>
      </c>
      <c r="K61" s="20">
        <f t="shared" si="6"/>
        <v>58876.710076702213</v>
      </c>
    </row>
    <row r="62" spans="1:11">
      <c r="A62" s="19">
        <v>40695</v>
      </c>
      <c r="B62" s="8">
        <f t="shared" si="2"/>
        <v>7</v>
      </c>
      <c r="C62" s="42"/>
      <c r="D62" s="10">
        <f t="shared" si="7"/>
        <v>0</v>
      </c>
      <c r="E62" s="13">
        <v>52</v>
      </c>
      <c r="F62" s="13">
        <f t="shared" si="3"/>
        <v>247</v>
      </c>
      <c r="G62" s="9">
        <f t="shared" si="4"/>
        <v>147957.14602555631</v>
      </c>
      <c r="H62" s="9">
        <f t="shared" si="5"/>
        <v>1132.2444245519662</v>
      </c>
      <c r="I62" s="9">
        <f t="shared" si="0"/>
        <v>863.08335181574512</v>
      </c>
      <c r="J62" s="9">
        <f t="shared" si="1"/>
        <v>269.16107273622106</v>
      </c>
      <c r="K62" s="20">
        <f t="shared" si="6"/>
        <v>60008.954501254178</v>
      </c>
    </row>
    <row r="63" spans="1:11">
      <c r="A63" s="19">
        <v>40725</v>
      </c>
      <c r="B63" s="8">
        <f t="shared" si="2"/>
        <v>7</v>
      </c>
      <c r="C63" s="42"/>
      <c r="D63" s="10">
        <f t="shared" si="7"/>
        <v>0</v>
      </c>
      <c r="E63" s="13">
        <v>53</v>
      </c>
      <c r="F63" s="13">
        <f t="shared" si="3"/>
        <v>246</v>
      </c>
      <c r="G63" s="9">
        <f t="shared" si="4"/>
        <v>147687.98495282009</v>
      </c>
      <c r="H63" s="9">
        <f t="shared" si="5"/>
        <v>1132.2444245519662</v>
      </c>
      <c r="I63" s="9">
        <f t="shared" si="0"/>
        <v>861.51324555811721</v>
      </c>
      <c r="J63" s="9">
        <f t="shared" si="1"/>
        <v>270.73117899384897</v>
      </c>
      <c r="K63" s="20">
        <f t="shared" si="6"/>
        <v>61141.198925806144</v>
      </c>
    </row>
    <row r="64" spans="1:11">
      <c r="A64" s="19">
        <v>40756</v>
      </c>
      <c r="B64" s="8">
        <f t="shared" si="2"/>
        <v>7</v>
      </c>
      <c r="C64" s="42"/>
      <c r="D64" s="10">
        <f t="shared" si="7"/>
        <v>0</v>
      </c>
      <c r="E64" s="13">
        <v>54</v>
      </c>
      <c r="F64" s="13">
        <f t="shared" si="3"/>
        <v>245</v>
      </c>
      <c r="G64" s="9">
        <f t="shared" si="4"/>
        <v>147417.25377382623</v>
      </c>
      <c r="H64" s="9">
        <f t="shared" si="5"/>
        <v>1132.2444245519659</v>
      </c>
      <c r="I64" s="9">
        <f t="shared" si="0"/>
        <v>859.93398034731979</v>
      </c>
      <c r="J64" s="9">
        <f t="shared" si="1"/>
        <v>272.31044420464616</v>
      </c>
      <c r="K64" s="20">
        <f t="shared" si="6"/>
        <v>62273.443350358109</v>
      </c>
    </row>
    <row r="65" spans="1:11">
      <c r="A65" s="19">
        <v>40787</v>
      </c>
      <c r="B65" s="8">
        <f t="shared" si="2"/>
        <v>7</v>
      </c>
      <c r="C65" s="42"/>
      <c r="D65" s="10">
        <f t="shared" si="7"/>
        <v>0</v>
      </c>
      <c r="E65" s="13">
        <v>55</v>
      </c>
      <c r="F65" s="13">
        <f t="shared" si="3"/>
        <v>244</v>
      </c>
      <c r="G65" s="9">
        <f t="shared" si="4"/>
        <v>147144.94332962157</v>
      </c>
      <c r="H65" s="9">
        <f t="shared" si="5"/>
        <v>1132.2444245519662</v>
      </c>
      <c r="I65" s="9">
        <f t="shared" si="0"/>
        <v>858.34550275612582</v>
      </c>
      <c r="J65" s="9">
        <f t="shared" si="1"/>
        <v>273.89892179584035</v>
      </c>
      <c r="K65" s="20">
        <f t="shared" si="6"/>
        <v>63405.687774910075</v>
      </c>
    </row>
    <row r="66" spans="1:11">
      <c r="A66" s="19">
        <v>40817</v>
      </c>
      <c r="B66" s="8">
        <f t="shared" si="2"/>
        <v>7</v>
      </c>
      <c r="C66" s="42"/>
      <c r="D66" s="10">
        <f t="shared" si="7"/>
        <v>0</v>
      </c>
      <c r="E66" s="13">
        <v>56</v>
      </c>
      <c r="F66" s="13">
        <f t="shared" si="3"/>
        <v>243</v>
      </c>
      <c r="G66" s="9">
        <f t="shared" si="4"/>
        <v>146871.04440782574</v>
      </c>
      <c r="H66" s="9">
        <f t="shared" si="5"/>
        <v>1132.2444245519662</v>
      </c>
      <c r="I66" s="9">
        <f t="shared" si="0"/>
        <v>856.74775904565013</v>
      </c>
      <c r="J66" s="9">
        <f t="shared" si="1"/>
        <v>275.49666550631605</v>
      </c>
      <c r="K66" s="20">
        <f t="shared" si="6"/>
        <v>64537.93219946204</v>
      </c>
    </row>
    <row r="67" spans="1:11">
      <c r="A67" s="19">
        <v>40848</v>
      </c>
      <c r="B67" s="8">
        <f t="shared" si="2"/>
        <v>7</v>
      </c>
      <c r="C67" s="42"/>
      <c r="D67" s="10">
        <f t="shared" si="7"/>
        <v>0</v>
      </c>
      <c r="E67" s="13">
        <v>57</v>
      </c>
      <c r="F67" s="13">
        <f t="shared" si="3"/>
        <v>242</v>
      </c>
      <c r="G67" s="9">
        <f t="shared" si="4"/>
        <v>146595.54774231944</v>
      </c>
      <c r="H67" s="9">
        <f t="shared" si="5"/>
        <v>1132.2444245519662</v>
      </c>
      <c r="I67" s="9">
        <f t="shared" si="0"/>
        <v>855.14069516353004</v>
      </c>
      <c r="J67" s="9">
        <f t="shared" si="1"/>
        <v>277.10372938843614</v>
      </c>
      <c r="K67" s="20">
        <f t="shared" si="6"/>
        <v>65670.176624014013</v>
      </c>
    </row>
    <row r="68" spans="1:11">
      <c r="A68" s="19">
        <v>40878</v>
      </c>
      <c r="B68" s="8">
        <f t="shared" si="2"/>
        <v>7</v>
      </c>
      <c r="C68" s="42"/>
      <c r="D68" s="10">
        <f t="shared" si="7"/>
        <v>0</v>
      </c>
      <c r="E68" s="13">
        <v>58</v>
      </c>
      <c r="F68" s="13">
        <f t="shared" si="3"/>
        <v>241</v>
      </c>
      <c r="G68" s="9">
        <f t="shared" si="4"/>
        <v>146318.444012931</v>
      </c>
      <c r="H68" s="9">
        <f t="shared" si="5"/>
        <v>1132.2444245519659</v>
      </c>
      <c r="I68" s="9">
        <f t="shared" si="0"/>
        <v>853.52425674209746</v>
      </c>
      <c r="J68" s="9">
        <f t="shared" si="1"/>
        <v>278.72016780986849</v>
      </c>
      <c r="K68" s="20">
        <f t="shared" si="6"/>
        <v>66802.421048565986</v>
      </c>
    </row>
    <row r="69" spans="1:11">
      <c r="A69" s="19">
        <v>40909</v>
      </c>
      <c r="B69" s="8">
        <f t="shared" si="2"/>
        <v>7</v>
      </c>
      <c r="C69" s="42"/>
      <c r="D69" s="10">
        <f t="shared" si="7"/>
        <v>0</v>
      </c>
      <c r="E69" s="13">
        <v>59</v>
      </c>
      <c r="F69" s="13">
        <f t="shared" si="3"/>
        <v>240</v>
      </c>
      <c r="G69" s="9">
        <f t="shared" si="4"/>
        <v>146039.72384512113</v>
      </c>
      <c r="H69" s="9">
        <f t="shared" si="5"/>
        <v>1132.2444245519662</v>
      </c>
      <c r="I69" s="9">
        <f t="shared" si="0"/>
        <v>851.89838909653986</v>
      </c>
      <c r="J69" s="9">
        <f t="shared" si="1"/>
        <v>280.34603545542632</v>
      </c>
      <c r="K69" s="20">
        <f t="shared" si="6"/>
        <v>67934.665473117959</v>
      </c>
    </row>
    <row r="70" spans="1:11">
      <c r="A70" s="19">
        <v>40940</v>
      </c>
      <c r="B70" s="8">
        <f t="shared" si="2"/>
        <v>7</v>
      </c>
      <c r="C70" s="42"/>
      <c r="D70" s="10">
        <f t="shared" si="7"/>
        <v>0</v>
      </c>
      <c r="E70" s="13">
        <v>60</v>
      </c>
      <c r="F70" s="13">
        <f t="shared" si="3"/>
        <v>239</v>
      </c>
      <c r="G70" s="9">
        <f t="shared" si="4"/>
        <v>145759.37780966569</v>
      </c>
      <c r="H70" s="9">
        <f t="shared" si="5"/>
        <v>1132.2444245519662</v>
      </c>
      <c r="I70" s="9">
        <f t="shared" si="0"/>
        <v>850.26303722304988</v>
      </c>
      <c r="J70" s="9">
        <f t="shared" si="1"/>
        <v>281.9813873289163</v>
      </c>
      <c r="K70" s="20">
        <f t="shared" si="6"/>
        <v>69066.909897669932</v>
      </c>
    </row>
    <row r="71" spans="1:11">
      <c r="A71" s="19">
        <v>40969</v>
      </c>
      <c r="B71" s="8">
        <f t="shared" si="2"/>
        <v>7</v>
      </c>
      <c r="C71" s="42"/>
      <c r="D71" s="10">
        <f t="shared" si="7"/>
        <v>0</v>
      </c>
      <c r="E71" s="13">
        <v>61</v>
      </c>
      <c r="F71" s="13">
        <f t="shared" si="3"/>
        <v>238</v>
      </c>
      <c r="G71" s="9">
        <f t="shared" si="4"/>
        <v>145477.39642233678</v>
      </c>
      <c r="H71" s="9">
        <f t="shared" si="5"/>
        <v>1132.2444245519662</v>
      </c>
      <c r="I71" s="9">
        <f t="shared" si="0"/>
        <v>848.61814579696454</v>
      </c>
      <c r="J71" s="9">
        <f t="shared" si="1"/>
        <v>283.62627875500164</v>
      </c>
      <c r="K71" s="20">
        <f t="shared" si="6"/>
        <v>70199.154322221904</v>
      </c>
    </row>
    <row r="72" spans="1:11">
      <c r="A72" s="19">
        <v>41000</v>
      </c>
      <c r="B72" s="8">
        <f t="shared" si="2"/>
        <v>7</v>
      </c>
      <c r="C72" s="42"/>
      <c r="D72" s="10">
        <f t="shared" si="7"/>
        <v>0</v>
      </c>
      <c r="E72" s="13">
        <v>62</v>
      </c>
      <c r="F72" s="13">
        <f t="shared" si="3"/>
        <v>237</v>
      </c>
      <c r="G72" s="9">
        <f t="shared" si="4"/>
        <v>145193.77014358179</v>
      </c>
      <c r="H72" s="9">
        <f t="shared" si="5"/>
        <v>1132.2444245519662</v>
      </c>
      <c r="I72" s="9">
        <f t="shared" si="0"/>
        <v>846.96365917089383</v>
      </c>
      <c r="J72" s="9">
        <f t="shared" si="1"/>
        <v>285.28076538107234</v>
      </c>
      <c r="K72" s="20">
        <f t="shared" si="6"/>
        <v>71331.398746773877</v>
      </c>
    </row>
    <row r="73" spans="1:11">
      <c r="A73" s="19">
        <v>41030</v>
      </c>
      <c r="B73" s="8">
        <f t="shared" si="2"/>
        <v>7</v>
      </c>
      <c r="C73" s="42"/>
      <c r="D73" s="10">
        <f t="shared" si="7"/>
        <v>0</v>
      </c>
      <c r="E73" s="13">
        <v>63</v>
      </c>
      <c r="F73" s="13">
        <f t="shared" si="3"/>
        <v>236</v>
      </c>
      <c r="G73" s="9">
        <f t="shared" si="4"/>
        <v>144908.48937820073</v>
      </c>
      <c r="H73" s="9">
        <f t="shared" si="5"/>
        <v>1132.2444245519664</v>
      </c>
      <c r="I73" s="9">
        <f t="shared" si="0"/>
        <v>845.2995213728376</v>
      </c>
      <c r="J73" s="9">
        <f t="shared" si="1"/>
        <v>286.9449031791288</v>
      </c>
      <c r="K73" s="20">
        <f t="shared" si="6"/>
        <v>72463.64317132585</v>
      </c>
    </row>
    <row r="74" spans="1:11">
      <c r="A74" s="19">
        <v>41061</v>
      </c>
      <c r="B74" s="8">
        <f t="shared" si="2"/>
        <v>7</v>
      </c>
      <c r="C74" s="42"/>
      <c r="D74" s="10">
        <f t="shared" si="7"/>
        <v>0</v>
      </c>
      <c r="E74" s="13">
        <v>64</v>
      </c>
      <c r="F74" s="13">
        <f t="shared" si="3"/>
        <v>235</v>
      </c>
      <c r="G74" s="9">
        <f t="shared" si="4"/>
        <v>144621.5444750216</v>
      </c>
      <c r="H74" s="9">
        <f t="shared" si="5"/>
        <v>1132.2444245519664</v>
      </c>
      <c r="I74" s="9">
        <f t="shared" ref="I74:I137" si="8">IF(ISERR(+G74*B74/$G$6/100)=1,0,G74*B74/$G$6/100)</f>
        <v>843.62567610429267</v>
      </c>
      <c r="J74" s="9">
        <f t="shared" ref="J74:J137" si="9">IF(ISERR(+H74-I74)=1,0,H74-I74)</f>
        <v>288.61874844767374</v>
      </c>
      <c r="K74" s="20">
        <f t="shared" si="6"/>
        <v>73595.887595877823</v>
      </c>
    </row>
    <row r="75" spans="1:11">
      <c r="A75" s="19">
        <v>41091</v>
      </c>
      <c r="B75" s="8">
        <f t="shared" ref="B75:B138" si="10">B74</f>
        <v>7</v>
      </c>
      <c r="C75" s="42"/>
      <c r="D75" s="10">
        <f t="shared" si="7"/>
        <v>0</v>
      </c>
      <c r="E75" s="13">
        <v>65</v>
      </c>
      <c r="F75" s="13">
        <f t="shared" ref="F75:F138" si="11">(-LOG(1-((G75-C75)*B75/100/$G$6/H74))/(LOG(1+(B75/$G$6/100)))*(D75&lt;&gt;0))+(F74-1)*(D75=0)</f>
        <v>234</v>
      </c>
      <c r="G75" s="9">
        <f t="shared" ref="G75:G138" si="12">(G74-J74-C74)*(F74&gt;1)</f>
        <v>144332.92572657391</v>
      </c>
      <c r="H75" s="9">
        <f t="shared" ref="H75:H138" si="13">PMT(B75/100/$G$6,F75,-G75)*(D75=0)+H74*(D75&lt;&gt;0)</f>
        <v>1132.2444245519664</v>
      </c>
      <c r="I75" s="9">
        <f t="shared" si="8"/>
        <v>841.94206673834776</v>
      </c>
      <c r="J75" s="9">
        <f t="shared" si="9"/>
        <v>290.30235781361864</v>
      </c>
      <c r="K75" s="20">
        <f t="shared" si="6"/>
        <v>74728.132020429795</v>
      </c>
    </row>
    <row r="76" spans="1:11">
      <c r="A76" s="19">
        <v>41122</v>
      </c>
      <c r="B76" s="8">
        <f t="shared" si="10"/>
        <v>7</v>
      </c>
      <c r="C76" s="42"/>
      <c r="D76" s="10">
        <f t="shared" si="7"/>
        <v>0</v>
      </c>
      <c r="E76" s="13">
        <v>66</v>
      </c>
      <c r="F76" s="13">
        <f t="shared" si="11"/>
        <v>233</v>
      </c>
      <c r="G76" s="9">
        <f t="shared" si="12"/>
        <v>144042.62336876031</v>
      </c>
      <c r="H76" s="9">
        <f t="shared" si="13"/>
        <v>1132.2444245519664</v>
      </c>
      <c r="I76" s="9">
        <f t="shared" si="8"/>
        <v>840.24863631776839</v>
      </c>
      <c r="J76" s="9">
        <f t="shared" si="9"/>
        <v>291.99578823419802</v>
      </c>
      <c r="K76" s="20">
        <f t="shared" ref="K76:K139" si="14">+I76+J76+K75</f>
        <v>75860.376444981768</v>
      </c>
    </row>
    <row r="77" spans="1:11">
      <c r="A77" s="19">
        <v>41153</v>
      </c>
      <c r="B77" s="8">
        <f t="shared" si="10"/>
        <v>7</v>
      </c>
      <c r="C77" s="42"/>
      <c r="D77" s="10">
        <f t="shared" ref="D77:D140" si="15">+D76</f>
        <v>0</v>
      </c>
      <c r="E77" s="13">
        <v>67</v>
      </c>
      <c r="F77" s="13">
        <f t="shared" si="11"/>
        <v>232</v>
      </c>
      <c r="G77" s="9">
        <f t="shared" si="12"/>
        <v>143750.62758052611</v>
      </c>
      <c r="H77" s="9">
        <f t="shared" si="13"/>
        <v>1132.2444245519666</v>
      </c>
      <c r="I77" s="9">
        <f t="shared" si="8"/>
        <v>838.54532755306911</v>
      </c>
      <c r="J77" s="9">
        <f t="shared" si="9"/>
        <v>293.69909699889752</v>
      </c>
      <c r="K77" s="20">
        <f t="shared" si="14"/>
        <v>76992.620869533741</v>
      </c>
    </row>
    <row r="78" spans="1:11">
      <c r="A78" s="19">
        <v>41183</v>
      </c>
      <c r="B78" s="8">
        <f t="shared" si="10"/>
        <v>7</v>
      </c>
      <c r="C78" s="42"/>
      <c r="D78" s="10">
        <f t="shared" si="15"/>
        <v>0</v>
      </c>
      <c r="E78" s="13">
        <v>68</v>
      </c>
      <c r="F78" s="13">
        <f t="shared" si="11"/>
        <v>231</v>
      </c>
      <c r="G78" s="9">
        <f t="shared" si="12"/>
        <v>143456.92848352721</v>
      </c>
      <c r="H78" s="9">
        <f t="shared" si="13"/>
        <v>1132.2444245519664</v>
      </c>
      <c r="I78" s="9">
        <f t="shared" si="8"/>
        <v>836.83208282057547</v>
      </c>
      <c r="J78" s="9">
        <f t="shared" si="9"/>
        <v>295.41234173139094</v>
      </c>
      <c r="K78" s="20">
        <f t="shared" si="14"/>
        <v>78124.865294085714</v>
      </c>
    </row>
    <row r="79" spans="1:11">
      <c r="A79" s="19">
        <v>41214</v>
      </c>
      <c r="B79" s="8">
        <f t="shared" si="10"/>
        <v>7</v>
      </c>
      <c r="C79" s="42"/>
      <c r="D79" s="10">
        <f t="shared" si="15"/>
        <v>0</v>
      </c>
      <c r="E79" s="13">
        <v>69</v>
      </c>
      <c r="F79" s="13">
        <f t="shared" si="11"/>
        <v>230</v>
      </c>
      <c r="G79" s="9">
        <f t="shared" si="12"/>
        <v>143161.51614179582</v>
      </c>
      <c r="H79" s="9">
        <f t="shared" si="13"/>
        <v>1132.2444245519664</v>
      </c>
      <c r="I79" s="9">
        <f t="shared" si="8"/>
        <v>835.10884416047554</v>
      </c>
      <c r="J79" s="9">
        <f t="shared" si="9"/>
        <v>297.13558039149086</v>
      </c>
      <c r="K79" s="20">
        <f t="shared" si="14"/>
        <v>79257.109718637686</v>
      </c>
    </row>
    <row r="80" spans="1:11">
      <c r="A80" s="19">
        <v>41244</v>
      </c>
      <c r="B80" s="8">
        <f t="shared" si="10"/>
        <v>7</v>
      </c>
      <c r="C80" s="42"/>
      <c r="D80" s="10">
        <f t="shared" si="15"/>
        <v>0</v>
      </c>
      <c r="E80" s="13">
        <v>70</v>
      </c>
      <c r="F80" s="13">
        <f t="shared" si="11"/>
        <v>229</v>
      </c>
      <c r="G80" s="9">
        <f t="shared" si="12"/>
        <v>142864.38056140434</v>
      </c>
      <c r="H80" s="9">
        <f t="shared" si="13"/>
        <v>1132.2444245519666</v>
      </c>
      <c r="I80" s="9">
        <f t="shared" si="8"/>
        <v>833.37555327485859</v>
      </c>
      <c r="J80" s="9">
        <f t="shared" si="9"/>
        <v>298.86887127710804</v>
      </c>
      <c r="K80" s="20">
        <f t="shared" si="14"/>
        <v>80389.354143189659</v>
      </c>
    </row>
    <row r="81" spans="1:11">
      <c r="A81" s="19">
        <v>41275</v>
      </c>
      <c r="B81" s="8">
        <f t="shared" si="10"/>
        <v>7</v>
      </c>
      <c r="C81" s="42"/>
      <c r="D81" s="10">
        <f t="shared" si="15"/>
        <v>0</v>
      </c>
      <c r="E81" s="13">
        <v>71</v>
      </c>
      <c r="F81" s="13">
        <f t="shared" si="11"/>
        <v>228</v>
      </c>
      <c r="G81" s="9">
        <f t="shared" si="12"/>
        <v>142565.51169012723</v>
      </c>
      <c r="H81" s="9">
        <f t="shared" si="13"/>
        <v>1132.2444245519664</v>
      </c>
      <c r="I81" s="9">
        <f t="shared" si="8"/>
        <v>831.63215152574219</v>
      </c>
      <c r="J81" s="9">
        <f t="shared" si="9"/>
        <v>300.61227302622422</v>
      </c>
      <c r="K81" s="20">
        <f t="shared" si="14"/>
        <v>81521.598567741632</v>
      </c>
    </row>
    <row r="82" spans="1:11">
      <c r="A82" s="19">
        <v>41306</v>
      </c>
      <c r="B82" s="8">
        <f t="shared" si="10"/>
        <v>7</v>
      </c>
      <c r="C82" s="42"/>
      <c r="D82" s="10">
        <f t="shared" si="15"/>
        <v>0</v>
      </c>
      <c r="E82" s="13">
        <v>72</v>
      </c>
      <c r="F82" s="13">
        <f t="shared" si="11"/>
        <v>227</v>
      </c>
      <c r="G82" s="9">
        <f t="shared" si="12"/>
        <v>142264.899417101</v>
      </c>
      <c r="H82" s="9">
        <f t="shared" si="13"/>
        <v>1132.2444245519664</v>
      </c>
      <c r="I82" s="9">
        <f t="shared" si="8"/>
        <v>829.87857993308921</v>
      </c>
      <c r="J82" s="9">
        <f t="shared" si="9"/>
        <v>302.36584461887719</v>
      </c>
      <c r="K82" s="20">
        <f t="shared" si="14"/>
        <v>82653.842992293605</v>
      </c>
    </row>
    <row r="83" spans="1:11">
      <c r="A83" s="19">
        <v>41334</v>
      </c>
      <c r="B83" s="8">
        <f t="shared" si="10"/>
        <v>7</v>
      </c>
      <c r="C83" s="42"/>
      <c r="D83" s="10">
        <f t="shared" si="15"/>
        <v>0</v>
      </c>
      <c r="E83" s="13">
        <v>73</v>
      </c>
      <c r="F83" s="13">
        <f t="shared" si="11"/>
        <v>226</v>
      </c>
      <c r="G83" s="9">
        <f t="shared" si="12"/>
        <v>141962.53357248212</v>
      </c>
      <c r="H83" s="9">
        <f t="shared" si="13"/>
        <v>1132.2444245519664</v>
      </c>
      <c r="I83" s="9">
        <f t="shared" si="8"/>
        <v>828.11477917281229</v>
      </c>
      <c r="J83" s="9">
        <f t="shared" si="9"/>
        <v>304.12964537915411</v>
      </c>
      <c r="K83" s="20">
        <f t="shared" si="14"/>
        <v>83786.087416845578</v>
      </c>
    </row>
    <row r="84" spans="1:11">
      <c r="A84" s="19">
        <v>41365</v>
      </c>
      <c r="B84" s="8">
        <f t="shared" si="10"/>
        <v>7</v>
      </c>
      <c r="C84" s="42"/>
      <c r="D84" s="10">
        <f t="shared" si="15"/>
        <v>0</v>
      </c>
      <c r="E84" s="13">
        <v>74</v>
      </c>
      <c r="F84" s="13">
        <f t="shared" si="11"/>
        <v>225</v>
      </c>
      <c r="G84" s="9">
        <f t="shared" si="12"/>
        <v>141658.40392710298</v>
      </c>
      <c r="H84" s="9">
        <f t="shared" si="13"/>
        <v>1132.2444245519666</v>
      </c>
      <c r="I84" s="9">
        <f t="shared" si="8"/>
        <v>826.34068957476745</v>
      </c>
      <c r="J84" s="9">
        <f t="shared" si="9"/>
        <v>305.90373497719918</v>
      </c>
      <c r="K84" s="20">
        <f t="shared" si="14"/>
        <v>84918.33184139755</v>
      </c>
    </row>
    <row r="85" spans="1:11">
      <c r="A85" s="19">
        <v>41395</v>
      </c>
      <c r="B85" s="8">
        <f t="shared" si="10"/>
        <v>7</v>
      </c>
      <c r="C85" s="42"/>
      <c r="D85" s="10">
        <f t="shared" si="15"/>
        <v>0</v>
      </c>
      <c r="E85" s="13">
        <v>75</v>
      </c>
      <c r="F85" s="13">
        <f t="shared" si="11"/>
        <v>224</v>
      </c>
      <c r="G85" s="9">
        <f t="shared" si="12"/>
        <v>141352.50019212576</v>
      </c>
      <c r="H85" s="9">
        <f t="shared" si="13"/>
        <v>1132.2444245519664</v>
      </c>
      <c r="I85" s="9">
        <f t="shared" si="8"/>
        <v>824.55625112073369</v>
      </c>
      <c r="J85" s="9">
        <f t="shared" si="9"/>
        <v>307.68817343123271</v>
      </c>
      <c r="K85" s="20">
        <f t="shared" si="14"/>
        <v>86050.576265949523</v>
      </c>
    </row>
    <row r="86" spans="1:11">
      <c r="A86" s="19">
        <v>41426</v>
      </c>
      <c r="B86" s="8">
        <f t="shared" si="10"/>
        <v>7</v>
      </c>
      <c r="C86" s="42"/>
      <c r="D86" s="10">
        <f t="shared" si="15"/>
        <v>0</v>
      </c>
      <c r="E86" s="13">
        <v>76</v>
      </c>
      <c r="F86" s="13">
        <f t="shared" si="11"/>
        <v>223</v>
      </c>
      <c r="G86" s="9">
        <f t="shared" si="12"/>
        <v>141044.81201869453</v>
      </c>
      <c r="H86" s="9">
        <f t="shared" si="13"/>
        <v>1132.2444245519664</v>
      </c>
      <c r="I86" s="9">
        <f t="shared" si="8"/>
        <v>822.76140344238479</v>
      </c>
      <c r="J86" s="9">
        <f t="shared" si="9"/>
        <v>309.48302110958161</v>
      </c>
      <c r="K86" s="20">
        <f t="shared" si="14"/>
        <v>87182.820690501496</v>
      </c>
    </row>
    <row r="87" spans="1:11">
      <c r="A87" s="19">
        <v>41456</v>
      </c>
      <c r="B87" s="8">
        <f t="shared" si="10"/>
        <v>7</v>
      </c>
      <c r="C87" s="42"/>
      <c r="D87" s="10">
        <f t="shared" si="15"/>
        <v>0</v>
      </c>
      <c r="E87" s="13">
        <v>77</v>
      </c>
      <c r="F87" s="13">
        <f t="shared" si="11"/>
        <v>222</v>
      </c>
      <c r="G87" s="9">
        <f t="shared" si="12"/>
        <v>140735.32899758496</v>
      </c>
      <c r="H87" s="9">
        <f t="shared" si="13"/>
        <v>1132.2444245519664</v>
      </c>
      <c r="I87" s="9">
        <f t="shared" si="8"/>
        <v>820.95608581924569</v>
      </c>
      <c r="J87" s="9">
        <f t="shared" si="9"/>
        <v>311.28833873272072</v>
      </c>
      <c r="K87" s="20">
        <f t="shared" si="14"/>
        <v>88315.065115053469</v>
      </c>
    </row>
    <row r="88" spans="1:11">
      <c r="A88" s="19">
        <v>41487</v>
      </c>
      <c r="B88" s="8">
        <f t="shared" si="10"/>
        <v>7</v>
      </c>
      <c r="C88" s="42"/>
      <c r="D88" s="10">
        <f t="shared" si="15"/>
        <v>0</v>
      </c>
      <c r="E88" s="13">
        <v>78</v>
      </c>
      <c r="F88" s="13">
        <f t="shared" si="11"/>
        <v>221</v>
      </c>
      <c r="G88" s="9">
        <f t="shared" si="12"/>
        <v>140424.04065885223</v>
      </c>
      <c r="H88" s="9">
        <f t="shared" si="13"/>
        <v>1132.2444245519666</v>
      </c>
      <c r="I88" s="9">
        <f t="shared" si="8"/>
        <v>819.14023717663804</v>
      </c>
      <c r="J88" s="9">
        <f t="shared" si="9"/>
        <v>313.10418737532859</v>
      </c>
      <c r="K88" s="20">
        <f t="shared" si="14"/>
        <v>89447.309539605441</v>
      </c>
    </row>
    <row r="89" spans="1:11">
      <c r="A89" s="19">
        <v>41518</v>
      </c>
      <c r="B89" s="8">
        <f t="shared" si="10"/>
        <v>7</v>
      </c>
      <c r="C89" s="42"/>
      <c r="D89" s="10">
        <f t="shared" si="15"/>
        <v>0</v>
      </c>
      <c r="E89" s="13">
        <v>79</v>
      </c>
      <c r="F89" s="13">
        <f t="shared" si="11"/>
        <v>220</v>
      </c>
      <c r="G89" s="9">
        <f t="shared" si="12"/>
        <v>140110.93647147689</v>
      </c>
      <c r="H89" s="9">
        <f t="shared" si="13"/>
        <v>1132.2444245519664</v>
      </c>
      <c r="I89" s="9">
        <f t="shared" si="8"/>
        <v>817.31379608361522</v>
      </c>
      <c r="J89" s="9">
        <f t="shared" si="9"/>
        <v>314.93062846835119</v>
      </c>
      <c r="K89" s="20">
        <f t="shared" si="14"/>
        <v>90579.553964157414</v>
      </c>
    </row>
    <row r="90" spans="1:11">
      <c r="A90" s="19">
        <v>41548</v>
      </c>
      <c r="B90" s="8">
        <f t="shared" si="10"/>
        <v>7</v>
      </c>
      <c r="C90" s="42"/>
      <c r="D90" s="10">
        <f t="shared" si="15"/>
        <v>0</v>
      </c>
      <c r="E90" s="13">
        <v>80</v>
      </c>
      <c r="F90" s="13">
        <f t="shared" si="11"/>
        <v>219</v>
      </c>
      <c r="G90" s="9">
        <f t="shared" si="12"/>
        <v>139796.00584300855</v>
      </c>
      <c r="H90" s="9">
        <f t="shared" si="13"/>
        <v>1132.2444245519664</v>
      </c>
      <c r="I90" s="9">
        <f t="shared" si="8"/>
        <v>815.4767007508832</v>
      </c>
      <c r="J90" s="9">
        <f t="shared" si="9"/>
        <v>316.76772380108321</v>
      </c>
      <c r="K90" s="20">
        <f t="shared" si="14"/>
        <v>91711.798388709387</v>
      </c>
    </row>
    <row r="91" spans="1:11">
      <c r="A91" s="19">
        <v>41579</v>
      </c>
      <c r="B91" s="8">
        <f t="shared" si="10"/>
        <v>7</v>
      </c>
      <c r="C91" s="42"/>
      <c r="D91" s="10">
        <f t="shared" si="15"/>
        <v>0</v>
      </c>
      <c r="E91" s="13">
        <v>81</v>
      </c>
      <c r="F91" s="13">
        <f t="shared" si="11"/>
        <v>218</v>
      </c>
      <c r="G91" s="9">
        <f t="shared" si="12"/>
        <v>139479.23811920747</v>
      </c>
      <c r="H91" s="9">
        <f t="shared" si="13"/>
        <v>1132.2444245519664</v>
      </c>
      <c r="I91" s="9">
        <f t="shared" si="8"/>
        <v>813.6288890287102</v>
      </c>
      <c r="J91" s="9">
        <f t="shared" si="9"/>
        <v>318.6155355232562</v>
      </c>
      <c r="K91" s="20">
        <f t="shared" si="14"/>
        <v>92844.04281326136</v>
      </c>
    </row>
    <row r="92" spans="1:11">
      <c r="A92" s="19">
        <v>41609</v>
      </c>
      <c r="B92" s="8">
        <f t="shared" si="10"/>
        <v>7</v>
      </c>
      <c r="C92" s="42"/>
      <c r="D92" s="10">
        <f t="shared" si="15"/>
        <v>0</v>
      </c>
      <c r="E92" s="13">
        <v>82</v>
      </c>
      <c r="F92" s="13">
        <f t="shared" si="11"/>
        <v>217</v>
      </c>
      <c r="G92" s="9">
        <f t="shared" si="12"/>
        <v>139160.62258368422</v>
      </c>
      <c r="H92" s="9">
        <f t="shared" si="13"/>
        <v>1132.2444245519666</v>
      </c>
      <c r="I92" s="9">
        <f t="shared" si="8"/>
        <v>811.77029840482453</v>
      </c>
      <c r="J92" s="9">
        <f t="shared" si="9"/>
        <v>320.4741261471421</v>
      </c>
      <c r="K92" s="20">
        <f t="shared" si="14"/>
        <v>93976.287237813332</v>
      </c>
    </row>
    <row r="93" spans="1:11">
      <c r="A93" s="19">
        <v>41640</v>
      </c>
      <c r="B93" s="8">
        <f t="shared" si="10"/>
        <v>7</v>
      </c>
      <c r="C93" s="42"/>
      <c r="D93" s="10">
        <f t="shared" si="15"/>
        <v>0</v>
      </c>
      <c r="E93" s="13">
        <v>83</v>
      </c>
      <c r="F93" s="13">
        <f t="shared" si="11"/>
        <v>216</v>
      </c>
      <c r="G93" s="9">
        <f t="shared" si="12"/>
        <v>138840.14845753709</v>
      </c>
      <c r="H93" s="9">
        <f t="shared" si="13"/>
        <v>1132.2444245519669</v>
      </c>
      <c r="I93" s="9">
        <f t="shared" si="8"/>
        <v>809.90086600229972</v>
      </c>
      <c r="J93" s="9">
        <f t="shared" si="9"/>
        <v>322.34355854966714</v>
      </c>
      <c r="K93" s="20">
        <f t="shared" si="14"/>
        <v>95108.531662365305</v>
      </c>
    </row>
    <row r="94" spans="1:11">
      <c r="A94" s="19">
        <v>41671</v>
      </c>
      <c r="B94" s="8">
        <f t="shared" si="10"/>
        <v>7</v>
      </c>
      <c r="C94" s="42"/>
      <c r="D94" s="10">
        <f t="shared" si="15"/>
        <v>0</v>
      </c>
      <c r="E94" s="13">
        <v>84</v>
      </c>
      <c r="F94" s="13">
        <f t="shared" si="11"/>
        <v>215</v>
      </c>
      <c r="G94" s="9">
        <f t="shared" si="12"/>
        <v>138517.80489898741</v>
      </c>
      <c r="H94" s="9">
        <f t="shared" si="13"/>
        <v>1132.2444245519666</v>
      </c>
      <c r="I94" s="9">
        <f t="shared" si="8"/>
        <v>808.0205285774266</v>
      </c>
      <c r="J94" s="9">
        <f t="shared" si="9"/>
        <v>324.22389597454003</v>
      </c>
      <c r="K94" s="20">
        <f t="shared" si="14"/>
        <v>96240.776086917278</v>
      </c>
    </row>
    <row r="95" spans="1:11">
      <c r="A95" s="19">
        <v>41699</v>
      </c>
      <c r="B95" s="8">
        <f t="shared" si="10"/>
        <v>7</v>
      </c>
      <c r="C95" s="42"/>
      <c r="D95" s="10">
        <f t="shared" si="15"/>
        <v>0</v>
      </c>
      <c r="E95" s="13">
        <v>85</v>
      </c>
      <c r="F95" s="13">
        <f t="shared" si="11"/>
        <v>214</v>
      </c>
      <c r="G95" s="9">
        <f t="shared" si="12"/>
        <v>138193.58100301286</v>
      </c>
      <c r="H95" s="9">
        <f t="shared" si="13"/>
        <v>1132.2444245519666</v>
      </c>
      <c r="I95" s="9">
        <f t="shared" si="8"/>
        <v>806.12922251757516</v>
      </c>
      <c r="J95" s="9">
        <f t="shared" si="9"/>
        <v>326.11520203439147</v>
      </c>
      <c r="K95" s="20">
        <f t="shared" si="14"/>
        <v>97373.020511469251</v>
      </c>
    </row>
    <row r="96" spans="1:11">
      <c r="A96" s="19">
        <v>41730</v>
      </c>
      <c r="B96" s="8">
        <f t="shared" si="10"/>
        <v>7</v>
      </c>
      <c r="C96" s="42"/>
      <c r="D96" s="10">
        <f t="shared" si="15"/>
        <v>0</v>
      </c>
      <c r="E96" s="13">
        <v>86</v>
      </c>
      <c r="F96" s="13">
        <f t="shared" si="11"/>
        <v>213</v>
      </c>
      <c r="G96" s="9">
        <f t="shared" si="12"/>
        <v>137867.46580097848</v>
      </c>
      <c r="H96" s="9">
        <f t="shared" si="13"/>
        <v>1132.2444245519666</v>
      </c>
      <c r="I96" s="9">
        <f t="shared" si="8"/>
        <v>804.22688383904108</v>
      </c>
      <c r="J96" s="9">
        <f t="shared" si="9"/>
        <v>328.01754071292555</v>
      </c>
      <c r="K96" s="20">
        <f t="shared" si="14"/>
        <v>98505.264936021224</v>
      </c>
    </row>
    <row r="97" spans="1:11">
      <c r="A97" s="19">
        <v>41760</v>
      </c>
      <c r="B97" s="8">
        <f t="shared" si="10"/>
        <v>7</v>
      </c>
      <c r="C97" s="42"/>
      <c r="D97" s="10">
        <f t="shared" si="15"/>
        <v>0</v>
      </c>
      <c r="E97" s="13">
        <v>87</v>
      </c>
      <c r="F97" s="13">
        <f t="shared" si="11"/>
        <v>212</v>
      </c>
      <c r="G97" s="9">
        <f t="shared" si="12"/>
        <v>137539.44826026555</v>
      </c>
      <c r="H97" s="9">
        <f t="shared" si="13"/>
        <v>1132.2444245519666</v>
      </c>
      <c r="I97" s="9">
        <f t="shared" si="8"/>
        <v>802.31344818488242</v>
      </c>
      <c r="J97" s="9">
        <f t="shared" si="9"/>
        <v>329.93097636708421</v>
      </c>
      <c r="K97" s="20">
        <f t="shared" si="14"/>
        <v>99637.509360573196</v>
      </c>
    </row>
    <row r="98" spans="1:11">
      <c r="A98" s="19">
        <v>41791</v>
      </c>
      <c r="B98" s="8">
        <f t="shared" si="10"/>
        <v>7</v>
      </c>
      <c r="C98" s="42"/>
      <c r="D98" s="10">
        <f t="shared" si="15"/>
        <v>0</v>
      </c>
      <c r="E98" s="13">
        <v>88</v>
      </c>
      <c r="F98" s="13">
        <f t="shared" si="11"/>
        <v>211</v>
      </c>
      <c r="G98" s="9">
        <f t="shared" si="12"/>
        <v>137209.51728389846</v>
      </c>
      <c r="H98" s="9">
        <f t="shared" si="13"/>
        <v>1132.2444245519664</v>
      </c>
      <c r="I98" s="9">
        <f t="shared" si="8"/>
        <v>800.38885082274112</v>
      </c>
      <c r="J98" s="9">
        <f t="shared" si="9"/>
        <v>331.85557372922528</v>
      </c>
      <c r="K98" s="20">
        <f t="shared" si="14"/>
        <v>100769.75378512517</v>
      </c>
    </row>
    <row r="99" spans="1:11">
      <c r="A99" s="19">
        <v>41821</v>
      </c>
      <c r="B99" s="8">
        <f t="shared" si="10"/>
        <v>7</v>
      </c>
      <c r="C99" s="42"/>
      <c r="D99" s="10">
        <f t="shared" si="15"/>
        <v>0</v>
      </c>
      <c r="E99" s="13">
        <v>89</v>
      </c>
      <c r="F99" s="13">
        <f t="shared" si="11"/>
        <v>210</v>
      </c>
      <c r="G99" s="9">
        <f t="shared" si="12"/>
        <v>136877.66171016922</v>
      </c>
      <c r="H99" s="9">
        <f t="shared" si="13"/>
        <v>1132.2444245519664</v>
      </c>
      <c r="I99" s="9">
        <f t="shared" si="8"/>
        <v>798.45302664265387</v>
      </c>
      <c r="J99" s="9">
        <f t="shared" si="9"/>
        <v>333.79139790931254</v>
      </c>
      <c r="K99" s="20">
        <f t="shared" si="14"/>
        <v>101901.99820967714</v>
      </c>
    </row>
    <row r="100" spans="1:11">
      <c r="A100" s="19">
        <v>41852</v>
      </c>
      <c r="B100" s="8">
        <f t="shared" si="10"/>
        <v>7</v>
      </c>
      <c r="C100" s="42"/>
      <c r="D100" s="10">
        <f t="shared" si="15"/>
        <v>0</v>
      </c>
      <c r="E100" s="13">
        <v>90</v>
      </c>
      <c r="F100" s="13">
        <f t="shared" si="11"/>
        <v>209</v>
      </c>
      <c r="G100" s="9">
        <f t="shared" si="12"/>
        <v>136543.87031225991</v>
      </c>
      <c r="H100" s="9">
        <f t="shared" si="13"/>
        <v>1132.2444245519664</v>
      </c>
      <c r="I100" s="9">
        <f t="shared" si="8"/>
        <v>796.50591015484952</v>
      </c>
      <c r="J100" s="9">
        <f t="shared" si="9"/>
        <v>335.73851439711689</v>
      </c>
      <c r="K100" s="20">
        <f t="shared" si="14"/>
        <v>103034.24263422911</v>
      </c>
    </row>
    <row r="101" spans="1:11">
      <c r="A101" s="19">
        <v>41883</v>
      </c>
      <c r="B101" s="8">
        <f t="shared" si="10"/>
        <v>7</v>
      </c>
      <c r="C101" s="42"/>
      <c r="D101" s="10">
        <f t="shared" si="15"/>
        <v>0</v>
      </c>
      <c r="E101" s="13">
        <v>91</v>
      </c>
      <c r="F101" s="13">
        <f t="shared" si="11"/>
        <v>208</v>
      </c>
      <c r="G101" s="9">
        <f t="shared" si="12"/>
        <v>136208.13179786279</v>
      </c>
      <c r="H101" s="9">
        <f t="shared" si="13"/>
        <v>1132.2444245519664</v>
      </c>
      <c r="I101" s="9">
        <f t="shared" si="8"/>
        <v>794.54743548753288</v>
      </c>
      <c r="J101" s="9">
        <f t="shared" si="9"/>
        <v>337.69698906443352</v>
      </c>
      <c r="K101" s="20">
        <f t="shared" si="14"/>
        <v>104166.48705878109</v>
      </c>
    </row>
    <row r="102" spans="1:11">
      <c r="A102" s="19">
        <v>41913</v>
      </c>
      <c r="B102" s="8">
        <f t="shared" si="10"/>
        <v>7</v>
      </c>
      <c r="C102" s="42"/>
      <c r="D102" s="10">
        <f t="shared" si="15"/>
        <v>0</v>
      </c>
      <c r="E102" s="13">
        <v>92</v>
      </c>
      <c r="F102" s="13">
        <f t="shared" si="11"/>
        <v>207</v>
      </c>
      <c r="G102" s="9">
        <f t="shared" si="12"/>
        <v>135870.43480879837</v>
      </c>
      <c r="H102" s="9">
        <f t="shared" si="13"/>
        <v>1132.2444245519666</v>
      </c>
      <c r="I102" s="9">
        <f t="shared" si="8"/>
        <v>792.57753638465715</v>
      </c>
      <c r="J102" s="9">
        <f t="shared" si="9"/>
        <v>339.66688816730948</v>
      </c>
      <c r="K102" s="20">
        <f t="shared" si="14"/>
        <v>105298.73148333306</v>
      </c>
    </row>
    <row r="103" spans="1:11">
      <c r="A103" s="19">
        <v>41944</v>
      </c>
      <c r="B103" s="8">
        <f t="shared" si="10"/>
        <v>7</v>
      </c>
      <c r="C103" s="42"/>
      <c r="D103" s="10">
        <f t="shared" si="15"/>
        <v>0</v>
      </c>
      <c r="E103" s="13">
        <v>93</v>
      </c>
      <c r="F103" s="13">
        <f t="shared" si="11"/>
        <v>206</v>
      </c>
      <c r="G103" s="9">
        <f t="shared" si="12"/>
        <v>135530.76792063107</v>
      </c>
      <c r="H103" s="9">
        <f t="shared" si="13"/>
        <v>1132.2444245519664</v>
      </c>
      <c r="I103" s="9">
        <f t="shared" si="8"/>
        <v>790.59614620368131</v>
      </c>
      <c r="J103" s="9">
        <f t="shared" si="9"/>
        <v>341.64827834828509</v>
      </c>
      <c r="K103" s="20">
        <f t="shared" si="14"/>
        <v>106430.97590788503</v>
      </c>
    </row>
    <row r="104" spans="1:11">
      <c r="A104" s="19">
        <v>41974</v>
      </c>
      <c r="B104" s="8">
        <f t="shared" si="10"/>
        <v>7</v>
      </c>
      <c r="C104" s="42"/>
      <c r="D104" s="10">
        <f t="shared" si="15"/>
        <v>0</v>
      </c>
      <c r="E104" s="13">
        <v>94</v>
      </c>
      <c r="F104" s="13">
        <f t="shared" si="11"/>
        <v>205</v>
      </c>
      <c r="G104" s="9">
        <f t="shared" si="12"/>
        <v>135189.11964228278</v>
      </c>
      <c r="H104" s="9">
        <f t="shared" si="13"/>
        <v>1132.2444245519664</v>
      </c>
      <c r="I104" s="9">
        <f t="shared" si="8"/>
        <v>788.60319791331608</v>
      </c>
      <c r="J104" s="9">
        <f t="shared" si="9"/>
        <v>343.64122663865032</v>
      </c>
      <c r="K104" s="20">
        <f t="shared" si="14"/>
        <v>107563.22033243701</v>
      </c>
    </row>
    <row r="105" spans="1:11">
      <c r="A105" s="19">
        <v>42005</v>
      </c>
      <c r="B105" s="8">
        <f t="shared" si="10"/>
        <v>7</v>
      </c>
      <c r="C105" s="42"/>
      <c r="D105" s="10">
        <f t="shared" si="15"/>
        <v>0</v>
      </c>
      <c r="E105" s="13">
        <v>95</v>
      </c>
      <c r="F105" s="13">
        <f t="shared" si="11"/>
        <v>204</v>
      </c>
      <c r="G105" s="9">
        <f t="shared" si="12"/>
        <v>134845.47841564412</v>
      </c>
      <c r="H105" s="9">
        <f t="shared" si="13"/>
        <v>1132.2444245519666</v>
      </c>
      <c r="I105" s="9">
        <f t="shared" si="8"/>
        <v>786.59862409125742</v>
      </c>
      <c r="J105" s="9">
        <f t="shared" si="9"/>
        <v>345.64580046070921</v>
      </c>
      <c r="K105" s="20">
        <f t="shared" si="14"/>
        <v>108695.46475698898</v>
      </c>
    </row>
    <row r="106" spans="1:11">
      <c r="A106" s="19">
        <v>42036</v>
      </c>
      <c r="B106" s="8">
        <f t="shared" si="10"/>
        <v>7</v>
      </c>
      <c r="C106" s="42"/>
      <c r="D106" s="10">
        <f t="shared" si="15"/>
        <v>0</v>
      </c>
      <c r="E106" s="13">
        <v>96</v>
      </c>
      <c r="F106" s="13">
        <f t="shared" si="11"/>
        <v>203</v>
      </c>
      <c r="G106" s="9">
        <f t="shared" si="12"/>
        <v>134499.8326151834</v>
      </c>
      <c r="H106" s="9">
        <f t="shared" si="13"/>
        <v>1132.2444245519664</v>
      </c>
      <c r="I106" s="9">
        <f t="shared" si="8"/>
        <v>784.58235692190317</v>
      </c>
      <c r="J106" s="9">
        <f t="shared" si="9"/>
        <v>347.66206763006323</v>
      </c>
      <c r="K106" s="20">
        <f t="shared" si="14"/>
        <v>109827.70918154095</v>
      </c>
    </row>
    <row r="107" spans="1:11">
      <c r="A107" s="19">
        <v>42064</v>
      </c>
      <c r="B107" s="8">
        <f t="shared" si="10"/>
        <v>7</v>
      </c>
      <c r="C107" s="42"/>
      <c r="D107" s="10">
        <f t="shared" si="15"/>
        <v>0</v>
      </c>
      <c r="E107" s="13">
        <v>97</v>
      </c>
      <c r="F107" s="13">
        <f t="shared" si="11"/>
        <v>202</v>
      </c>
      <c r="G107" s="9">
        <f t="shared" si="12"/>
        <v>134152.17054755334</v>
      </c>
      <c r="H107" s="9">
        <f t="shared" si="13"/>
        <v>1132.2444245519664</v>
      </c>
      <c r="I107" s="9">
        <f t="shared" si="8"/>
        <v>782.5543281940611</v>
      </c>
      <c r="J107" s="9">
        <f t="shared" si="9"/>
        <v>349.6900963579053</v>
      </c>
      <c r="K107" s="20">
        <f t="shared" si="14"/>
        <v>110959.95360609292</v>
      </c>
    </row>
    <row r="108" spans="1:11">
      <c r="A108" s="19">
        <v>42095</v>
      </c>
      <c r="B108" s="8">
        <f t="shared" si="10"/>
        <v>7</v>
      </c>
      <c r="C108" s="42"/>
      <c r="D108" s="10">
        <f t="shared" si="15"/>
        <v>0</v>
      </c>
      <c r="E108" s="13">
        <v>98</v>
      </c>
      <c r="F108" s="13">
        <f t="shared" si="11"/>
        <v>201</v>
      </c>
      <c r="G108" s="9">
        <f t="shared" si="12"/>
        <v>133802.48045119544</v>
      </c>
      <c r="H108" s="9">
        <f t="shared" si="13"/>
        <v>1132.2444245519666</v>
      </c>
      <c r="I108" s="9">
        <f t="shared" si="8"/>
        <v>780.51446929864005</v>
      </c>
      <c r="J108" s="9">
        <f t="shared" si="9"/>
        <v>351.72995525332658</v>
      </c>
      <c r="K108" s="20">
        <f t="shared" si="14"/>
        <v>112092.1980306449</v>
      </c>
    </row>
    <row r="109" spans="1:11">
      <c r="A109" s="19">
        <v>42125</v>
      </c>
      <c r="B109" s="8">
        <f t="shared" si="10"/>
        <v>7</v>
      </c>
      <c r="C109" s="42"/>
      <c r="D109" s="10">
        <f t="shared" si="15"/>
        <v>0</v>
      </c>
      <c r="E109" s="13">
        <v>99</v>
      </c>
      <c r="F109" s="13">
        <f t="shared" si="11"/>
        <v>200</v>
      </c>
      <c r="G109" s="9">
        <f t="shared" si="12"/>
        <v>133450.75049594211</v>
      </c>
      <c r="H109" s="9">
        <f t="shared" si="13"/>
        <v>1132.2444245519666</v>
      </c>
      <c r="I109" s="9">
        <f t="shared" si="8"/>
        <v>778.46271122632902</v>
      </c>
      <c r="J109" s="9">
        <f t="shared" si="9"/>
        <v>353.78171332563761</v>
      </c>
      <c r="K109" s="20">
        <f t="shared" si="14"/>
        <v>113224.44245519687</v>
      </c>
    </row>
    <row r="110" spans="1:11">
      <c r="A110" s="19">
        <v>42156</v>
      </c>
      <c r="B110" s="8">
        <f t="shared" si="10"/>
        <v>7</v>
      </c>
      <c r="C110" s="42"/>
      <c r="D110" s="10">
        <f t="shared" si="15"/>
        <v>0</v>
      </c>
      <c r="E110" s="13">
        <v>100</v>
      </c>
      <c r="F110" s="13">
        <f t="shared" si="11"/>
        <v>199</v>
      </c>
      <c r="G110" s="9">
        <f t="shared" si="12"/>
        <v>133096.96878261646</v>
      </c>
      <c r="H110" s="9">
        <f t="shared" si="13"/>
        <v>1132.2444245519666</v>
      </c>
      <c r="I110" s="9">
        <f t="shared" si="8"/>
        <v>776.39898456526271</v>
      </c>
      <c r="J110" s="9">
        <f t="shared" si="9"/>
        <v>355.84543998670392</v>
      </c>
      <c r="K110" s="20">
        <f t="shared" si="14"/>
        <v>114356.68687974884</v>
      </c>
    </row>
    <row r="111" spans="1:11">
      <c r="A111" s="19">
        <v>42186</v>
      </c>
      <c r="B111" s="8">
        <f t="shared" si="10"/>
        <v>7</v>
      </c>
      <c r="C111" s="42"/>
      <c r="D111" s="10">
        <f t="shared" si="15"/>
        <v>0</v>
      </c>
      <c r="E111" s="13">
        <v>101</v>
      </c>
      <c r="F111" s="13">
        <f t="shared" si="11"/>
        <v>198</v>
      </c>
      <c r="G111" s="9">
        <f t="shared" si="12"/>
        <v>132741.12334262975</v>
      </c>
      <c r="H111" s="9">
        <f t="shared" si="13"/>
        <v>1132.2444245519664</v>
      </c>
      <c r="I111" s="9">
        <f t="shared" si="8"/>
        <v>774.32321949867355</v>
      </c>
      <c r="J111" s="9">
        <f t="shared" si="9"/>
        <v>357.92120505329285</v>
      </c>
      <c r="K111" s="20">
        <f t="shared" si="14"/>
        <v>115488.93130430082</v>
      </c>
    </row>
    <row r="112" spans="1:11">
      <c r="A112" s="19">
        <v>42217</v>
      </c>
      <c r="B112" s="8">
        <f t="shared" si="10"/>
        <v>7</v>
      </c>
      <c r="C112" s="42"/>
      <c r="D112" s="10">
        <f t="shared" si="15"/>
        <v>0</v>
      </c>
      <c r="E112" s="13">
        <v>102</v>
      </c>
      <c r="F112" s="13">
        <f t="shared" si="11"/>
        <v>197</v>
      </c>
      <c r="G112" s="9">
        <f t="shared" si="12"/>
        <v>132383.20213757647</v>
      </c>
      <c r="H112" s="9">
        <f t="shared" si="13"/>
        <v>1132.2444245519666</v>
      </c>
      <c r="I112" s="9">
        <f t="shared" si="8"/>
        <v>772.23534580252954</v>
      </c>
      <c r="J112" s="9">
        <f t="shared" si="9"/>
        <v>360.00907874943709</v>
      </c>
      <c r="K112" s="20">
        <f t="shared" si="14"/>
        <v>116621.17572885279</v>
      </c>
    </row>
    <row r="113" spans="1:11">
      <c r="A113" s="19">
        <v>42248</v>
      </c>
      <c r="B113" s="8">
        <f t="shared" si="10"/>
        <v>7</v>
      </c>
      <c r="C113" s="42"/>
      <c r="D113" s="10">
        <f t="shared" si="15"/>
        <v>0</v>
      </c>
      <c r="E113" s="13">
        <v>103</v>
      </c>
      <c r="F113" s="13">
        <f t="shared" si="11"/>
        <v>196</v>
      </c>
      <c r="G113" s="9">
        <f t="shared" si="12"/>
        <v>132023.19305882705</v>
      </c>
      <c r="H113" s="9">
        <f t="shared" si="13"/>
        <v>1132.2444245519666</v>
      </c>
      <c r="I113" s="9">
        <f t="shared" si="8"/>
        <v>770.1352928431578</v>
      </c>
      <c r="J113" s="9">
        <f t="shared" si="9"/>
        <v>362.10913170880883</v>
      </c>
      <c r="K113" s="20">
        <f t="shared" si="14"/>
        <v>117753.42015340476</v>
      </c>
    </row>
    <row r="114" spans="1:11">
      <c r="A114" s="19">
        <v>42278</v>
      </c>
      <c r="B114" s="8">
        <f t="shared" si="10"/>
        <v>7</v>
      </c>
      <c r="C114" s="42"/>
      <c r="D114" s="10">
        <f t="shared" si="15"/>
        <v>0</v>
      </c>
      <c r="E114" s="13">
        <v>104</v>
      </c>
      <c r="F114" s="13">
        <f t="shared" si="11"/>
        <v>195</v>
      </c>
      <c r="G114" s="9">
        <f t="shared" si="12"/>
        <v>131661.08392711825</v>
      </c>
      <c r="H114" s="9">
        <f t="shared" si="13"/>
        <v>1132.2444245519666</v>
      </c>
      <c r="I114" s="9">
        <f t="shared" si="8"/>
        <v>768.02298957485652</v>
      </c>
      <c r="J114" s="9">
        <f t="shared" si="9"/>
        <v>364.22143497711011</v>
      </c>
      <c r="K114" s="20">
        <f t="shared" si="14"/>
        <v>118885.66457795673</v>
      </c>
    </row>
    <row r="115" spans="1:11">
      <c r="A115" s="19">
        <v>42309</v>
      </c>
      <c r="B115" s="8">
        <f t="shared" si="10"/>
        <v>7</v>
      </c>
      <c r="C115" s="42"/>
      <c r="D115" s="10">
        <f t="shared" si="15"/>
        <v>0</v>
      </c>
      <c r="E115" s="13">
        <v>105</v>
      </c>
      <c r="F115" s="13">
        <f t="shared" si="11"/>
        <v>194</v>
      </c>
      <c r="G115" s="9">
        <f t="shared" si="12"/>
        <v>131296.86249214114</v>
      </c>
      <c r="H115" s="9">
        <f t="shared" si="13"/>
        <v>1132.2444245519669</v>
      </c>
      <c r="I115" s="9">
        <f t="shared" si="8"/>
        <v>765.89836453749001</v>
      </c>
      <c r="J115" s="9">
        <f t="shared" si="9"/>
        <v>366.34606001447685</v>
      </c>
      <c r="K115" s="20">
        <f t="shared" si="14"/>
        <v>120017.90900250871</v>
      </c>
    </row>
    <row r="116" spans="1:11">
      <c r="A116" s="19">
        <v>42339</v>
      </c>
      <c r="B116" s="8">
        <f t="shared" si="10"/>
        <v>7</v>
      </c>
      <c r="C116" s="42"/>
      <c r="D116" s="10">
        <f t="shared" si="15"/>
        <v>0</v>
      </c>
      <c r="E116" s="13">
        <v>106</v>
      </c>
      <c r="F116" s="13">
        <f t="shared" si="11"/>
        <v>193</v>
      </c>
      <c r="G116" s="9">
        <f t="shared" si="12"/>
        <v>130930.51643212666</v>
      </c>
      <c r="H116" s="9">
        <f t="shared" si="13"/>
        <v>1132.2444245519669</v>
      </c>
      <c r="I116" s="9">
        <f t="shared" si="8"/>
        <v>763.76134585407226</v>
      </c>
      <c r="J116" s="9">
        <f t="shared" si="9"/>
        <v>368.4830786978946</v>
      </c>
      <c r="K116" s="20">
        <f t="shared" si="14"/>
        <v>121150.15342706068</v>
      </c>
    </row>
    <row r="117" spans="1:11">
      <c r="A117" s="19">
        <v>42370</v>
      </c>
      <c r="B117" s="8">
        <f t="shared" si="10"/>
        <v>7</v>
      </c>
      <c r="C117" s="42"/>
      <c r="D117" s="10">
        <f t="shared" si="15"/>
        <v>0</v>
      </c>
      <c r="E117" s="13">
        <v>107</v>
      </c>
      <c r="F117" s="13">
        <f t="shared" si="11"/>
        <v>192</v>
      </c>
      <c r="G117" s="9">
        <f t="shared" si="12"/>
        <v>130562.03335342876</v>
      </c>
      <c r="H117" s="9">
        <f t="shared" si="13"/>
        <v>1132.2444245519666</v>
      </c>
      <c r="I117" s="9">
        <f t="shared" si="8"/>
        <v>761.61186122833442</v>
      </c>
      <c r="J117" s="9">
        <f t="shared" si="9"/>
        <v>370.63256332363221</v>
      </c>
      <c r="K117" s="20">
        <f t="shared" si="14"/>
        <v>122282.39785161265</v>
      </c>
    </row>
    <row r="118" spans="1:11">
      <c r="A118" s="19">
        <v>42401</v>
      </c>
      <c r="B118" s="8">
        <f t="shared" si="10"/>
        <v>7</v>
      </c>
      <c r="C118" s="42"/>
      <c r="D118" s="10">
        <f t="shared" si="15"/>
        <v>0</v>
      </c>
      <c r="E118" s="13">
        <v>108</v>
      </c>
      <c r="F118" s="13">
        <f t="shared" si="11"/>
        <v>191</v>
      </c>
      <c r="G118" s="9">
        <f t="shared" si="12"/>
        <v>130191.40079010514</v>
      </c>
      <c r="H118" s="9">
        <f t="shared" si="13"/>
        <v>1132.2444245519669</v>
      </c>
      <c r="I118" s="9">
        <f t="shared" si="8"/>
        <v>759.44983794227994</v>
      </c>
      <c r="J118" s="9">
        <f t="shared" si="9"/>
        <v>372.79458660968692</v>
      </c>
      <c r="K118" s="20">
        <f t="shared" si="14"/>
        <v>123414.64227616462</v>
      </c>
    </row>
    <row r="119" spans="1:11">
      <c r="A119" s="19">
        <v>42430</v>
      </c>
      <c r="B119" s="8">
        <f t="shared" si="10"/>
        <v>7</v>
      </c>
      <c r="C119" s="42"/>
      <c r="D119" s="10">
        <f t="shared" si="15"/>
        <v>0</v>
      </c>
      <c r="E119" s="13">
        <v>109</v>
      </c>
      <c r="F119" s="13">
        <f t="shared" si="11"/>
        <v>190</v>
      </c>
      <c r="G119" s="9">
        <f t="shared" si="12"/>
        <v>129818.60620349545</v>
      </c>
      <c r="H119" s="9">
        <f t="shared" si="13"/>
        <v>1132.2444245519669</v>
      </c>
      <c r="I119" s="9">
        <f t="shared" si="8"/>
        <v>757.2752028537235</v>
      </c>
      <c r="J119" s="9">
        <f t="shared" si="9"/>
        <v>374.96922169824336</v>
      </c>
      <c r="K119" s="20">
        <f t="shared" si="14"/>
        <v>124546.8867007166</v>
      </c>
    </row>
    <row r="120" spans="1:11">
      <c r="A120" s="19">
        <v>42461</v>
      </c>
      <c r="B120" s="8">
        <f t="shared" si="10"/>
        <v>7</v>
      </c>
      <c r="C120" s="42"/>
      <c r="D120" s="10">
        <f t="shared" si="15"/>
        <v>0</v>
      </c>
      <c r="E120" s="13">
        <v>110</v>
      </c>
      <c r="F120" s="13">
        <f t="shared" si="11"/>
        <v>189</v>
      </c>
      <c r="G120" s="9">
        <f t="shared" si="12"/>
        <v>129443.63698179722</v>
      </c>
      <c r="H120" s="9">
        <f t="shared" si="13"/>
        <v>1132.2444245519669</v>
      </c>
      <c r="I120" s="9">
        <f t="shared" si="8"/>
        <v>755.08788239381715</v>
      </c>
      <c r="J120" s="9">
        <f t="shared" si="9"/>
        <v>377.1565421581497</v>
      </c>
      <c r="K120" s="20">
        <f t="shared" si="14"/>
        <v>125679.13112526857</v>
      </c>
    </row>
    <row r="121" spans="1:11">
      <c r="A121" s="19">
        <v>42491</v>
      </c>
      <c r="B121" s="8">
        <f t="shared" si="10"/>
        <v>7</v>
      </c>
      <c r="C121" s="42"/>
      <c r="D121" s="10">
        <f t="shared" si="15"/>
        <v>0</v>
      </c>
      <c r="E121" s="13">
        <v>111</v>
      </c>
      <c r="F121" s="13">
        <f t="shared" si="11"/>
        <v>188</v>
      </c>
      <c r="G121" s="9">
        <f t="shared" si="12"/>
        <v>129066.48043963907</v>
      </c>
      <c r="H121" s="9">
        <f t="shared" si="13"/>
        <v>1132.2444245519669</v>
      </c>
      <c r="I121" s="9">
        <f t="shared" si="8"/>
        <v>752.8878025645613</v>
      </c>
      <c r="J121" s="9">
        <f t="shared" si="9"/>
        <v>379.35662198740556</v>
      </c>
      <c r="K121" s="20">
        <f t="shared" si="14"/>
        <v>126811.37554982054</v>
      </c>
    </row>
    <row r="122" spans="1:11">
      <c r="A122" s="19">
        <v>42522</v>
      </c>
      <c r="B122" s="8">
        <f t="shared" si="10"/>
        <v>7</v>
      </c>
      <c r="C122" s="42"/>
      <c r="D122" s="10">
        <f t="shared" si="15"/>
        <v>0</v>
      </c>
      <c r="E122" s="13">
        <v>112</v>
      </c>
      <c r="F122" s="13">
        <f t="shared" si="11"/>
        <v>187</v>
      </c>
      <c r="G122" s="9">
        <f t="shared" si="12"/>
        <v>128687.12381765166</v>
      </c>
      <c r="H122" s="9">
        <f t="shared" si="13"/>
        <v>1132.2444245519671</v>
      </c>
      <c r="I122" s="9">
        <f t="shared" si="8"/>
        <v>750.67488893630139</v>
      </c>
      <c r="J122" s="9">
        <f t="shared" si="9"/>
        <v>381.5695356156657</v>
      </c>
      <c r="K122" s="20">
        <f t="shared" si="14"/>
        <v>127943.61997437252</v>
      </c>
    </row>
    <row r="123" spans="1:11">
      <c r="A123" s="19">
        <v>42552</v>
      </c>
      <c r="B123" s="8">
        <f t="shared" si="10"/>
        <v>7</v>
      </c>
      <c r="C123" s="42"/>
      <c r="D123" s="10">
        <f t="shared" si="15"/>
        <v>0</v>
      </c>
      <c r="E123" s="13">
        <v>113</v>
      </c>
      <c r="F123" s="13">
        <f t="shared" si="11"/>
        <v>186</v>
      </c>
      <c r="G123" s="9">
        <f t="shared" si="12"/>
        <v>128305.554282036</v>
      </c>
      <c r="H123" s="9">
        <f t="shared" si="13"/>
        <v>1132.2444245519669</v>
      </c>
      <c r="I123" s="9">
        <f t="shared" si="8"/>
        <v>748.44906664521</v>
      </c>
      <c r="J123" s="9">
        <f t="shared" si="9"/>
        <v>383.79535790675686</v>
      </c>
      <c r="K123" s="20">
        <f t="shared" si="14"/>
        <v>129075.86439892449</v>
      </c>
    </row>
    <row r="124" spans="1:11">
      <c r="A124" s="19">
        <v>42583</v>
      </c>
      <c r="B124" s="8">
        <f t="shared" si="10"/>
        <v>7</v>
      </c>
      <c r="C124" s="42"/>
      <c r="D124" s="10">
        <f t="shared" si="15"/>
        <v>0</v>
      </c>
      <c r="E124" s="13">
        <v>114</v>
      </c>
      <c r="F124" s="13">
        <f t="shared" si="11"/>
        <v>185</v>
      </c>
      <c r="G124" s="9">
        <f t="shared" si="12"/>
        <v>127921.75892412924</v>
      </c>
      <c r="H124" s="9">
        <f t="shared" si="13"/>
        <v>1132.2444245519669</v>
      </c>
      <c r="I124" s="9">
        <f t="shared" si="8"/>
        <v>746.210260390754</v>
      </c>
      <c r="J124" s="9">
        <f t="shared" si="9"/>
        <v>386.03416416121286</v>
      </c>
      <c r="K124" s="20">
        <f t="shared" si="14"/>
        <v>130208.10882347646</v>
      </c>
    </row>
    <row r="125" spans="1:11">
      <c r="A125" s="19">
        <v>42614</v>
      </c>
      <c r="B125" s="8">
        <f t="shared" si="10"/>
        <v>7</v>
      </c>
      <c r="C125" s="42"/>
      <c r="D125" s="10">
        <f t="shared" si="15"/>
        <v>0</v>
      </c>
      <c r="E125" s="13">
        <v>115</v>
      </c>
      <c r="F125" s="13">
        <f t="shared" si="11"/>
        <v>184</v>
      </c>
      <c r="G125" s="9">
        <f t="shared" si="12"/>
        <v>127535.72475996803</v>
      </c>
      <c r="H125" s="9">
        <f t="shared" si="13"/>
        <v>1132.2444245519669</v>
      </c>
      <c r="I125" s="9">
        <f t="shared" si="8"/>
        <v>743.95839443314685</v>
      </c>
      <c r="J125" s="9">
        <f t="shared" si="9"/>
        <v>388.28603011882001</v>
      </c>
      <c r="K125" s="20">
        <f t="shared" si="14"/>
        <v>131340.35324802843</v>
      </c>
    </row>
    <row r="126" spans="1:11">
      <c r="A126" s="19">
        <v>42644</v>
      </c>
      <c r="B126" s="8">
        <f t="shared" si="10"/>
        <v>7</v>
      </c>
      <c r="C126" s="42"/>
      <c r="D126" s="10">
        <f t="shared" si="15"/>
        <v>0</v>
      </c>
      <c r="E126" s="13">
        <v>116</v>
      </c>
      <c r="F126" s="13">
        <f t="shared" si="11"/>
        <v>183</v>
      </c>
      <c r="G126" s="9">
        <f t="shared" si="12"/>
        <v>127147.43872984921</v>
      </c>
      <c r="H126" s="9">
        <f t="shared" si="13"/>
        <v>1132.2444245519671</v>
      </c>
      <c r="I126" s="9">
        <f t="shared" si="8"/>
        <v>741.69339259078708</v>
      </c>
      <c r="J126" s="9">
        <f t="shared" si="9"/>
        <v>390.55103196118</v>
      </c>
      <c r="K126" s="20">
        <f t="shared" si="14"/>
        <v>132472.59767258039</v>
      </c>
    </row>
    <row r="127" spans="1:11">
      <c r="A127" s="19">
        <v>42675</v>
      </c>
      <c r="B127" s="8">
        <f t="shared" si="10"/>
        <v>7</v>
      </c>
      <c r="C127" s="42"/>
      <c r="D127" s="10">
        <f t="shared" si="15"/>
        <v>0</v>
      </c>
      <c r="E127" s="13">
        <v>117</v>
      </c>
      <c r="F127" s="13">
        <f t="shared" si="11"/>
        <v>182</v>
      </c>
      <c r="G127" s="9">
        <f t="shared" si="12"/>
        <v>126756.88769788803</v>
      </c>
      <c r="H127" s="9">
        <f t="shared" si="13"/>
        <v>1132.2444245519669</v>
      </c>
      <c r="I127" s="9">
        <f t="shared" si="8"/>
        <v>739.41517823768004</v>
      </c>
      <c r="J127" s="9">
        <f t="shared" si="9"/>
        <v>392.82924631428682</v>
      </c>
      <c r="K127" s="20">
        <f t="shared" si="14"/>
        <v>133604.84209713235</v>
      </c>
    </row>
    <row r="128" spans="1:11">
      <c r="A128" s="19">
        <v>42705</v>
      </c>
      <c r="B128" s="8">
        <f t="shared" si="10"/>
        <v>7</v>
      </c>
      <c r="C128" s="42"/>
      <c r="D128" s="10">
        <f t="shared" si="15"/>
        <v>0</v>
      </c>
      <c r="E128" s="13">
        <v>118</v>
      </c>
      <c r="F128" s="13">
        <f t="shared" si="11"/>
        <v>181</v>
      </c>
      <c r="G128" s="9">
        <f t="shared" si="12"/>
        <v>126364.05845157374</v>
      </c>
      <c r="H128" s="9">
        <f t="shared" si="13"/>
        <v>1132.2444245519669</v>
      </c>
      <c r="I128" s="9">
        <f t="shared" si="8"/>
        <v>737.12367430084691</v>
      </c>
      <c r="J128" s="9">
        <f t="shared" si="9"/>
        <v>395.12075025111994</v>
      </c>
      <c r="K128" s="20">
        <f t="shared" si="14"/>
        <v>134737.08652168431</v>
      </c>
    </row>
    <row r="129" spans="1:11">
      <c r="A129" s="19">
        <v>42736</v>
      </c>
      <c r="B129" s="8">
        <f t="shared" si="10"/>
        <v>7</v>
      </c>
      <c r="C129" s="42"/>
      <c r="D129" s="10">
        <f t="shared" si="15"/>
        <v>0</v>
      </c>
      <c r="E129" s="13">
        <v>119</v>
      </c>
      <c r="F129" s="13">
        <f t="shared" si="11"/>
        <v>180</v>
      </c>
      <c r="G129" s="9">
        <f t="shared" si="12"/>
        <v>125968.93770132262</v>
      </c>
      <c r="H129" s="9">
        <f t="shared" si="13"/>
        <v>1132.2444245519671</v>
      </c>
      <c r="I129" s="9">
        <f t="shared" si="8"/>
        <v>734.81880325771533</v>
      </c>
      <c r="J129" s="9">
        <f t="shared" si="9"/>
        <v>397.42562129425175</v>
      </c>
      <c r="K129" s="20">
        <f t="shared" si="14"/>
        <v>135869.33094623627</v>
      </c>
    </row>
    <row r="130" spans="1:11">
      <c r="A130" s="19">
        <v>42767</v>
      </c>
      <c r="B130" s="8">
        <f t="shared" si="10"/>
        <v>7</v>
      </c>
      <c r="C130" s="42"/>
      <c r="D130" s="10">
        <f t="shared" si="15"/>
        <v>0</v>
      </c>
      <c r="E130" s="13">
        <v>120</v>
      </c>
      <c r="F130" s="13">
        <f t="shared" si="11"/>
        <v>179</v>
      </c>
      <c r="G130" s="9">
        <f t="shared" si="12"/>
        <v>125571.51208002836</v>
      </c>
      <c r="H130" s="9">
        <f t="shared" si="13"/>
        <v>1132.2444245519669</v>
      </c>
      <c r="I130" s="9">
        <f t="shared" si="8"/>
        <v>732.50048713349872</v>
      </c>
      <c r="J130" s="9">
        <f t="shared" si="9"/>
        <v>399.74393741846814</v>
      </c>
      <c r="K130" s="20">
        <f t="shared" si="14"/>
        <v>137001.57537078822</v>
      </c>
    </row>
    <row r="131" spans="1:11">
      <c r="A131" s="19">
        <v>42795</v>
      </c>
      <c r="B131" s="8">
        <f t="shared" si="10"/>
        <v>7</v>
      </c>
      <c r="C131" s="42"/>
      <c r="D131" s="10">
        <f t="shared" si="15"/>
        <v>0</v>
      </c>
      <c r="E131" s="13">
        <v>121</v>
      </c>
      <c r="F131" s="13">
        <f t="shared" si="11"/>
        <v>178</v>
      </c>
      <c r="G131" s="9">
        <f t="shared" si="12"/>
        <v>125171.7681426099</v>
      </c>
      <c r="H131" s="9">
        <f t="shared" si="13"/>
        <v>1132.2444245519671</v>
      </c>
      <c r="I131" s="9">
        <f t="shared" si="8"/>
        <v>730.16864749855779</v>
      </c>
      <c r="J131" s="9">
        <f t="shared" si="9"/>
        <v>402.0757770534093</v>
      </c>
      <c r="K131" s="20">
        <f t="shared" si="14"/>
        <v>138133.81979534018</v>
      </c>
    </row>
    <row r="132" spans="1:11">
      <c r="A132" s="19">
        <v>42826</v>
      </c>
      <c r="B132" s="8">
        <f t="shared" si="10"/>
        <v>7</v>
      </c>
      <c r="C132" s="42"/>
      <c r="D132" s="10">
        <f t="shared" si="15"/>
        <v>0</v>
      </c>
      <c r="E132" s="13">
        <v>122</v>
      </c>
      <c r="F132" s="13">
        <f t="shared" si="11"/>
        <v>177</v>
      </c>
      <c r="G132" s="9">
        <f t="shared" si="12"/>
        <v>124769.69236555649</v>
      </c>
      <c r="H132" s="9">
        <f t="shared" si="13"/>
        <v>1132.2444245519669</v>
      </c>
      <c r="I132" s="9">
        <f t="shared" si="8"/>
        <v>727.82320546574613</v>
      </c>
      <c r="J132" s="9">
        <f t="shared" si="9"/>
        <v>404.42121908622073</v>
      </c>
      <c r="K132" s="20">
        <f t="shared" si="14"/>
        <v>139266.06421989214</v>
      </c>
    </row>
    <row r="133" spans="1:11">
      <c r="A133" s="19">
        <v>42856</v>
      </c>
      <c r="B133" s="8">
        <f t="shared" si="10"/>
        <v>7</v>
      </c>
      <c r="C133" s="42"/>
      <c r="D133" s="10">
        <f t="shared" si="15"/>
        <v>0</v>
      </c>
      <c r="E133" s="13">
        <v>123</v>
      </c>
      <c r="F133" s="13">
        <f t="shared" si="11"/>
        <v>176</v>
      </c>
      <c r="G133" s="9">
        <f t="shared" si="12"/>
        <v>124365.27114647027</v>
      </c>
      <c r="H133" s="9">
        <f t="shared" si="13"/>
        <v>1132.2444245519671</v>
      </c>
      <c r="I133" s="9">
        <f t="shared" si="8"/>
        <v>725.46408168774326</v>
      </c>
      <c r="J133" s="9">
        <f t="shared" si="9"/>
        <v>406.78034286422383</v>
      </c>
      <c r="K133" s="20">
        <f t="shared" si="14"/>
        <v>140398.3086444441</v>
      </c>
    </row>
    <row r="134" spans="1:11">
      <c r="A134" s="19">
        <v>42887</v>
      </c>
      <c r="B134" s="8">
        <f t="shared" si="10"/>
        <v>7</v>
      </c>
      <c r="C134" s="42"/>
      <c r="D134" s="10">
        <f t="shared" si="15"/>
        <v>0</v>
      </c>
      <c r="E134" s="13">
        <v>124</v>
      </c>
      <c r="F134" s="13">
        <f t="shared" si="11"/>
        <v>175</v>
      </c>
      <c r="G134" s="9">
        <f t="shared" si="12"/>
        <v>123958.49080360605</v>
      </c>
      <c r="H134" s="9">
        <f t="shared" si="13"/>
        <v>1132.2444245519673</v>
      </c>
      <c r="I134" s="9">
        <f t="shared" si="8"/>
        <v>723.09119635436855</v>
      </c>
      <c r="J134" s="9">
        <f t="shared" si="9"/>
        <v>409.15322819759876</v>
      </c>
      <c r="K134" s="20">
        <f t="shared" si="14"/>
        <v>141530.55306899606</v>
      </c>
    </row>
    <row r="135" spans="1:11">
      <c r="A135" s="19">
        <v>42917</v>
      </c>
      <c r="B135" s="8">
        <f t="shared" si="10"/>
        <v>7</v>
      </c>
      <c r="C135" s="42"/>
      <c r="D135" s="10">
        <f t="shared" si="15"/>
        <v>0</v>
      </c>
      <c r="E135" s="13">
        <v>125</v>
      </c>
      <c r="F135" s="13">
        <f t="shared" si="11"/>
        <v>174</v>
      </c>
      <c r="G135" s="9">
        <f t="shared" si="12"/>
        <v>123549.33757540846</v>
      </c>
      <c r="H135" s="9">
        <f t="shared" si="13"/>
        <v>1132.2444245519669</v>
      </c>
      <c r="I135" s="9">
        <f t="shared" si="8"/>
        <v>720.70446918988262</v>
      </c>
      <c r="J135" s="9">
        <f t="shared" si="9"/>
        <v>411.53995536208424</v>
      </c>
      <c r="K135" s="20">
        <f t="shared" si="14"/>
        <v>142662.79749354802</v>
      </c>
    </row>
    <row r="136" spans="1:11">
      <c r="A136" s="19">
        <v>42948</v>
      </c>
      <c r="B136" s="8">
        <f t="shared" si="10"/>
        <v>7</v>
      </c>
      <c r="C136" s="42"/>
      <c r="D136" s="10">
        <f t="shared" si="15"/>
        <v>0</v>
      </c>
      <c r="E136" s="13">
        <v>126</v>
      </c>
      <c r="F136" s="13">
        <f t="shared" si="11"/>
        <v>173</v>
      </c>
      <c r="G136" s="9">
        <f t="shared" si="12"/>
        <v>123137.79762004637</v>
      </c>
      <c r="H136" s="9">
        <f t="shared" si="13"/>
        <v>1132.2444245519671</v>
      </c>
      <c r="I136" s="9">
        <f t="shared" si="8"/>
        <v>718.30381945027057</v>
      </c>
      <c r="J136" s="9">
        <f t="shared" si="9"/>
        <v>413.94060510169652</v>
      </c>
      <c r="K136" s="20">
        <f t="shared" si="14"/>
        <v>143795.04191809997</v>
      </c>
    </row>
    <row r="137" spans="1:11">
      <c r="A137" s="19">
        <v>42979</v>
      </c>
      <c r="B137" s="8">
        <f t="shared" si="10"/>
        <v>7</v>
      </c>
      <c r="C137" s="42"/>
      <c r="D137" s="10">
        <f t="shared" si="15"/>
        <v>0</v>
      </c>
      <c r="E137" s="13">
        <v>127</v>
      </c>
      <c r="F137" s="13">
        <f t="shared" si="11"/>
        <v>172</v>
      </c>
      <c r="G137" s="9">
        <f t="shared" si="12"/>
        <v>122723.85701494468</v>
      </c>
      <c r="H137" s="9">
        <f t="shared" si="13"/>
        <v>1132.2444245519673</v>
      </c>
      <c r="I137" s="9">
        <f t="shared" si="8"/>
        <v>715.88916592051055</v>
      </c>
      <c r="J137" s="9">
        <f t="shared" si="9"/>
        <v>416.35525863145676</v>
      </c>
      <c r="K137" s="20">
        <f t="shared" si="14"/>
        <v>144927.28634265193</v>
      </c>
    </row>
    <row r="138" spans="1:11">
      <c r="A138" s="19">
        <v>43009</v>
      </c>
      <c r="B138" s="8">
        <f t="shared" si="10"/>
        <v>7</v>
      </c>
      <c r="C138" s="42"/>
      <c r="D138" s="10">
        <f t="shared" si="15"/>
        <v>0</v>
      </c>
      <c r="E138" s="13">
        <v>128</v>
      </c>
      <c r="F138" s="13">
        <f t="shared" si="11"/>
        <v>171</v>
      </c>
      <c r="G138" s="9">
        <f t="shared" si="12"/>
        <v>122307.50175631321</v>
      </c>
      <c r="H138" s="9">
        <f t="shared" si="13"/>
        <v>1132.2444245519671</v>
      </c>
      <c r="I138" s="9">
        <f t="shared" ref="I138:I201" si="16">IF(ISERR(+G138*B138/$G$6/100)=1,0,G138*B138/$G$6/100)</f>
        <v>713.46042691182708</v>
      </c>
      <c r="J138" s="9">
        <f t="shared" ref="J138:J201" si="17">IF(ISERR(+H138-I138)=1,0,H138-I138)</f>
        <v>418.78399764014</v>
      </c>
      <c r="K138" s="20">
        <f t="shared" si="14"/>
        <v>146059.53076720389</v>
      </c>
    </row>
    <row r="139" spans="1:11">
      <c r="A139" s="19">
        <v>43040</v>
      </c>
      <c r="B139" s="8">
        <f t="shared" ref="B139:B202" si="18">B138</f>
        <v>7</v>
      </c>
      <c r="C139" s="42"/>
      <c r="D139" s="10">
        <f t="shared" si="15"/>
        <v>0</v>
      </c>
      <c r="E139" s="13">
        <v>129</v>
      </c>
      <c r="F139" s="13">
        <f t="shared" ref="F139:F202" si="19">(-LOG(1-((G139-C139)*B139/100/$G$6/H138))/(LOG(1+(B139/$G$6/100)))*(D139&lt;&gt;0))+(F138-1)*(D139=0)</f>
        <v>170</v>
      </c>
      <c r="G139" s="9">
        <f t="shared" ref="G139:G202" si="20">(G138-J138-C138)*(F138&gt;1)</f>
        <v>121888.71775867307</v>
      </c>
      <c r="H139" s="9">
        <f t="shared" ref="H139:H202" si="21">PMT(B139/100/$G$6,F139,-G139)*(D139=0)+H138*(D139&lt;&gt;0)</f>
        <v>1132.2444245519671</v>
      </c>
      <c r="I139" s="9">
        <f t="shared" si="16"/>
        <v>711.0175202589262</v>
      </c>
      <c r="J139" s="9">
        <f t="shared" si="17"/>
        <v>421.22690429304089</v>
      </c>
      <c r="K139" s="20">
        <f t="shared" si="14"/>
        <v>147191.77519175585</v>
      </c>
    </row>
    <row r="140" spans="1:11">
      <c r="A140" s="19">
        <v>43070</v>
      </c>
      <c r="B140" s="8">
        <f t="shared" si="18"/>
        <v>7</v>
      </c>
      <c r="C140" s="42"/>
      <c r="D140" s="10">
        <f t="shared" si="15"/>
        <v>0</v>
      </c>
      <c r="E140" s="13">
        <v>130</v>
      </c>
      <c r="F140" s="13">
        <f t="shared" si="19"/>
        <v>169</v>
      </c>
      <c r="G140" s="9">
        <f t="shared" si="20"/>
        <v>121467.49085438003</v>
      </c>
      <c r="H140" s="9">
        <f t="shared" si="21"/>
        <v>1132.2444245519669</v>
      </c>
      <c r="I140" s="9">
        <f t="shared" si="16"/>
        <v>708.5603633172168</v>
      </c>
      <c r="J140" s="9">
        <f t="shared" si="17"/>
        <v>423.68406123475006</v>
      </c>
      <c r="K140" s="20">
        <f t="shared" ref="K140:K203" si="22">+I140+J140+K139</f>
        <v>148324.01961630781</v>
      </c>
    </row>
    <row r="141" spans="1:11">
      <c r="A141" s="19">
        <v>43101</v>
      </c>
      <c r="B141" s="8">
        <f t="shared" si="18"/>
        <v>7</v>
      </c>
      <c r="C141" s="42"/>
      <c r="D141" s="10">
        <f t="shared" ref="D141:D204" si="23">+D140</f>
        <v>0</v>
      </c>
      <c r="E141" s="13">
        <v>131</v>
      </c>
      <c r="F141" s="13">
        <f t="shared" si="19"/>
        <v>168</v>
      </c>
      <c r="G141" s="9">
        <f t="shared" si="20"/>
        <v>121043.80679314528</v>
      </c>
      <c r="H141" s="9">
        <f t="shared" si="21"/>
        <v>1132.2444245519671</v>
      </c>
      <c r="I141" s="9">
        <f t="shared" si="16"/>
        <v>706.0888729600141</v>
      </c>
      <c r="J141" s="9">
        <f t="shared" si="17"/>
        <v>426.15555159195299</v>
      </c>
      <c r="K141" s="20">
        <f t="shared" si="22"/>
        <v>149456.26404085977</v>
      </c>
    </row>
    <row r="142" spans="1:11">
      <c r="A142" s="19">
        <v>43132</v>
      </c>
      <c r="B142" s="8">
        <f t="shared" si="18"/>
        <v>7</v>
      </c>
      <c r="C142" s="42"/>
      <c r="D142" s="10">
        <f t="shared" si="23"/>
        <v>0</v>
      </c>
      <c r="E142" s="13">
        <v>132</v>
      </c>
      <c r="F142" s="13">
        <f t="shared" si="19"/>
        <v>167</v>
      </c>
      <c r="G142" s="9">
        <f t="shared" si="20"/>
        <v>120617.65124155334</v>
      </c>
      <c r="H142" s="9">
        <f t="shared" si="21"/>
        <v>1132.2444245519671</v>
      </c>
      <c r="I142" s="9">
        <f t="shared" si="16"/>
        <v>703.60296557572769</v>
      </c>
      <c r="J142" s="9">
        <f t="shared" si="17"/>
        <v>428.64145897623939</v>
      </c>
      <c r="K142" s="20">
        <f t="shared" si="22"/>
        <v>150588.50846541172</v>
      </c>
    </row>
    <row r="143" spans="1:11">
      <c r="A143" s="19">
        <v>43160</v>
      </c>
      <c r="B143" s="8">
        <f t="shared" si="18"/>
        <v>7</v>
      </c>
      <c r="C143" s="42"/>
      <c r="D143" s="10">
        <f t="shared" si="23"/>
        <v>0</v>
      </c>
      <c r="E143" s="13">
        <v>133</v>
      </c>
      <c r="F143" s="13">
        <f t="shared" si="19"/>
        <v>166</v>
      </c>
      <c r="G143" s="9">
        <f t="shared" si="20"/>
        <v>120189.00978257709</v>
      </c>
      <c r="H143" s="9">
        <f t="shared" si="21"/>
        <v>1132.2444245519671</v>
      </c>
      <c r="I143" s="9">
        <f t="shared" si="16"/>
        <v>701.10255706503301</v>
      </c>
      <c r="J143" s="9">
        <f t="shared" si="17"/>
        <v>431.14186748693407</v>
      </c>
      <c r="K143" s="20">
        <f t="shared" si="22"/>
        <v>151720.75288996368</v>
      </c>
    </row>
    <row r="144" spans="1:11">
      <c r="A144" s="19">
        <v>43191</v>
      </c>
      <c r="B144" s="8">
        <f t="shared" si="18"/>
        <v>7</v>
      </c>
      <c r="C144" s="42"/>
      <c r="D144" s="10">
        <f t="shared" si="23"/>
        <v>0</v>
      </c>
      <c r="E144" s="13">
        <v>134</v>
      </c>
      <c r="F144" s="13">
        <f t="shared" si="19"/>
        <v>165</v>
      </c>
      <c r="G144" s="9">
        <f t="shared" si="20"/>
        <v>119757.86791509016</v>
      </c>
      <c r="H144" s="9">
        <f t="shared" si="21"/>
        <v>1132.2444245519673</v>
      </c>
      <c r="I144" s="9">
        <f t="shared" si="16"/>
        <v>698.58756283802586</v>
      </c>
      <c r="J144" s="9">
        <f t="shared" si="17"/>
        <v>433.65686171394145</v>
      </c>
      <c r="K144" s="20">
        <f t="shared" si="22"/>
        <v>152852.99731451564</v>
      </c>
    </row>
    <row r="145" spans="1:11">
      <c r="A145" s="19">
        <v>43221</v>
      </c>
      <c r="B145" s="8">
        <f t="shared" si="18"/>
        <v>7</v>
      </c>
      <c r="C145" s="42"/>
      <c r="D145" s="10">
        <f t="shared" si="23"/>
        <v>0</v>
      </c>
      <c r="E145" s="13">
        <v>135</v>
      </c>
      <c r="F145" s="13">
        <f t="shared" si="19"/>
        <v>164</v>
      </c>
      <c r="G145" s="9">
        <f t="shared" si="20"/>
        <v>119324.21105337622</v>
      </c>
      <c r="H145" s="9">
        <f t="shared" si="21"/>
        <v>1132.2444245519673</v>
      </c>
      <c r="I145" s="9">
        <f t="shared" si="16"/>
        <v>696.05789781136127</v>
      </c>
      <c r="J145" s="9">
        <f t="shared" si="17"/>
        <v>436.18652674060604</v>
      </c>
      <c r="K145" s="20">
        <f t="shared" si="22"/>
        <v>153985.2417390676</v>
      </c>
    </row>
    <row r="146" spans="1:11">
      <c r="A146" s="19">
        <v>43252</v>
      </c>
      <c r="B146" s="8">
        <f t="shared" si="18"/>
        <v>7</v>
      </c>
      <c r="C146" s="42"/>
      <c r="D146" s="10">
        <f t="shared" si="23"/>
        <v>0</v>
      </c>
      <c r="E146" s="13">
        <v>136</v>
      </c>
      <c r="F146" s="13">
        <f t="shared" si="19"/>
        <v>163</v>
      </c>
      <c r="G146" s="9">
        <f t="shared" si="20"/>
        <v>118888.02452663561</v>
      </c>
      <c r="H146" s="9">
        <f t="shared" si="21"/>
        <v>1132.2444245519671</v>
      </c>
      <c r="I146" s="9">
        <f t="shared" si="16"/>
        <v>693.51347640537438</v>
      </c>
      <c r="J146" s="9">
        <f t="shared" si="17"/>
        <v>438.73094814659271</v>
      </c>
      <c r="K146" s="20">
        <f t="shared" si="22"/>
        <v>155117.48616361956</v>
      </c>
    </row>
    <row r="147" spans="1:11">
      <c r="A147" s="19">
        <v>43282</v>
      </c>
      <c r="B147" s="8">
        <f t="shared" si="18"/>
        <v>7</v>
      </c>
      <c r="C147" s="42"/>
      <c r="D147" s="10">
        <f t="shared" si="23"/>
        <v>0</v>
      </c>
      <c r="E147" s="13">
        <v>137</v>
      </c>
      <c r="F147" s="13">
        <f t="shared" si="19"/>
        <v>162</v>
      </c>
      <c r="G147" s="9">
        <f t="shared" si="20"/>
        <v>118449.29357848901</v>
      </c>
      <c r="H147" s="9">
        <f t="shared" si="21"/>
        <v>1132.2444245519673</v>
      </c>
      <c r="I147" s="9">
        <f t="shared" si="16"/>
        <v>690.95421254118594</v>
      </c>
      <c r="J147" s="9">
        <f t="shared" si="17"/>
        <v>441.29021201078137</v>
      </c>
      <c r="K147" s="20">
        <f t="shared" si="22"/>
        <v>156249.73058817151</v>
      </c>
    </row>
    <row r="148" spans="1:11">
      <c r="A148" s="19">
        <v>43313</v>
      </c>
      <c r="B148" s="8">
        <f t="shared" si="18"/>
        <v>7</v>
      </c>
      <c r="C148" s="42"/>
      <c r="D148" s="10">
        <f t="shared" si="23"/>
        <v>0</v>
      </c>
      <c r="E148" s="13">
        <v>138</v>
      </c>
      <c r="F148" s="13">
        <f t="shared" si="19"/>
        <v>161</v>
      </c>
      <c r="G148" s="9">
        <f t="shared" si="20"/>
        <v>118008.00336647824</v>
      </c>
      <c r="H148" s="9">
        <f t="shared" si="21"/>
        <v>1132.2444245519673</v>
      </c>
      <c r="I148" s="9">
        <f t="shared" si="16"/>
        <v>688.3800196377897</v>
      </c>
      <c r="J148" s="9">
        <f t="shared" si="17"/>
        <v>443.86440491417761</v>
      </c>
      <c r="K148" s="20">
        <f t="shared" si="22"/>
        <v>157381.97501272347</v>
      </c>
    </row>
    <row r="149" spans="1:11">
      <c r="A149" s="19">
        <v>43344</v>
      </c>
      <c r="B149" s="8">
        <f t="shared" si="18"/>
        <v>7</v>
      </c>
      <c r="C149" s="42"/>
      <c r="D149" s="10">
        <f t="shared" si="23"/>
        <v>0</v>
      </c>
      <c r="E149" s="13">
        <v>139</v>
      </c>
      <c r="F149" s="13">
        <f t="shared" si="19"/>
        <v>160</v>
      </c>
      <c r="G149" s="9">
        <f t="shared" si="20"/>
        <v>117564.13896156407</v>
      </c>
      <c r="H149" s="9">
        <f t="shared" si="21"/>
        <v>1132.2444245519673</v>
      </c>
      <c r="I149" s="9">
        <f t="shared" si="16"/>
        <v>685.7908106091237</v>
      </c>
      <c r="J149" s="9">
        <f t="shared" si="17"/>
        <v>446.45361394284362</v>
      </c>
      <c r="K149" s="20">
        <f t="shared" si="22"/>
        <v>158514.21943727543</v>
      </c>
    </row>
    <row r="150" spans="1:11">
      <c r="A150" s="19">
        <v>43374</v>
      </c>
      <c r="B150" s="8">
        <f t="shared" si="18"/>
        <v>7</v>
      </c>
      <c r="C150" s="42"/>
      <c r="D150" s="10">
        <f t="shared" si="23"/>
        <v>0</v>
      </c>
      <c r="E150" s="13">
        <v>140</v>
      </c>
      <c r="F150" s="13">
        <f t="shared" si="19"/>
        <v>159</v>
      </c>
      <c r="G150" s="9">
        <f t="shared" si="20"/>
        <v>117117.68534762123</v>
      </c>
      <c r="H150" s="9">
        <f t="shared" si="21"/>
        <v>1132.2444245519673</v>
      </c>
      <c r="I150" s="9">
        <f t="shared" si="16"/>
        <v>683.18649786112383</v>
      </c>
      <c r="J150" s="9">
        <f t="shared" si="17"/>
        <v>449.05792669084349</v>
      </c>
      <c r="K150" s="20">
        <f t="shared" si="22"/>
        <v>159646.46386182739</v>
      </c>
    </row>
    <row r="151" spans="1:11">
      <c r="A151" s="19">
        <v>43405</v>
      </c>
      <c r="B151" s="8">
        <f t="shared" si="18"/>
        <v>7</v>
      </c>
      <c r="C151" s="42"/>
      <c r="D151" s="10">
        <f t="shared" si="23"/>
        <v>0</v>
      </c>
      <c r="E151" s="13">
        <v>141</v>
      </c>
      <c r="F151" s="13">
        <f t="shared" si="19"/>
        <v>158</v>
      </c>
      <c r="G151" s="9">
        <f t="shared" si="20"/>
        <v>116668.62742093038</v>
      </c>
      <c r="H151" s="9">
        <f t="shared" si="21"/>
        <v>1132.2444245519671</v>
      </c>
      <c r="I151" s="9">
        <f t="shared" si="16"/>
        <v>680.56699328876061</v>
      </c>
      <c r="J151" s="9">
        <f t="shared" si="17"/>
        <v>451.67743126320647</v>
      </c>
      <c r="K151" s="20">
        <f t="shared" si="22"/>
        <v>160778.70828637935</v>
      </c>
    </row>
    <row r="152" spans="1:11">
      <c r="A152" s="19">
        <v>43435</v>
      </c>
      <c r="B152" s="8">
        <f t="shared" si="18"/>
        <v>7</v>
      </c>
      <c r="C152" s="42"/>
      <c r="D152" s="10">
        <f t="shared" si="23"/>
        <v>0</v>
      </c>
      <c r="E152" s="13">
        <v>142</v>
      </c>
      <c r="F152" s="13">
        <f t="shared" si="19"/>
        <v>157</v>
      </c>
      <c r="G152" s="9">
        <f t="shared" si="20"/>
        <v>116216.94998966718</v>
      </c>
      <c r="H152" s="9">
        <f t="shared" si="21"/>
        <v>1132.2444245519673</v>
      </c>
      <c r="I152" s="9">
        <f t="shared" si="16"/>
        <v>677.93220827305845</v>
      </c>
      <c r="J152" s="9">
        <f t="shared" si="17"/>
        <v>454.31221627890886</v>
      </c>
      <c r="K152" s="20">
        <f t="shared" si="22"/>
        <v>161910.95271093131</v>
      </c>
    </row>
    <row r="153" spans="1:11">
      <c r="A153" s="19">
        <v>43466</v>
      </c>
      <c r="B153" s="8">
        <f t="shared" si="18"/>
        <v>7</v>
      </c>
      <c r="C153" s="42"/>
      <c r="D153" s="10">
        <f t="shared" si="23"/>
        <v>0</v>
      </c>
      <c r="E153" s="13">
        <v>143</v>
      </c>
      <c r="F153" s="13">
        <f t="shared" si="19"/>
        <v>156</v>
      </c>
      <c r="G153" s="9">
        <f t="shared" si="20"/>
        <v>115762.63777338827</v>
      </c>
      <c r="H153" s="9">
        <f t="shared" si="21"/>
        <v>1132.2444245519675</v>
      </c>
      <c r="I153" s="9">
        <f t="shared" si="16"/>
        <v>675.28205367809812</v>
      </c>
      <c r="J153" s="9">
        <f t="shared" si="17"/>
        <v>456.96237087386942</v>
      </c>
      <c r="K153" s="20">
        <f t="shared" si="22"/>
        <v>163043.19713548326</v>
      </c>
    </row>
    <row r="154" spans="1:11">
      <c r="A154" s="19">
        <v>43497</v>
      </c>
      <c r="B154" s="8">
        <f t="shared" si="18"/>
        <v>7</v>
      </c>
      <c r="C154" s="42"/>
      <c r="D154" s="10">
        <f t="shared" si="23"/>
        <v>0</v>
      </c>
      <c r="E154" s="13">
        <v>144</v>
      </c>
      <c r="F154" s="13">
        <f t="shared" si="19"/>
        <v>155</v>
      </c>
      <c r="G154" s="9">
        <f t="shared" si="20"/>
        <v>115305.6754025144</v>
      </c>
      <c r="H154" s="9">
        <f t="shared" si="21"/>
        <v>1132.2444245519675</v>
      </c>
      <c r="I154" s="9">
        <f t="shared" si="16"/>
        <v>672.61643984800071</v>
      </c>
      <c r="J154" s="9">
        <f t="shared" si="17"/>
        <v>459.62798470396683</v>
      </c>
      <c r="K154" s="20">
        <f t="shared" si="22"/>
        <v>164175.44156003522</v>
      </c>
    </row>
    <row r="155" spans="1:11">
      <c r="A155" s="19">
        <v>43525</v>
      </c>
      <c r="B155" s="8">
        <f t="shared" si="18"/>
        <v>7</v>
      </c>
      <c r="C155" s="42"/>
      <c r="D155" s="10">
        <f t="shared" si="23"/>
        <v>0</v>
      </c>
      <c r="E155" s="13">
        <v>145</v>
      </c>
      <c r="F155" s="13">
        <f t="shared" si="19"/>
        <v>154</v>
      </c>
      <c r="G155" s="9">
        <f t="shared" si="20"/>
        <v>114846.04741781043</v>
      </c>
      <c r="H155" s="9">
        <f t="shared" si="21"/>
        <v>1132.2444245519675</v>
      </c>
      <c r="I155" s="9">
        <f t="shared" si="16"/>
        <v>669.93527660389418</v>
      </c>
      <c r="J155" s="9">
        <f t="shared" si="17"/>
        <v>462.30914794807336</v>
      </c>
      <c r="K155" s="20">
        <f t="shared" si="22"/>
        <v>165307.68598458718</v>
      </c>
    </row>
    <row r="156" spans="1:11">
      <c r="A156" s="19">
        <v>43556</v>
      </c>
      <c r="B156" s="8">
        <f t="shared" si="18"/>
        <v>7</v>
      </c>
      <c r="C156" s="42"/>
      <c r="D156" s="10">
        <f t="shared" si="23"/>
        <v>0</v>
      </c>
      <c r="E156" s="13">
        <v>146</v>
      </c>
      <c r="F156" s="13">
        <f t="shared" si="19"/>
        <v>153</v>
      </c>
      <c r="G156" s="9">
        <f t="shared" si="20"/>
        <v>114383.73826986236</v>
      </c>
      <c r="H156" s="9">
        <f t="shared" si="21"/>
        <v>1132.2444245519673</v>
      </c>
      <c r="I156" s="9">
        <f t="shared" si="16"/>
        <v>667.23847324086364</v>
      </c>
      <c r="J156" s="9">
        <f t="shared" si="17"/>
        <v>465.00595131110367</v>
      </c>
      <c r="K156" s="20">
        <f t="shared" si="22"/>
        <v>166439.93040913914</v>
      </c>
    </row>
    <row r="157" spans="1:11">
      <c r="A157" s="19">
        <v>43586</v>
      </c>
      <c r="B157" s="8">
        <f t="shared" si="18"/>
        <v>7</v>
      </c>
      <c r="C157" s="42"/>
      <c r="D157" s="10">
        <f t="shared" si="23"/>
        <v>0</v>
      </c>
      <c r="E157" s="13">
        <v>147</v>
      </c>
      <c r="F157" s="13">
        <f t="shared" si="19"/>
        <v>152</v>
      </c>
      <c r="G157" s="9">
        <f t="shared" si="20"/>
        <v>113918.73231855125</v>
      </c>
      <c r="H157" s="9">
        <f t="shared" si="21"/>
        <v>1132.2444245519673</v>
      </c>
      <c r="I157" s="9">
        <f t="shared" si="16"/>
        <v>664.52593852488224</v>
      </c>
      <c r="J157" s="9">
        <f t="shared" si="17"/>
        <v>467.71848602708508</v>
      </c>
      <c r="K157" s="20">
        <f t="shared" si="22"/>
        <v>167572.1748336911</v>
      </c>
    </row>
    <row r="158" spans="1:11">
      <c r="A158" s="19">
        <v>43617</v>
      </c>
      <c r="B158" s="8">
        <f t="shared" si="18"/>
        <v>7</v>
      </c>
      <c r="C158" s="42"/>
      <c r="D158" s="10">
        <f t="shared" si="23"/>
        <v>0</v>
      </c>
      <c r="E158" s="13">
        <v>148</v>
      </c>
      <c r="F158" s="13">
        <f t="shared" si="19"/>
        <v>151</v>
      </c>
      <c r="G158" s="9">
        <f t="shared" si="20"/>
        <v>113451.01383252417</v>
      </c>
      <c r="H158" s="9">
        <f t="shared" si="21"/>
        <v>1132.2444245519678</v>
      </c>
      <c r="I158" s="9">
        <f t="shared" si="16"/>
        <v>661.79758068972433</v>
      </c>
      <c r="J158" s="9">
        <f t="shared" si="17"/>
        <v>470.44684386224344</v>
      </c>
      <c r="K158" s="20">
        <f t="shared" si="22"/>
        <v>168704.41925824306</v>
      </c>
    </row>
    <row r="159" spans="1:11">
      <c r="A159" s="19">
        <v>43647</v>
      </c>
      <c r="B159" s="8">
        <f t="shared" si="18"/>
        <v>7</v>
      </c>
      <c r="C159" s="42"/>
      <c r="D159" s="10">
        <f t="shared" si="23"/>
        <v>0</v>
      </c>
      <c r="E159" s="13">
        <v>149</v>
      </c>
      <c r="F159" s="13">
        <f t="shared" si="19"/>
        <v>150</v>
      </c>
      <c r="G159" s="9">
        <f t="shared" si="20"/>
        <v>112980.56698866193</v>
      </c>
      <c r="H159" s="9">
        <f t="shared" si="21"/>
        <v>1132.2444245519675</v>
      </c>
      <c r="I159" s="9">
        <f t="shared" si="16"/>
        <v>659.05330743386139</v>
      </c>
      <c r="J159" s="9">
        <f t="shared" si="17"/>
        <v>473.19111711810615</v>
      </c>
      <c r="K159" s="20">
        <f t="shared" si="22"/>
        <v>169836.66368279501</v>
      </c>
    </row>
    <row r="160" spans="1:11">
      <c r="A160" s="19">
        <v>43678</v>
      </c>
      <c r="B160" s="8">
        <f t="shared" si="18"/>
        <v>7</v>
      </c>
      <c r="C160" s="42"/>
      <c r="D160" s="10">
        <f t="shared" si="23"/>
        <v>0</v>
      </c>
      <c r="E160" s="13">
        <v>150</v>
      </c>
      <c r="F160" s="13">
        <f t="shared" si="19"/>
        <v>149</v>
      </c>
      <c r="G160" s="9">
        <f t="shared" si="20"/>
        <v>112507.37587154382</v>
      </c>
      <c r="H160" s="9">
        <f t="shared" si="21"/>
        <v>1132.2444245519673</v>
      </c>
      <c r="I160" s="9">
        <f t="shared" si="16"/>
        <v>656.29302591733892</v>
      </c>
      <c r="J160" s="9">
        <f t="shared" si="17"/>
        <v>475.95139863462839</v>
      </c>
      <c r="K160" s="20">
        <f t="shared" si="22"/>
        <v>170968.90810734697</v>
      </c>
    </row>
    <row r="161" spans="1:11">
      <c r="A161" s="19">
        <v>43709</v>
      </c>
      <c r="B161" s="8">
        <f t="shared" si="18"/>
        <v>7</v>
      </c>
      <c r="C161" s="42"/>
      <c r="D161" s="10">
        <f t="shared" si="23"/>
        <v>0</v>
      </c>
      <c r="E161" s="13">
        <v>151</v>
      </c>
      <c r="F161" s="13">
        <f t="shared" si="19"/>
        <v>148</v>
      </c>
      <c r="G161" s="9">
        <f t="shared" si="20"/>
        <v>112031.42447290919</v>
      </c>
      <c r="H161" s="9">
        <f t="shared" si="21"/>
        <v>1132.2444245519678</v>
      </c>
      <c r="I161" s="9">
        <f t="shared" si="16"/>
        <v>653.51664275863698</v>
      </c>
      <c r="J161" s="9">
        <f t="shared" si="17"/>
        <v>478.72778179333079</v>
      </c>
      <c r="K161" s="20">
        <f t="shared" si="22"/>
        <v>172101.15253189893</v>
      </c>
    </row>
    <row r="162" spans="1:11">
      <c r="A162" s="19">
        <v>43739</v>
      </c>
      <c r="B162" s="8">
        <f t="shared" si="18"/>
        <v>7</v>
      </c>
      <c r="C162" s="42"/>
      <c r="D162" s="10">
        <f t="shared" si="23"/>
        <v>0</v>
      </c>
      <c r="E162" s="13">
        <v>152</v>
      </c>
      <c r="F162" s="13">
        <f t="shared" si="19"/>
        <v>147</v>
      </c>
      <c r="G162" s="9">
        <f t="shared" si="20"/>
        <v>111552.69669111585</v>
      </c>
      <c r="H162" s="9">
        <f t="shared" si="21"/>
        <v>1132.2444245519675</v>
      </c>
      <c r="I162" s="9">
        <f t="shared" si="16"/>
        <v>650.7240640315091</v>
      </c>
      <c r="J162" s="9">
        <f t="shared" si="17"/>
        <v>481.52036052045844</v>
      </c>
      <c r="K162" s="20">
        <f t="shared" si="22"/>
        <v>173233.39695645089</v>
      </c>
    </row>
    <row r="163" spans="1:11">
      <c r="A163" s="19">
        <v>43770</v>
      </c>
      <c r="B163" s="8">
        <f t="shared" si="18"/>
        <v>7</v>
      </c>
      <c r="C163" s="42"/>
      <c r="D163" s="10">
        <f t="shared" si="23"/>
        <v>0</v>
      </c>
      <c r="E163" s="13">
        <v>153</v>
      </c>
      <c r="F163" s="13">
        <f t="shared" si="19"/>
        <v>146</v>
      </c>
      <c r="G163" s="9">
        <f t="shared" si="20"/>
        <v>111071.17633059539</v>
      </c>
      <c r="H163" s="9">
        <f t="shared" si="21"/>
        <v>1132.2444245519675</v>
      </c>
      <c r="I163" s="9">
        <f t="shared" si="16"/>
        <v>647.91519526180639</v>
      </c>
      <c r="J163" s="9">
        <f t="shared" si="17"/>
        <v>484.32922929016115</v>
      </c>
      <c r="K163" s="20">
        <f t="shared" si="22"/>
        <v>174365.64138100285</v>
      </c>
    </row>
    <row r="164" spans="1:11">
      <c r="A164" s="19">
        <v>43800</v>
      </c>
      <c r="B164" s="8">
        <f t="shared" si="18"/>
        <v>7</v>
      </c>
      <c r="C164" s="42"/>
      <c r="D164" s="10">
        <f t="shared" si="23"/>
        <v>0</v>
      </c>
      <c r="E164" s="13">
        <v>154</v>
      </c>
      <c r="F164" s="13">
        <f t="shared" si="19"/>
        <v>145</v>
      </c>
      <c r="G164" s="9">
        <f t="shared" si="20"/>
        <v>110586.84710130523</v>
      </c>
      <c r="H164" s="9">
        <f t="shared" si="21"/>
        <v>1132.2444245519675</v>
      </c>
      <c r="I164" s="9">
        <f t="shared" si="16"/>
        <v>645.08994142428048</v>
      </c>
      <c r="J164" s="9">
        <f t="shared" si="17"/>
        <v>487.15448312768706</v>
      </c>
      <c r="K164" s="20">
        <f t="shared" si="22"/>
        <v>175497.8858055548</v>
      </c>
    </row>
    <row r="165" spans="1:11">
      <c r="A165" s="19">
        <v>43831</v>
      </c>
      <c r="B165" s="8">
        <f t="shared" si="18"/>
        <v>7</v>
      </c>
      <c r="C165" s="42"/>
      <c r="D165" s="10">
        <f t="shared" si="23"/>
        <v>0</v>
      </c>
      <c r="E165" s="13">
        <v>155</v>
      </c>
      <c r="F165" s="13">
        <f t="shared" si="19"/>
        <v>144</v>
      </c>
      <c r="G165" s="9">
        <f t="shared" si="20"/>
        <v>110099.69261817755</v>
      </c>
      <c r="H165" s="9">
        <f t="shared" si="21"/>
        <v>1132.2444245519675</v>
      </c>
      <c r="I165" s="9">
        <f t="shared" si="16"/>
        <v>642.24820693936908</v>
      </c>
      <c r="J165" s="9">
        <f t="shared" si="17"/>
        <v>489.99621761259846</v>
      </c>
      <c r="K165" s="20">
        <f t="shared" si="22"/>
        <v>176630.13023010676</v>
      </c>
    </row>
    <row r="166" spans="1:11">
      <c r="A166" s="19">
        <v>43862</v>
      </c>
      <c r="B166" s="8">
        <f t="shared" si="18"/>
        <v>7</v>
      </c>
      <c r="C166" s="42"/>
      <c r="D166" s="10">
        <f t="shared" si="23"/>
        <v>0</v>
      </c>
      <c r="E166" s="13">
        <v>156</v>
      </c>
      <c r="F166" s="13">
        <f t="shared" si="19"/>
        <v>143</v>
      </c>
      <c r="G166" s="9">
        <f t="shared" si="20"/>
        <v>109609.69640056495</v>
      </c>
      <c r="H166" s="9">
        <f t="shared" si="21"/>
        <v>1132.2444245519675</v>
      </c>
      <c r="I166" s="9">
        <f t="shared" si="16"/>
        <v>639.38989566996224</v>
      </c>
      <c r="J166" s="9">
        <f t="shared" si="17"/>
        <v>492.8545288820053</v>
      </c>
      <c r="K166" s="20">
        <f t="shared" si="22"/>
        <v>177762.37465465872</v>
      </c>
    </row>
    <row r="167" spans="1:11">
      <c r="A167" s="19">
        <v>43891</v>
      </c>
      <c r="B167" s="8">
        <f t="shared" si="18"/>
        <v>7</v>
      </c>
      <c r="C167" s="42"/>
      <c r="D167" s="10">
        <f t="shared" si="23"/>
        <v>0</v>
      </c>
      <c r="E167" s="13">
        <v>157</v>
      </c>
      <c r="F167" s="13">
        <f t="shared" si="19"/>
        <v>142</v>
      </c>
      <c r="G167" s="9">
        <f t="shared" si="20"/>
        <v>109116.84187168295</v>
      </c>
      <c r="H167" s="9">
        <f t="shared" si="21"/>
        <v>1132.2444245519675</v>
      </c>
      <c r="I167" s="9">
        <f t="shared" si="16"/>
        <v>636.51491091815058</v>
      </c>
      <c r="J167" s="9">
        <f t="shared" si="17"/>
        <v>495.72951363381696</v>
      </c>
      <c r="K167" s="20">
        <f t="shared" si="22"/>
        <v>178894.61907921068</v>
      </c>
    </row>
    <row r="168" spans="1:11">
      <c r="A168" s="19">
        <v>43922</v>
      </c>
      <c r="B168" s="8">
        <f t="shared" si="18"/>
        <v>7</v>
      </c>
      <c r="C168" s="42"/>
      <c r="D168" s="10">
        <f t="shared" si="23"/>
        <v>0</v>
      </c>
      <c r="E168" s="13">
        <v>158</v>
      </c>
      <c r="F168" s="13">
        <f t="shared" si="19"/>
        <v>141</v>
      </c>
      <c r="G168" s="9">
        <f t="shared" si="20"/>
        <v>108621.11235804913</v>
      </c>
      <c r="H168" s="9">
        <f t="shared" si="21"/>
        <v>1132.2444245519675</v>
      </c>
      <c r="I168" s="9">
        <f t="shared" si="16"/>
        <v>633.62315542195324</v>
      </c>
      <c r="J168" s="9">
        <f t="shared" si="17"/>
        <v>498.6212691300143</v>
      </c>
      <c r="K168" s="20">
        <f t="shared" si="22"/>
        <v>180026.86350376264</v>
      </c>
    </row>
    <row r="169" spans="1:11">
      <c r="A169" s="19">
        <v>43952</v>
      </c>
      <c r="B169" s="8">
        <f t="shared" si="18"/>
        <v>7</v>
      </c>
      <c r="C169" s="42"/>
      <c r="D169" s="10">
        <f t="shared" si="23"/>
        <v>0</v>
      </c>
      <c r="E169" s="13">
        <v>159</v>
      </c>
      <c r="F169" s="13">
        <f t="shared" si="19"/>
        <v>140</v>
      </c>
      <c r="G169" s="9">
        <f t="shared" si="20"/>
        <v>108122.49108891911</v>
      </c>
      <c r="H169" s="9">
        <f t="shared" si="21"/>
        <v>1132.2444245519678</v>
      </c>
      <c r="I169" s="9">
        <f t="shared" si="16"/>
        <v>630.71453135202819</v>
      </c>
      <c r="J169" s="9">
        <f t="shared" si="17"/>
        <v>501.52989319993958</v>
      </c>
      <c r="K169" s="20">
        <f t="shared" si="22"/>
        <v>181159.1079283146</v>
      </c>
    </row>
    <row r="170" spans="1:11">
      <c r="A170" s="19">
        <v>43983</v>
      </c>
      <c r="B170" s="8">
        <f t="shared" si="18"/>
        <v>7</v>
      </c>
      <c r="C170" s="42"/>
      <c r="D170" s="10">
        <f t="shared" si="23"/>
        <v>0</v>
      </c>
      <c r="E170" s="13">
        <v>160</v>
      </c>
      <c r="F170" s="13">
        <f t="shared" si="19"/>
        <v>139</v>
      </c>
      <c r="G170" s="9">
        <f t="shared" si="20"/>
        <v>107620.96119571917</v>
      </c>
      <c r="H170" s="9">
        <f t="shared" si="21"/>
        <v>1132.2444245519675</v>
      </c>
      <c r="I170" s="9">
        <f t="shared" si="16"/>
        <v>627.78894030836182</v>
      </c>
      <c r="J170" s="9">
        <f t="shared" si="17"/>
        <v>504.45548424360572</v>
      </c>
      <c r="K170" s="20">
        <f t="shared" si="22"/>
        <v>182291.35235286655</v>
      </c>
    </row>
    <row r="171" spans="1:11">
      <c r="A171" s="19">
        <v>44013</v>
      </c>
      <c r="B171" s="8">
        <f t="shared" si="18"/>
        <v>7</v>
      </c>
      <c r="C171" s="42"/>
      <c r="D171" s="10">
        <f t="shared" si="23"/>
        <v>0</v>
      </c>
      <c r="E171" s="13">
        <v>161</v>
      </c>
      <c r="F171" s="13">
        <f t="shared" si="19"/>
        <v>138</v>
      </c>
      <c r="G171" s="9">
        <f t="shared" si="20"/>
        <v>107116.50571147556</v>
      </c>
      <c r="H171" s="9">
        <f t="shared" si="21"/>
        <v>1132.2444245519678</v>
      </c>
      <c r="I171" s="9">
        <f t="shared" si="16"/>
        <v>624.8462833169408</v>
      </c>
      <c r="J171" s="9">
        <f t="shared" si="17"/>
        <v>507.39814123502697</v>
      </c>
      <c r="K171" s="20">
        <f t="shared" si="22"/>
        <v>183423.59677741851</v>
      </c>
    </row>
    <row r="172" spans="1:11">
      <c r="A172" s="19">
        <v>44044</v>
      </c>
      <c r="B172" s="8">
        <f t="shared" si="18"/>
        <v>7</v>
      </c>
      <c r="C172" s="42"/>
      <c r="D172" s="10">
        <f t="shared" si="23"/>
        <v>0</v>
      </c>
      <c r="E172" s="13">
        <v>162</v>
      </c>
      <c r="F172" s="13">
        <f t="shared" si="19"/>
        <v>137</v>
      </c>
      <c r="G172" s="9">
        <f t="shared" si="20"/>
        <v>106609.10757024054</v>
      </c>
      <c r="H172" s="9">
        <f t="shared" si="21"/>
        <v>1132.2444245519675</v>
      </c>
      <c r="I172" s="9">
        <f t="shared" si="16"/>
        <v>621.88646082640309</v>
      </c>
      <c r="J172" s="9">
        <f t="shared" si="17"/>
        <v>510.35796372556445</v>
      </c>
      <c r="K172" s="20">
        <f t="shared" si="22"/>
        <v>184555.84120197047</v>
      </c>
    </row>
    <row r="173" spans="1:11">
      <c r="A173" s="19">
        <v>44075</v>
      </c>
      <c r="B173" s="8">
        <f t="shared" si="18"/>
        <v>7</v>
      </c>
      <c r="C173" s="42"/>
      <c r="D173" s="10">
        <f t="shared" si="23"/>
        <v>0</v>
      </c>
      <c r="E173" s="13">
        <v>163</v>
      </c>
      <c r="F173" s="13">
        <f t="shared" si="19"/>
        <v>136</v>
      </c>
      <c r="G173" s="9">
        <f t="shared" si="20"/>
        <v>106098.74960651498</v>
      </c>
      <c r="H173" s="9">
        <f t="shared" si="21"/>
        <v>1132.2444245519678</v>
      </c>
      <c r="I173" s="9">
        <f t="shared" si="16"/>
        <v>618.90937270467077</v>
      </c>
      <c r="J173" s="9">
        <f t="shared" si="17"/>
        <v>513.335051847297</v>
      </c>
      <c r="K173" s="20">
        <f t="shared" si="22"/>
        <v>185688.08562652243</v>
      </c>
    </row>
    <row r="174" spans="1:11">
      <c r="A174" s="19">
        <v>44105</v>
      </c>
      <c r="B174" s="8">
        <f t="shared" si="18"/>
        <v>7</v>
      </c>
      <c r="C174" s="42"/>
      <c r="D174" s="10">
        <f t="shared" si="23"/>
        <v>0</v>
      </c>
      <c r="E174" s="13">
        <v>164</v>
      </c>
      <c r="F174" s="13">
        <f t="shared" si="19"/>
        <v>135</v>
      </c>
      <c r="G174" s="9">
        <f t="shared" si="20"/>
        <v>105585.41455466767</v>
      </c>
      <c r="H174" s="9">
        <f t="shared" si="21"/>
        <v>1132.2444245519678</v>
      </c>
      <c r="I174" s="9">
        <f t="shared" si="16"/>
        <v>615.91491823556146</v>
      </c>
      <c r="J174" s="9">
        <f t="shared" si="17"/>
        <v>516.32950631640631</v>
      </c>
      <c r="K174" s="20">
        <f t="shared" si="22"/>
        <v>186820.33005107439</v>
      </c>
    </row>
    <row r="175" spans="1:11">
      <c r="A175" s="19">
        <v>44136</v>
      </c>
      <c r="B175" s="8">
        <f t="shared" si="18"/>
        <v>7</v>
      </c>
      <c r="C175" s="42"/>
      <c r="D175" s="10">
        <f t="shared" si="23"/>
        <v>0</v>
      </c>
      <c r="E175" s="13">
        <v>165</v>
      </c>
      <c r="F175" s="13">
        <f t="shared" si="19"/>
        <v>134</v>
      </c>
      <c r="G175" s="9">
        <f t="shared" si="20"/>
        <v>105069.08504835126</v>
      </c>
      <c r="H175" s="9">
        <f t="shared" si="21"/>
        <v>1132.2444245519675</v>
      </c>
      <c r="I175" s="9">
        <f t="shared" si="16"/>
        <v>612.90299611538239</v>
      </c>
      <c r="J175" s="9">
        <f t="shared" si="17"/>
        <v>519.34142843658515</v>
      </c>
      <c r="K175" s="20">
        <f t="shared" si="22"/>
        <v>187952.57447562634</v>
      </c>
    </row>
    <row r="176" spans="1:11">
      <c r="A176" s="19">
        <v>44166</v>
      </c>
      <c r="B176" s="8">
        <f t="shared" si="18"/>
        <v>7</v>
      </c>
      <c r="C176" s="42"/>
      <c r="D176" s="10">
        <f t="shared" si="23"/>
        <v>0</v>
      </c>
      <c r="E176" s="13">
        <v>166</v>
      </c>
      <c r="F176" s="13">
        <f t="shared" si="19"/>
        <v>133</v>
      </c>
      <c r="G176" s="9">
        <f t="shared" si="20"/>
        <v>104549.74361991468</v>
      </c>
      <c r="H176" s="9">
        <f t="shared" si="21"/>
        <v>1132.2444245519675</v>
      </c>
      <c r="I176" s="9">
        <f t="shared" si="16"/>
        <v>609.87350444950232</v>
      </c>
      <c r="J176" s="9">
        <f t="shared" si="17"/>
        <v>522.37092010246522</v>
      </c>
      <c r="K176" s="20">
        <f t="shared" si="22"/>
        <v>189084.8189001783</v>
      </c>
    </row>
    <row r="177" spans="1:11">
      <c r="A177" s="19">
        <v>44197</v>
      </c>
      <c r="B177" s="8">
        <f t="shared" si="18"/>
        <v>7</v>
      </c>
      <c r="C177" s="42"/>
      <c r="D177" s="10">
        <f t="shared" si="23"/>
        <v>0</v>
      </c>
      <c r="E177" s="13">
        <v>167</v>
      </c>
      <c r="F177" s="13">
        <f t="shared" si="19"/>
        <v>132</v>
      </c>
      <c r="G177" s="9">
        <f t="shared" si="20"/>
        <v>104027.37269981221</v>
      </c>
      <c r="H177" s="9">
        <f t="shared" si="21"/>
        <v>1132.2444245519678</v>
      </c>
      <c r="I177" s="9">
        <f t="shared" si="16"/>
        <v>606.82634074890461</v>
      </c>
      <c r="J177" s="9">
        <f t="shared" si="17"/>
        <v>525.41808380306315</v>
      </c>
      <c r="K177" s="20">
        <f t="shared" si="22"/>
        <v>190217.06332473026</v>
      </c>
    </row>
    <row r="178" spans="1:11">
      <c r="A178" s="19">
        <v>44228</v>
      </c>
      <c r="B178" s="8">
        <f t="shared" si="18"/>
        <v>7</v>
      </c>
      <c r="C178" s="42"/>
      <c r="D178" s="10">
        <f t="shared" si="23"/>
        <v>0</v>
      </c>
      <c r="E178" s="13">
        <v>168</v>
      </c>
      <c r="F178" s="13">
        <f t="shared" si="19"/>
        <v>131</v>
      </c>
      <c r="G178" s="9">
        <f t="shared" si="20"/>
        <v>103501.95461600916</v>
      </c>
      <c r="H178" s="9">
        <f t="shared" si="21"/>
        <v>1132.2444245519678</v>
      </c>
      <c r="I178" s="9">
        <f t="shared" si="16"/>
        <v>603.76140192672005</v>
      </c>
      <c r="J178" s="9">
        <f t="shared" si="17"/>
        <v>528.48302262524771</v>
      </c>
      <c r="K178" s="20">
        <f t="shared" si="22"/>
        <v>191349.30774928222</v>
      </c>
    </row>
    <row r="179" spans="1:11">
      <c r="A179" s="19">
        <v>44256</v>
      </c>
      <c r="B179" s="8">
        <f t="shared" si="18"/>
        <v>7</v>
      </c>
      <c r="C179" s="42"/>
      <c r="D179" s="10">
        <f t="shared" si="23"/>
        <v>0</v>
      </c>
      <c r="E179" s="13">
        <v>169</v>
      </c>
      <c r="F179" s="13">
        <f t="shared" si="19"/>
        <v>130</v>
      </c>
      <c r="G179" s="9">
        <f t="shared" si="20"/>
        <v>102973.4715933839</v>
      </c>
      <c r="H179" s="9">
        <f t="shared" si="21"/>
        <v>1132.2444245519678</v>
      </c>
      <c r="I179" s="9">
        <f t="shared" si="16"/>
        <v>600.67858429473938</v>
      </c>
      <c r="J179" s="9">
        <f t="shared" si="17"/>
        <v>531.56584025722839</v>
      </c>
      <c r="K179" s="20">
        <f t="shared" si="22"/>
        <v>192481.55217383418</v>
      </c>
    </row>
    <row r="180" spans="1:11">
      <c r="A180" s="19">
        <v>44287</v>
      </c>
      <c r="B180" s="8">
        <f t="shared" si="18"/>
        <v>7</v>
      </c>
      <c r="C180" s="42"/>
      <c r="D180" s="10">
        <f t="shared" si="23"/>
        <v>0</v>
      </c>
      <c r="E180" s="13">
        <v>170</v>
      </c>
      <c r="F180" s="13">
        <f t="shared" si="19"/>
        <v>129</v>
      </c>
      <c r="G180" s="9">
        <f t="shared" si="20"/>
        <v>102441.90575312667</v>
      </c>
      <c r="H180" s="9">
        <f t="shared" si="21"/>
        <v>1132.2444245519678</v>
      </c>
      <c r="I180" s="9">
        <f t="shared" si="16"/>
        <v>597.57778355990558</v>
      </c>
      <c r="J180" s="9">
        <f t="shared" si="17"/>
        <v>534.66664099206218</v>
      </c>
      <c r="K180" s="20">
        <f t="shared" si="22"/>
        <v>193613.79659838614</v>
      </c>
    </row>
    <row r="181" spans="1:11">
      <c r="A181" s="19">
        <v>44317</v>
      </c>
      <c r="B181" s="8">
        <f t="shared" si="18"/>
        <v>7</v>
      </c>
      <c r="C181" s="42"/>
      <c r="D181" s="10">
        <f t="shared" si="23"/>
        <v>0</v>
      </c>
      <c r="E181" s="13">
        <v>171</v>
      </c>
      <c r="F181" s="13">
        <f t="shared" si="19"/>
        <v>128</v>
      </c>
      <c r="G181" s="9">
        <f t="shared" si="20"/>
        <v>101907.23911213462</v>
      </c>
      <c r="H181" s="9">
        <f t="shared" si="21"/>
        <v>1132.244424551968</v>
      </c>
      <c r="I181" s="9">
        <f t="shared" si="16"/>
        <v>594.4588948207853</v>
      </c>
      <c r="J181" s="9">
        <f t="shared" si="17"/>
        <v>537.78552973118269</v>
      </c>
      <c r="K181" s="20">
        <f t="shared" si="22"/>
        <v>194746.04102293809</v>
      </c>
    </row>
    <row r="182" spans="1:11">
      <c r="A182" s="19">
        <v>44348</v>
      </c>
      <c r="B182" s="8">
        <f t="shared" si="18"/>
        <v>7</v>
      </c>
      <c r="C182" s="42"/>
      <c r="D182" s="10">
        <f t="shared" si="23"/>
        <v>0</v>
      </c>
      <c r="E182" s="13">
        <v>172</v>
      </c>
      <c r="F182" s="13">
        <f t="shared" si="19"/>
        <v>127</v>
      </c>
      <c r="G182" s="9">
        <f t="shared" si="20"/>
        <v>101369.45358240344</v>
      </c>
      <c r="H182" s="9">
        <f t="shared" si="21"/>
        <v>1132.244424551968</v>
      </c>
      <c r="I182" s="9">
        <f t="shared" si="16"/>
        <v>591.32181256401998</v>
      </c>
      <c r="J182" s="9">
        <f t="shared" si="17"/>
        <v>540.92261198794802</v>
      </c>
      <c r="K182" s="20">
        <f t="shared" si="22"/>
        <v>195878.28544749005</v>
      </c>
    </row>
    <row r="183" spans="1:11">
      <c r="A183" s="19">
        <v>44378</v>
      </c>
      <c r="B183" s="8">
        <f t="shared" si="18"/>
        <v>7</v>
      </c>
      <c r="C183" s="42"/>
      <c r="D183" s="10">
        <f t="shared" si="23"/>
        <v>0</v>
      </c>
      <c r="E183" s="13">
        <v>173</v>
      </c>
      <c r="F183" s="13">
        <f t="shared" si="19"/>
        <v>126</v>
      </c>
      <c r="G183" s="9">
        <f t="shared" si="20"/>
        <v>100828.53097041549</v>
      </c>
      <c r="H183" s="9">
        <f t="shared" si="21"/>
        <v>1132.2444245519678</v>
      </c>
      <c r="I183" s="9">
        <f t="shared" si="16"/>
        <v>588.1664306607571</v>
      </c>
      <c r="J183" s="9">
        <f t="shared" si="17"/>
        <v>544.07799389121067</v>
      </c>
      <c r="K183" s="20">
        <f t="shared" si="22"/>
        <v>197010.52987204201</v>
      </c>
    </row>
    <row r="184" spans="1:11">
      <c r="A184" s="19">
        <v>44409</v>
      </c>
      <c r="B184" s="8">
        <f t="shared" si="18"/>
        <v>7</v>
      </c>
      <c r="C184" s="42"/>
      <c r="D184" s="10">
        <f t="shared" si="23"/>
        <v>0</v>
      </c>
      <c r="E184" s="13">
        <v>174</v>
      </c>
      <c r="F184" s="13">
        <f t="shared" si="19"/>
        <v>125</v>
      </c>
      <c r="G184" s="9">
        <f t="shared" si="20"/>
        <v>100284.45297652428</v>
      </c>
      <c r="H184" s="9">
        <f t="shared" si="21"/>
        <v>1132.244424551968</v>
      </c>
      <c r="I184" s="9">
        <f t="shared" si="16"/>
        <v>584.99264236305828</v>
      </c>
      <c r="J184" s="9">
        <f t="shared" si="17"/>
        <v>547.25178218890971</v>
      </c>
      <c r="K184" s="20">
        <f t="shared" si="22"/>
        <v>198142.77429659397</v>
      </c>
    </row>
    <row r="185" spans="1:11">
      <c r="A185" s="19">
        <v>44440</v>
      </c>
      <c r="B185" s="8">
        <f t="shared" si="18"/>
        <v>7</v>
      </c>
      <c r="C185" s="42"/>
      <c r="D185" s="10">
        <f t="shared" si="23"/>
        <v>0</v>
      </c>
      <c r="E185" s="13">
        <v>175</v>
      </c>
      <c r="F185" s="13">
        <f t="shared" si="19"/>
        <v>124</v>
      </c>
      <c r="G185" s="9">
        <f t="shared" si="20"/>
        <v>99737.201194335372</v>
      </c>
      <c r="H185" s="9">
        <f t="shared" si="21"/>
        <v>1132.244424551968</v>
      </c>
      <c r="I185" s="9">
        <f t="shared" si="16"/>
        <v>581.80034030028969</v>
      </c>
      <c r="J185" s="9">
        <f t="shared" si="17"/>
        <v>550.44408425167831</v>
      </c>
      <c r="K185" s="20">
        <f t="shared" si="22"/>
        <v>199275.01872114593</v>
      </c>
    </row>
    <row r="186" spans="1:11">
      <c r="A186" s="19">
        <v>44470</v>
      </c>
      <c r="B186" s="8">
        <f t="shared" si="18"/>
        <v>7</v>
      </c>
      <c r="C186" s="42"/>
      <c r="D186" s="10">
        <f t="shared" si="23"/>
        <v>0</v>
      </c>
      <c r="E186" s="13">
        <v>176</v>
      </c>
      <c r="F186" s="13">
        <f t="shared" si="19"/>
        <v>123</v>
      </c>
      <c r="G186" s="9">
        <f t="shared" si="20"/>
        <v>99186.757110083694</v>
      </c>
      <c r="H186" s="9">
        <f t="shared" si="21"/>
        <v>1132.244424551968</v>
      </c>
      <c r="I186" s="9">
        <f t="shared" si="16"/>
        <v>578.58941647548818</v>
      </c>
      <c r="J186" s="9">
        <f t="shared" si="17"/>
        <v>553.65500807647982</v>
      </c>
      <c r="K186" s="20">
        <f t="shared" si="22"/>
        <v>200407.26314569789</v>
      </c>
    </row>
    <row r="187" spans="1:11">
      <c r="A187" s="19">
        <v>44501</v>
      </c>
      <c r="B187" s="8">
        <f t="shared" si="18"/>
        <v>7</v>
      </c>
      <c r="C187" s="42"/>
      <c r="D187" s="10">
        <f t="shared" si="23"/>
        <v>0</v>
      </c>
      <c r="E187" s="13">
        <v>177</v>
      </c>
      <c r="F187" s="13">
        <f t="shared" si="19"/>
        <v>122</v>
      </c>
      <c r="G187" s="9">
        <f t="shared" si="20"/>
        <v>98633.102102007208</v>
      </c>
      <c r="H187" s="9">
        <f t="shared" si="21"/>
        <v>1132.244424551968</v>
      </c>
      <c r="I187" s="9">
        <f t="shared" si="16"/>
        <v>575.35976226170862</v>
      </c>
      <c r="J187" s="9">
        <f t="shared" si="17"/>
        <v>556.88466229025937</v>
      </c>
      <c r="K187" s="20">
        <f t="shared" si="22"/>
        <v>201539.50757024984</v>
      </c>
    </row>
    <row r="188" spans="1:11">
      <c r="A188" s="19">
        <v>44531</v>
      </c>
      <c r="B188" s="8">
        <f t="shared" si="18"/>
        <v>7</v>
      </c>
      <c r="C188" s="42"/>
      <c r="D188" s="10">
        <f t="shared" si="23"/>
        <v>0</v>
      </c>
      <c r="E188" s="13">
        <v>178</v>
      </c>
      <c r="F188" s="13">
        <f t="shared" si="19"/>
        <v>121</v>
      </c>
      <c r="G188" s="9">
        <f t="shared" si="20"/>
        <v>98076.217439716944</v>
      </c>
      <c r="H188" s="9">
        <f t="shared" si="21"/>
        <v>1132.244424551968</v>
      </c>
      <c r="I188" s="9">
        <f t="shared" si="16"/>
        <v>572.11126839834878</v>
      </c>
      <c r="J188" s="9">
        <f t="shared" si="17"/>
        <v>560.13315615361921</v>
      </c>
      <c r="K188" s="20">
        <f t="shared" si="22"/>
        <v>202671.7519948018</v>
      </c>
    </row>
    <row r="189" spans="1:11">
      <c r="A189" s="19">
        <v>44562</v>
      </c>
      <c r="B189" s="8">
        <f t="shared" si="18"/>
        <v>7</v>
      </c>
      <c r="C189" s="42"/>
      <c r="D189" s="10">
        <f t="shared" si="23"/>
        <v>0</v>
      </c>
      <c r="E189" s="13">
        <v>179</v>
      </c>
      <c r="F189" s="13">
        <f t="shared" si="19"/>
        <v>120</v>
      </c>
      <c r="G189" s="9">
        <f t="shared" si="20"/>
        <v>97516.084283563323</v>
      </c>
      <c r="H189" s="9">
        <f t="shared" si="21"/>
        <v>1132.2444245519682</v>
      </c>
      <c r="I189" s="9">
        <f t="shared" si="16"/>
        <v>568.84382498745276</v>
      </c>
      <c r="J189" s="9">
        <f t="shared" si="17"/>
        <v>563.40059956451546</v>
      </c>
      <c r="K189" s="20">
        <f t="shared" si="22"/>
        <v>203803.99641935376</v>
      </c>
    </row>
    <row r="190" spans="1:11">
      <c r="A190" s="19">
        <v>44593</v>
      </c>
      <c r="B190" s="8">
        <f t="shared" si="18"/>
        <v>7</v>
      </c>
      <c r="C190" s="42"/>
      <c r="D190" s="10">
        <f t="shared" si="23"/>
        <v>0</v>
      </c>
      <c r="E190" s="13">
        <v>180</v>
      </c>
      <c r="F190" s="13">
        <f t="shared" si="19"/>
        <v>119</v>
      </c>
      <c r="G190" s="9">
        <f t="shared" si="20"/>
        <v>96952.68368399881</v>
      </c>
      <c r="H190" s="9">
        <f t="shared" si="21"/>
        <v>1132.244424551968</v>
      </c>
      <c r="I190" s="9">
        <f t="shared" si="16"/>
        <v>565.55732148999311</v>
      </c>
      <c r="J190" s="9">
        <f t="shared" si="17"/>
        <v>566.68710306197488</v>
      </c>
      <c r="K190" s="20">
        <f t="shared" si="22"/>
        <v>204936.24084390572</v>
      </c>
    </row>
    <row r="191" spans="1:11">
      <c r="A191" s="19">
        <v>44621</v>
      </c>
      <c r="B191" s="8">
        <f t="shared" si="18"/>
        <v>7</v>
      </c>
      <c r="C191" s="42"/>
      <c r="D191" s="10">
        <f t="shared" si="23"/>
        <v>0</v>
      </c>
      <c r="E191" s="13">
        <v>181</v>
      </c>
      <c r="F191" s="13">
        <f t="shared" si="19"/>
        <v>118</v>
      </c>
      <c r="G191" s="9">
        <f t="shared" si="20"/>
        <v>96385.99658093683</v>
      </c>
      <c r="H191" s="9">
        <f t="shared" si="21"/>
        <v>1132.2444245519678</v>
      </c>
      <c r="I191" s="9">
        <f t="shared" si="16"/>
        <v>562.25164672213145</v>
      </c>
      <c r="J191" s="9">
        <f t="shared" si="17"/>
        <v>569.99277782983631</v>
      </c>
      <c r="K191" s="20">
        <f t="shared" si="22"/>
        <v>206068.48526845768</v>
      </c>
    </row>
    <row r="192" spans="1:11">
      <c r="A192" s="19">
        <v>44652</v>
      </c>
      <c r="B192" s="8">
        <f t="shared" si="18"/>
        <v>7</v>
      </c>
      <c r="C192" s="42"/>
      <c r="D192" s="10">
        <f t="shared" si="23"/>
        <v>0</v>
      </c>
      <c r="E192" s="13">
        <v>182</v>
      </c>
      <c r="F192" s="13">
        <f t="shared" si="19"/>
        <v>117</v>
      </c>
      <c r="G192" s="9">
        <f t="shared" si="20"/>
        <v>95816.003803107</v>
      </c>
      <c r="H192" s="9">
        <f t="shared" si="21"/>
        <v>1132.244424551968</v>
      </c>
      <c r="I192" s="9">
        <f t="shared" si="16"/>
        <v>558.92668885145747</v>
      </c>
      <c r="J192" s="9">
        <f t="shared" si="17"/>
        <v>573.31773570051053</v>
      </c>
      <c r="K192" s="20">
        <f t="shared" si="22"/>
        <v>207200.72969300963</v>
      </c>
    </row>
    <row r="193" spans="1:11">
      <c r="A193" s="19">
        <v>44682</v>
      </c>
      <c r="B193" s="8">
        <f t="shared" si="18"/>
        <v>7</v>
      </c>
      <c r="C193" s="42"/>
      <c r="D193" s="10">
        <f t="shared" si="23"/>
        <v>0</v>
      </c>
      <c r="E193" s="13">
        <v>183</v>
      </c>
      <c r="F193" s="13">
        <f t="shared" si="19"/>
        <v>116</v>
      </c>
      <c r="G193" s="9">
        <f t="shared" si="20"/>
        <v>95242.686067406496</v>
      </c>
      <c r="H193" s="9">
        <f t="shared" si="21"/>
        <v>1132.2444245519682</v>
      </c>
      <c r="I193" s="9">
        <f t="shared" si="16"/>
        <v>555.58233539320452</v>
      </c>
      <c r="J193" s="9">
        <f t="shared" si="17"/>
        <v>576.66208915876371</v>
      </c>
      <c r="K193" s="20">
        <f t="shared" si="22"/>
        <v>208332.97411756159</v>
      </c>
    </row>
    <row r="194" spans="1:11">
      <c r="A194" s="19">
        <v>44713</v>
      </c>
      <c r="B194" s="8">
        <f t="shared" si="18"/>
        <v>7</v>
      </c>
      <c r="C194" s="42"/>
      <c r="D194" s="10">
        <f t="shared" si="23"/>
        <v>0</v>
      </c>
      <c r="E194" s="13">
        <v>184</v>
      </c>
      <c r="F194" s="13">
        <f t="shared" si="19"/>
        <v>115</v>
      </c>
      <c r="G194" s="9">
        <f t="shared" si="20"/>
        <v>94666.023978247729</v>
      </c>
      <c r="H194" s="9">
        <f t="shared" si="21"/>
        <v>1132.244424551968</v>
      </c>
      <c r="I194" s="9">
        <f t="shared" si="16"/>
        <v>552.21847320644508</v>
      </c>
      <c r="J194" s="9">
        <f t="shared" si="17"/>
        <v>580.02595134552291</v>
      </c>
      <c r="K194" s="20">
        <f t="shared" si="22"/>
        <v>209465.21854211355</v>
      </c>
    </row>
    <row r="195" spans="1:11">
      <c r="A195" s="19">
        <v>44743</v>
      </c>
      <c r="B195" s="8">
        <f t="shared" si="18"/>
        <v>7</v>
      </c>
      <c r="C195" s="42"/>
      <c r="D195" s="10">
        <f t="shared" si="23"/>
        <v>0</v>
      </c>
      <c r="E195" s="13">
        <v>185</v>
      </c>
      <c r="F195" s="13">
        <f t="shared" si="19"/>
        <v>114</v>
      </c>
      <c r="G195" s="9">
        <f t="shared" si="20"/>
        <v>94085.998026902205</v>
      </c>
      <c r="H195" s="9">
        <f t="shared" si="21"/>
        <v>1132.244424551968</v>
      </c>
      <c r="I195" s="9">
        <f t="shared" si="16"/>
        <v>548.83498849026284</v>
      </c>
      <c r="J195" s="9">
        <f t="shared" si="17"/>
        <v>583.40943606170515</v>
      </c>
      <c r="K195" s="20">
        <f t="shared" si="22"/>
        <v>210597.46296666551</v>
      </c>
    </row>
    <row r="196" spans="1:11">
      <c r="A196" s="19">
        <v>44774</v>
      </c>
      <c r="B196" s="8">
        <f t="shared" si="18"/>
        <v>7</v>
      </c>
      <c r="C196" s="42"/>
      <c r="D196" s="10">
        <f t="shared" si="23"/>
        <v>0</v>
      </c>
      <c r="E196" s="13">
        <v>186</v>
      </c>
      <c r="F196" s="13">
        <f t="shared" si="19"/>
        <v>113</v>
      </c>
      <c r="G196" s="9">
        <f t="shared" si="20"/>
        <v>93502.588590840503</v>
      </c>
      <c r="H196" s="9">
        <f t="shared" si="21"/>
        <v>1132.2444245519682</v>
      </c>
      <c r="I196" s="9">
        <f t="shared" si="16"/>
        <v>545.431766779903</v>
      </c>
      <c r="J196" s="9">
        <f t="shared" si="17"/>
        <v>586.81265777206522</v>
      </c>
      <c r="K196" s="20">
        <f t="shared" si="22"/>
        <v>211729.70739121747</v>
      </c>
    </row>
    <row r="197" spans="1:11">
      <c r="A197" s="19">
        <v>44805</v>
      </c>
      <c r="B197" s="8">
        <f t="shared" si="18"/>
        <v>7</v>
      </c>
      <c r="C197" s="42"/>
      <c r="D197" s="10">
        <f t="shared" si="23"/>
        <v>0</v>
      </c>
      <c r="E197" s="13">
        <v>187</v>
      </c>
      <c r="F197" s="13">
        <f t="shared" si="19"/>
        <v>112</v>
      </c>
      <c r="G197" s="9">
        <f t="shared" si="20"/>
        <v>92915.775933068435</v>
      </c>
      <c r="H197" s="9">
        <f t="shared" si="21"/>
        <v>1132.2444245519682</v>
      </c>
      <c r="I197" s="9">
        <f t="shared" si="16"/>
        <v>542.00869294289919</v>
      </c>
      <c r="J197" s="9">
        <f t="shared" si="17"/>
        <v>590.23573160906903</v>
      </c>
      <c r="K197" s="20">
        <f t="shared" si="22"/>
        <v>212861.95181576943</v>
      </c>
    </row>
    <row r="198" spans="1:11">
      <c r="A198" s="19">
        <v>44835</v>
      </c>
      <c r="B198" s="8">
        <f t="shared" si="18"/>
        <v>7</v>
      </c>
      <c r="C198" s="42"/>
      <c r="D198" s="10">
        <f t="shared" si="23"/>
        <v>0</v>
      </c>
      <c r="E198" s="13">
        <v>188</v>
      </c>
      <c r="F198" s="13">
        <f t="shared" si="19"/>
        <v>111</v>
      </c>
      <c r="G198" s="9">
        <f t="shared" si="20"/>
        <v>92325.540201459371</v>
      </c>
      <c r="H198" s="9">
        <f t="shared" si="21"/>
        <v>1132.2444245519685</v>
      </c>
      <c r="I198" s="9">
        <f t="shared" si="16"/>
        <v>538.56565117517971</v>
      </c>
      <c r="J198" s="9">
        <f t="shared" si="17"/>
        <v>593.67877337678874</v>
      </c>
      <c r="K198" s="20">
        <f t="shared" si="22"/>
        <v>213994.19624032138</v>
      </c>
    </row>
    <row r="199" spans="1:11">
      <c r="A199" s="19">
        <v>44866</v>
      </c>
      <c r="B199" s="8">
        <f t="shared" si="18"/>
        <v>7</v>
      </c>
      <c r="C199" s="42"/>
      <c r="D199" s="10">
        <f t="shared" si="23"/>
        <v>0</v>
      </c>
      <c r="E199" s="13">
        <v>189</v>
      </c>
      <c r="F199" s="13">
        <f t="shared" si="19"/>
        <v>110</v>
      </c>
      <c r="G199" s="9">
        <f t="shared" si="20"/>
        <v>91731.861428082586</v>
      </c>
      <c r="H199" s="9">
        <f t="shared" si="21"/>
        <v>1132.2444245519682</v>
      </c>
      <c r="I199" s="9">
        <f t="shared" si="16"/>
        <v>535.10252499714841</v>
      </c>
      <c r="J199" s="9">
        <f t="shared" si="17"/>
        <v>597.14189955481982</v>
      </c>
      <c r="K199" s="20">
        <f t="shared" si="22"/>
        <v>215126.44066487334</v>
      </c>
    </row>
    <row r="200" spans="1:11">
      <c r="A200" s="19">
        <v>44896</v>
      </c>
      <c r="B200" s="8">
        <f t="shared" si="18"/>
        <v>7</v>
      </c>
      <c r="C200" s="42"/>
      <c r="D200" s="10">
        <f t="shared" si="23"/>
        <v>0</v>
      </c>
      <c r="E200" s="13">
        <v>190</v>
      </c>
      <c r="F200" s="13">
        <f t="shared" si="19"/>
        <v>109</v>
      </c>
      <c r="G200" s="9">
        <f t="shared" si="20"/>
        <v>91134.71952852777</v>
      </c>
      <c r="H200" s="9">
        <f t="shared" si="21"/>
        <v>1132.2444245519682</v>
      </c>
      <c r="I200" s="9">
        <f t="shared" si="16"/>
        <v>531.6191972497453</v>
      </c>
      <c r="J200" s="9">
        <f t="shared" si="17"/>
        <v>600.62522730222292</v>
      </c>
      <c r="K200" s="20">
        <f t="shared" si="22"/>
        <v>216258.6850894253</v>
      </c>
    </row>
    <row r="201" spans="1:11">
      <c r="A201" s="19">
        <v>44927</v>
      </c>
      <c r="B201" s="8">
        <f t="shared" si="18"/>
        <v>7</v>
      </c>
      <c r="C201" s="42"/>
      <c r="D201" s="10">
        <f t="shared" si="23"/>
        <v>0</v>
      </c>
      <c r="E201" s="13">
        <v>191</v>
      </c>
      <c r="F201" s="13">
        <f t="shared" si="19"/>
        <v>108</v>
      </c>
      <c r="G201" s="9">
        <f t="shared" si="20"/>
        <v>90534.094301225545</v>
      </c>
      <c r="H201" s="9">
        <f t="shared" si="21"/>
        <v>1132.2444245519685</v>
      </c>
      <c r="I201" s="9">
        <f t="shared" si="16"/>
        <v>528.11555009048232</v>
      </c>
      <c r="J201" s="9">
        <f t="shared" si="17"/>
        <v>604.12887446148613</v>
      </c>
      <c r="K201" s="20">
        <f t="shared" si="22"/>
        <v>217390.92951397726</v>
      </c>
    </row>
    <row r="202" spans="1:11">
      <c r="A202" s="19">
        <v>44958</v>
      </c>
      <c r="B202" s="8">
        <f t="shared" si="18"/>
        <v>7</v>
      </c>
      <c r="C202" s="42"/>
      <c r="D202" s="10">
        <f t="shared" si="23"/>
        <v>0</v>
      </c>
      <c r="E202" s="13">
        <v>192</v>
      </c>
      <c r="F202" s="13">
        <f t="shared" si="19"/>
        <v>107</v>
      </c>
      <c r="G202" s="9">
        <f t="shared" si="20"/>
        <v>89929.965426764058</v>
      </c>
      <c r="H202" s="9">
        <f t="shared" si="21"/>
        <v>1132.2444245519685</v>
      </c>
      <c r="I202" s="9">
        <f t="shared" ref="I202:I265" si="24">IF(ISERR(+G202*B202/$G$6/100)=1,0,G202*B202/$G$6/100)</f>
        <v>524.59146498945699</v>
      </c>
      <c r="J202" s="9">
        <f t="shared" ref="J202:J265" si="25">IF(ISERR(+H202-I202)=1,0,H202-I202)</f>
        <v>607.65295956251146</v>
      </c>
      <c r="K202" s="20">
        <f t="shared" si="22"/>
        <v>218523.17393852922</v>
      </c>
    </row>
    <row r="203" spans="1:11">
      <c r="A203" s="19">
        <v>44986</v>
      </c>
      <c r="B203" s="8">
        <f t="shared" ref="B203:B266" si="26">B202</f>
        <v>7</v>
      </c>
      <c r="C203" s="42"/>
      <c r="D203" s="10">
        <f t="shared" si="23"/>
        <v>0</v>
      </c>
      <c r="E203" s="13">
        <v>193</v>
      </c>
      <c r="F203" s="13">
        <f t="shared" ref="F203:F266" si="27">(-LOG(1-((G203-C203)*B203/100/$G$6/H202))/(LOG(1+(B203/$G$6/100)))*(D203&lt;&gt;0))+(F202-1)*(D203=0)</f>
        <v>106</v>
      </c>
      <c r="G203" s="9">
        <f t="shared" ref="G203:G266" si="28">(G202-J202-C202)*(F202&gt;1)</f>
        <v>89322.31246720154</v>
      </c>
      <c r="H203" s="9">
        <f t="shared" ref="H203:H266" si="29">PMT(B203/100/$G$6,F203,-G203)*(D203=0)+H202*(D203&lt;&gt;0)</f>
        <v>1132.2444245519685</v>
      </c>
      <c r="I203" s="9">
        <f t="shared" si="24"/>
        <v>521.04682272534239</v>
      </c>
      <c r="J203" s="9">
        <f t="shared" si="25"/>
        <v>611.19760182662606</v>
      </c>
      <c r="K203" s="20">
        <f t="shared" si="22"/>
        <v>219655.41836308117</v>
      </c>
    </row>
    <row r="204" spans="1:11">
      <c r="A204" s="19">
        <v>45017</v>
      </c>
      <c r="B204" s="8">
        <f t="shared" si="26"/>
        <v>7</v>
      </c>
      <c r="C204" s="42"/>
      <c r="D204" s="10">
        <f t="shared" si="23"/>
        <v>0</v>
      </c>
      <c r="E204" s="13">
        <v>194</v>
      </c>
      <c r="F204" s="13">
        <f t="shared" si="27"/>
        <v>105</v>
      </c>
      <c r="G204" s="9">
        <f t="shared" si="28"/>
        <v>88711.114865374911</v>
      </c>
      <c r="H204" s="9">
        <f t="shared" si="29"/>
        <v>1132.244424551968</v>
      </c>
      <c r="I204" s="9">
        <f t="shared" si="24"/>
        <v>517.48150338135372</v>
      </c>
      <c r="J204" s="9">
        <f t="shared" si="25"/>
        <v>614.76292117061428</v>
      </c>
      <c r="K204" s="20">
        <f t="shared" ref="K204:K267" si="30">+I204+J204+K203</f>
        <v>220787.66278763313</v>
      </c>
    </row>
    <row r="205" spans="1:11">
      <c r="A205" s="19">
        <v>45047</v>
      </c>
      <c r="B205" s="8">
        <f t="shared" si="26"/>
        <v>7</v>
      </c>
      <c r="C205" s="42"/>
      <c r="D205" s="10">
        <f t="shared" ref="D205:D268" si="31">+D204</f>
        <v>0</v>
      </c>
      <c r="E205" s="13">
        <v>195</v>
      </c>
      <c r="F205" s="13">
        <f t="shared" si="27"/>
        <v>104</v>
      </c>
      <c r="G205" s="9">
        <f t="shared" si="28"/>
        <v>88096.351944204303</v>
      </c>
      <c r="H205" s="9">
        <f t="shared" si="29"/>
        <v>1132.2444245519685</v>
      </c>
      <c r="I205" s="9">
        <f t="shared" si="24"/>
        <v>513.89538634119174</v>
      </c>
      <c r="J205" s="9">
        <f t="shared" si="25"/>
        <v>618.34903821077671</v>
      </c>
      <c r="K205" s="20">
        <f t="shared" si="30"/>
        <v>221919.90721218509</v>
      </c>
    </row>
    <row r="206" spans="1:11">
      <c r="A206" s="19">
        <v>45078</v>
      </c>
      <c r="B206" s="8">
        <f t="shared" si="26"/>
        <v>7</v>
      </c>
      <c r="C206" s="42"/>
      <c r="D206" s="10">
        <f t="shared" si="31"/>
        <v>0</v>
      </c>
      <c r="E206" s="13">
        <v>196</v>
      </c>
      <c r="F206" s="13">
        <f t="shared" si="27"/>
        <v>103</v>
      </c>
      <c r="G206" s="9">
        <f t="shared" si="28"/>
        <v>87478.002905993533</v>
      </c>
      <c r="H206" s="9">
        <f t="shared" si="29"/>
        <v>1132.2444245519685</v>
      </c>
      <c r="I206" s="9">
        <f t="shared" si="24"/>
        <v>510.28835028496229</v>
      </c>
      <c r="J206" s="9">
        <f t="shared" si="25"/>
        <v>621.95607426700622</v>
      </c>
      <c r="K206" s="20">
        <f t="shared" si="30"/>
        <v>223052.15163673705</v>
      </c>
    </row>
    <row r="207" spans="1:11">
      <c r="A207" s="19">
        <v>45108</v>
      </c>
      <c r="B207" s="8">
        <f t="shared" si="26"/>
        <v>7</v>
      </c>
      <c r="C207" s="42"/>
      <c r="D207" s="10">
        <f t="shared" si="31"/>
        <v>0</v>
      </c>
      <c r="E207" s="13">
        <v>197</v>
      </c>
      <c r="F207" s="13">
        <f t="shared" si="27"/>
        <v>102</v>
      </c>
      <c r="G207" s="9">
        <f t="shared" si="28"/>
        <v>86856.046831726533</v>
      </c>
      <c r="H207" s="9">
        <f t="shared" si="29"/>
        <v>1132.2444245519687</v>
      </c>
      <c r="I207" s="9">
        <f t="shared" si="24"/>
        <v>506.66027318507145</v>
      </c>
      <c r="J207" s="9">
        <f t="shared" si="25"/>
        <v>625.58415136689723</v>
      </c>
      <c r="K207" s="20">
        <f t="shared" si="30"/>
        <v>224184.39606128901</v>
      </c>
    </row>
    <row r="208" spans="1:11">
      <c r="A208" s="19">
        <v>45139</v>
      </c>
      <c r="B208" s="8">
        <f t="shared" si="26"/>
        <v>7</v>
      </c>
      <c r="C208" s="42"/>
      <c r="D208" s="10">
        <f t="shared" si="31"/>
        <v>0</v>
      </c>
      <c r="E208" s="13">
        <v>198</v>
      </c>
      <c r="F208" s="13">
        <f t="shared" si="27"/>
        <v>101</v>
      </c>
      <c r="G208" s="9">
        <f t="shared" si="28"/>
        <v>86230.462680359633</v>
      </c>
      <c r="H208" s="9">
        <f t="shared" si="29"/>
        <v>1132.2444245519687</v>
      </c>
      <c r="I208" s="9">
        <f t="shared" si="24"/>
        <v>503.01103230209787</v>
      </c>
      <c r="J208" s="9">
        <f t="shared" si="25"/>
        <v>629.2333922498708</v>
      </c>
      <c r="K208" s="20">
        <f t="shared" si="30"/>
        <v>225316.64048584097</v>
      </c>
    </row>
    <row r="209" spans="1:11">
      <c r="A209" s="19">
        <v>45170</v>
      </c>
      <c r="B209" s="8">
        <f t="shared" si="26"/>
        <v>7</v>
      </c>
      <c r="C209" s="42"/>
      <c r="D209" s="10">
        <f t="shared" si="31"/>
        <v>0</v>
      </c>
      <c r="E209" s="13">
        <v>199</v>
      </c>
      <c r="F209" s="13">
        <f t="shared" si="27"/>
        <v>100</v>
      </c>
      <c r="G209" s="9">
        <f t="shared" si="28"/>
        <v>85601.229288109767</v>
      </c>
      <c r="H209" s="9">
        <f t="shared" si="29"/>
        <v>1132.2444245519689</v>
      </c>
      <c r="I209" s="9">
        <f t="shared" si="24"/>
        <v>499.34050418064027</v>
      </c>
      <c r="J209" s="9">
        <f t="shared" si="25"/>
        <v>632.9039203713287</v>
      </c>
      <c r="K209" s="20">
        <f t="shared" si="30"/>
        <v>226448.88491039292</v>
      </c>
    </row>
    <row r="210" spans="1:11">
      <c r="A210" s="19">
        <v>45200</v>
      </c>
      <c r="B210" s="8">
        <f t="shared" si="26"/>
        <v>7</v>
      </c>
      <c r="C210" s="42"/>
      <c r="D210" s="10">
        <f t="shared" si="31"/>
        <v>0</v>
      </c>
      <c r="E210" s="13">
        <v>200</v>
      </c>
      <c r="F210" s="13">
        <f t="shared" si="27"/>
        <v>99</v>
      </c>
      <c r="G210" s="9">
        <f t="shared" si="28"/>
        <v>84968.325367738435</v>
      </c>
      <c r="H210" s="9">
        <f t="shared" si="29"/>
        <v>1132.2444245519687</v>
      </c>
      <c r="I210" s="9">
        <f t="shared" si="24"/>
        <v>495.64856464514082</v>
      </c>
      <c r="J210" s="9">
        <f t="shared" si="25"/>
        <v>636.59585990682785</v>
      </c>
      <c r="K210" s="20">
        <f t="shared" si="30"/>
        <v>227581.12933494488</v>
      </c>
    </row>
    <row r="211" spans="1:11">
      <c r="A211" s="19">
        <v>45231</v>
      </c>
      <c r="B211" s="8">
        <f t="shared" si="26"/>
        <v>7</v>
      </c>
      <c r="C211" s="42"/>
      <c r="D211" s="10">
        <f t="shared" si="31"/>
        <v>0</v>
      </c>
      <c r="E211" s="13">
        <v>201</v>
      </c>
      <c r="F211" s="13">
        <f t="shared" si="27"/>
        <v>98</v>
      </c>
      <c r="G211" s="9">
        <f t="shared" si="28"/>
        <v>84331.729507831609</v>
      </c>
      <c r="H211" s="9">
        <f t="shared" si="29"/>
        <v>1132.2444245519687</v>
      </c>
      <c r="I211" s="9">
        <f t="shared" si="24"/>
        <v>491.93508879568435</v>
      </c>
      <c r="J211" s="9">
        <f t="shared" si="25"/>
        <v>640.30933575628433</v>
      </c>
      <c r="K211" s="20">
        <f t="shared" si="30"/>
        <v>228713.37375949684</v>
      </c>
    </row>
    <row r="212" spans="1:11">
      <c r="A212" s="19">
        <v>45261</v>
      </c>
      <c r="B212" s="8">
        <f t="shared" si="26"/>
        <v>7</v>
      </c>
      <c r="C212" s="42"/>
      <c r="D212" s="10">
        <f t="shared" si="31"/>
        <v>0</v>
      </c>
      <c r="E212" s="13">
        <v>202</v>
      </c>
      <c r="F212" s="13">
        <f t="shared" si="27"/>
        <v>97</v>
      </c>
      <c r="G212" s="9">
        <f t="shared" si="28"/>
        <v>83691.420172075319</v>
      </c>
      <c r="H212" s="9">
        <f t="shared" si="29"/>
        <v>1132.2444245519689</v>
      </c>
      <c r="I212" s="9">
        <f t="shared" si="24"/>
        <v>488.19995100377275</v>
      </c>
      <c r="J212" s="9">
        <f t="shared" si="25"/>
        <v>644.04447354819615</v>
      </c>
      <c r="K212" s="20">
        <f t="shared" si="30"/>
        <v>229845.6181840488</v>
      </c>
    </row>
    <row r="213" spans="1:11">
      <c r="A213" s="19">
        <v>45292</v>
      </c>
      <c r="B213" s="8">
        <f t="shared" si="26"/>
        <v>7</v>
      </c>
      <c r="C213" s="42"/>
      <c r="D213" s="10">
        <f t="shared" si="31"/>
        <v>0</v>
      </c>
      <c r="E213" s="13">
        <v>203</v>
      </c>
      <c r="F213" s="13">
        <f t="shared" si="27"/>
        <v>96</v>
      </c>
      <c r="G213" s="9">
        <f t="shared" si="28"/>
        <v>83047.375698527117</v>
      </c>
      <c r="H213" s="9">
        <f t="shared" si="29"/>
        <v>1132.2444245519687</v>
      </c>
      <c r="I213" s="9">
        <f t="shared" si="24"/>
        <v>484.4430249080749</v>
      </c>
      <c r="J213" s="9">
        <f t="shared" si="25"/>
        <v>647.80139964389377</v>
      </c>
      <c r="K213" s="20">
        <f t="shared" si="30"/>
        <v>230977.86260860076</v>
      </c>
    </row>
    <row r="214" spans="1:11">
      <c r="A214" s="19">
        <v>45323</v>
      </c>
      <c r="B214" s="8">
        <f t="shared" si="26"/>
        <v>7</v>
      </c>
      <c r="C214" s="42"/>
      <c r="D214" s="10">
        <f t="shared" si="31"/>
        <v>0</v>
      </c>
      <c r="E214" s="13">
        <v>204</v>
      </c>
      <c r="F214" s="13">
        <f t="shared" si="27"/>
        <v>95</v>
      </c>
      <c r="G214" s="9">
        <f t="shared" si="28"/>
        <v>82399.574298883221</v>
      </c>
      <c r="H214" s="9">
        <f t="shared" si="29"/>
        <v>1132.2444245519689</v>
      </c>
      <c r="I214" s="9">
        <f t="shared" si="24"/>
        <v>480.66418341015213</v>
      </c>
      <c r="J214" s="9">
        <f t="shared" si="25"/>
        <v>651.58024114181671</v>
      </c>
      <c r="K214" s="20">
        <f t="shared" si="30"/>
        <v>232110.10703315272</v>
      </c>
    </row>
    <row r="215" spans="1:11">
      <c r="A215" s="19">
        <v>45352</v>
      </c>
      <c r="B215" s="8">
        <f t="shared" si="26"/>
        <v>7</v>
      </c>
      <c r="C215" s="42"/>
      <c r="D215" s="10">
        <f t="shared" si="31"/>
        <v>0</v>
      </c>
      <c r="E215" s="13">
        <v>205</v>
      </c>
      <c r="F215" s="13">
        <f t="shared" si="27"/>
        <v>94</v>
      </c>
      <c r="G215" s="9">
        <f t="shared" si="28"/>
        <v>81747.994057741409</v>
      </c>
      <c r="H215" s="9">
        <f t="shared" si="29"/>
        <v>1132.2444245519687</v>
      </c>
      <c r="I215" s="9">
        <f t="shared" si="24"/>
        <v>476.86329867015826</v>
      </c>
      <c r="J215" s="9">
        <f t="shared" si="25"/>
        <v>655.38112588181048</v>
      </c>
      <c r="K215" s="20">
        <f t="shared" si="30"/>
        <v>233242.35145770467</v>
      </c>
    </row>
    <row r="216" spans="1:11">
      <c r="A216" s="19">
        <v>45383</v>
      </c>
      <c r="B216" s="8">
        <f t="shared" si="26"/>
        <v>7</v>
      </c>
      <c r="C216" s="42"/>
      <c r="D216" s="10">
        <f t="shared" si="31"/>
        <v>0</v>
      </c>
      <c r="E216" s="13">
        <v>206</v>
      </c>
      <c r="F216" s="13">
        <f t="shared" si="27"/>
        <v>93</v>
      </c>
      <c r="G216" s="9">
        <f t="shared" si="28"/>
        <v>81092.612931859592</v>
      </c>
      <c r="H216" s="9">
        <f t="shared" si="29"/>
        <v>1132.2444245519687</v>
      </c>
      <c r="I216" s="9">
        <f t="shared" si="24"/>
        <v>473.0402421025143</v>
      </c>
      <c r="J216" s="9">
        <f t="shared" si="25"/>
        <v>659.20418244945438</v>
      </c>
      <c r="K216" s="20">
        <f t="shared" si="30"/>
        <v>234374.59588225663</v>
      </c>
    </row>
    <row r="217" spans="1:11">
      <c r="A217" s="19">
        <v>45413</v>
      </c>
      <c r="B217" s="8">
        <f t="shared" si="26"/>
        <v>7</v>
      </c>
      <c r="C217" s="42"/>
      <c r="D217" s="10">
        <f t="shared" si="31"/>
        <v>0</v>
      </c>
      <c r="E217" s="13">
        <v>207</v>
      </c>
      <c r="F217" s="13">
        <f t="shared" si="27"/>
        <v>92</v>
      </c>
      <c r="G217" s="9">
        <f t="shared" si="28"/>
        <v>80433.40874941014</v>
      </c>
      <c r="H217" s="9">
        <f t="shared" si="29"/>
        <v>1132.2444245519689</v>
      </c>
      <c r="I217" s="9">
        <f t="shared" si="24"/>
        <v>469.19488437155911</v>
      </c>
      <c r="J217" s="9">
        <f t="shared" si="25"/>
        <v>663.04954018040985</v>
      </c>
      <c r="K217" s="20">
        <f t="shared" si="30"/>
        <v>235506.84030680859</v>
      </c>
    </row>
    <row r="218" spans="1:11">
      <c r="A218" s="19">
        <v>45444</v>
      </c>
      <c r="B218" s="8">
        <f t="shared" si="26"/>
        <v>7</v>
      </c>
      <c r="C218" s="42"/>
      <c r="D218" s="10">
        <f t="shared" si="31"/>
        <v>0</v>
      </c>
      <c r="E218" s="13">
        <v>208</v>
      </c>
      <c r="F218" s="13">
        <f t="shared" si="27"/>
        <v>91</v>
      </c>
      <c r="G218" s="9">
        <f t="shared" si="28"/>
        <v>79770.359209229733</v>
      </c>
      <c r="H218" s="9">
        <f t="shared" si="29"/>
        <v>1132.2444245519687</v>
      </c>
      <c r="I218" s="9">
        <f t="shared" si="24"/>
        <v>465.32709538717347</v>
      </c>
      <c r="J218" s="9">
        <f t="shared" si="25"/>
        <v>666.91732916479521</v>
      </c>
      <c r="K218" s="20">
        <f t="shared" si="30"/>
        <v>236639.08473136055</v>
      </c>
    </row>
    <row r="219" spans="1:11">
      <c r="A219" s="19">
        <v>45474</v>
      </c>
      <c r="B219" s="8">
        <f t="shared" si="26"/>
        <v>7</v>
      </c>
      <c r="C219" s="42"/>
      <c r="D219" s="10">
        <f t="shared" si="31"/>
        <v>0</v>
      </c>
      <c r="E219" s="13">
        <v>209</v>
      </c>
      <c r="F219" s="13">
        <f t="shared" si="27"/>
        <v>90</v>
      </c>
      <c r="G219" s="9">
        <f t="shared" si="28"/>
        <v>79103.441880064944</v>
      </c>
      <c r="H219" s="9">
        <f t="shared" si="29"/>
        <v>1132.2444245519689</v>
      </c>
      <c r="I219" s="9">
        <f t="shared" si="24"/>
        <v>461.43674430037885</v>
      </c>
      <c r="J219" s="9">
        <f t="shared" si="25"/>
        <v>670.80768025159</v>
      </c>
      <c r="K219" s="20">
        <f t="shared" si="30"/>
        <v>237771.32915591251</v>
      </c>
    </row>
    <row r="220" spans="1:11">
      <c r="A220" s="19">
        <v>45505</v>
      </c>
      <c r="B220" s="8">
        <f t="shared" si="26"/>
        <v>7</v>
      </c>
      <c r="C220" s="42"/>
      <c r="D220" s="10">
        <f t="shared" si="31"/>
        <v>0</v>
      </c>
      <c r="E220" s="13">
        <v>210</v>
      </c>
      <c r="F220" s="13">
        <f t="shared" si="27"/>
        <v>89</v>
      </c>
      <c r="G220" s="9">
        <f t="shared" si="28"/>
        <v>78432.634199813358</v>
      </c>
      <c r="H220" s="9">
        <f t="shared" si="29"/>
        <v>1132.2444245519689</v>
      </c>
      <c r="I220" s="9">
        <f t="shared" si="24"/>
        <v>457.52369949891124</v>
      </c>
      <c r="J220" s="9">
        <f t="shared" si="25"/>
        <v>674.72072505305766</v>
      </c>
      <c r="K220" s="20">
        <f t="shared" si="30"/>
        <v>238903.57358046446</v>
      </c>
    </row>
    <row r="221" spans="1:11">
      <c r="A221" s="19">
        <v>45536</v>
      </c>
      <c r="B221" s="8">
        <f t="shared" si="26"/>
        <v>7</v>
      </c>
      <c r="C221" s="42"/>
      <c r="D221" s="10">
        <f t="shared" si="31"/>
        <v>0</v>
      </c>
      <c r="E221" s="13">
        <v>211</v>
      </c>
      <c r="F221" s="13">
        <f t="shared" si="27"/>
        <v>88</v>
      </c>
      <c r="G221" s="9">
        <f t="shared" si="28"/>
        <v>77757.913474760295</v>
      </c>
      <c r="H221" s="9">
        <f t="shared" si="29"/>
        <v>1132.2444245519689</v>
      </c>
      <c r="I221" s="9">
        <f t="shared" si="24"/>
        <v>453.58782860276841</v>
      </c>
      <c r="J221" s="9">
        <f t="shared" si="25"/>
        <v>678.65659594920044</v>
      </c>
      <c r="K221" s="20">
        <f t="shared" si="30"/>
        <v>240035.81800501642</v>
      </c>
    </row>
    <row r="222" spans="1:11">
      <c r="A222" s="19">
        <v>45566</v>
      </c>
      <c r="B222" s="8">
        <f t="shared" si="26"/>
        <v>7</v>
      </c>
      <c r="C222" s="42"/>
      <c r="D222" s="10">
        <f t="shared" si="31"/>
        <v>0</v>
      </c>
      <c r="E222" s="13">
        <v>212</v>
      </c>
      <c r="F222" s="13">
        <f t="shared" si="27"/>
        <v>87</v>
      </c>
      <c r="G222" s="9">
        <f t="shared" si="28"/>
        <v>77079.256878811095</v>
      </c>
      <c r="H222" s="9">
        <f t="shared" si="29"/>
        <v>1132.2444245519694</v>
      </c>
      <c r="I222" s="9">
        <f t="shared" si="24"/>
        <v>449.62899845973146</v>
      </c>
      <c r="J222" s="9">
        <f t="shared" si="25"/>
        <v>682.61542609223784</v>
      </c>
      <c r="K222" s="20">
        <f t="shared" si="30"/>
        <v>241168.06242956838</v>
      </c>
    </row>
    <row r="223" spans="1:11">
      <c r="A223" s="19">
        <v>45597</v>
      </c>
      <c r="B223" s="8">
        <f t="shared" si="26"/>
        <v>7</v>
      </c>
      <c r="C223" s="42"/>
      <c r="D223" s="10">
        <f t="shared" si="31"/>
        <v>0</v>
      </c>
      <c r="E223" s="13">
        <v>213</v>
      </c>
      <c r="F223" s="13">
        <f t="shared" si="27"/>
        <v>86</v>
      </c>
      <c r="G223" s="9">
        <f t="shared" si="28"/>
        <v>76396.641452718861</v>
      </c>
      <c r="H223" s="9">
        <f t="shared" si="29"/>
        <v>1132.2444245519689</v>
      </c>
      <c r="I223" s="9">
        <f t="shared" si="24"/>
        <v>445.64707514086001</v>
      </c>
      <c r="J223" s="9">
        <f t="shared" si="25"/>
        <v>686.59734941110889</v>
      </c>
      <c r="K223" s="20">
        <f t="shared" si="30"/>
        <v>242300.30685412034</v>
      </c>
    </row>
    <row r="224" spans="1:11">
      <c r="A224" s="19">
        <v>45627</v>
      </c>
      <c r="B224" s="8">
        <f t="shared" si="26"/>
        <v>7</v>
      </c>
      <c r="C224" s="42"/>
      <c r="D224" s="10">
        <f t="shared" si="31"/>
        <v>0</v>
      </c>
      <c r="E224" s="13">
        <v>214</v>
      </c>
      <c r="F224" s="13">
        <f t="shared" si="27"/>
        <v>85</v>
      </c>
      <c r="G224" s="9">
        <f t="shared" si="28"/>
        <v>75710.044103307751</v>
      </c>
      <c r="H224" s="9">
        <f t="shared" si="29"/>
        <v>1132.2444245519689</v>
      </c>
      <c r="I224" s="9">
        <f t="shared" si="24"/>
        <v>441.64192393596187</v>
      </c>
      <c r="J224" s="9">
        <f t="shared" si="25"/>
        <v>690.60250061600709</v>
      </c>
      <c r="K224" s="20">
        <f t="shared" si="30"/>
        <v>243432.5512786723</v>
      </c>
    </row>
    <row r="225" spans="1:11">
      <c r="A225" s="19">
        <v>45658</v>
      </c>
      <c r="B225" s="8">
        <f t="shared" si="26"/>
        <v>7</v>
      </c>
      <c r="C225" s="42"/>
      <c r="D225" s="10">
        <f t="shared" si="31"/>
        <v>0</v>
      </c>
      <c r="E225" s="13">
        <v>215</v>
      </c>
      <c r="F225" s="13">
        <f t="shared" si="27"/>
        <v>84</v>
      </c>
      <c r="G225" s="9">
        <f t="shared" si="28"/>
        <v>75019.441602691746</v>
      </c>
      <c r="H225" s="9">
        <f t="shared" si="29"/>
        <v>1132.2444245519694</v>
      </c>
      <c r="I225" s="9">
        <f t="shared" si="24"/>
        <v>437.61340934903512</v>
      </c>
      <c r="J225" s="9">
        <f t="shared" si="25"/>
        <v>694.63101520293424</v>
      </c>
      <c r="K225" s="20">
        <f t="shared" si="30"/>
        <v>244564.79570322426</v>
      </c>
    </row>
    <row r="226" spans="1:11">
      <c r="A226" s="19">
        <v>45689</v>
      </c>
      <c r="B226" s="8">
        <f t="shared" si="26"/>
        <v>7</v>
      </c>
      <c r="C226" s="42"/>
      <c r="D226" s="10">
        <f t="shared" si="31"/>
        <v>0</v>
      </c>
      <c r="E226" s="13">
        <v>216</v>
      </c>
      <c r="F226" s="13">
        <f t="shared" si="27"/>
        <v>83</v>
      </c>
      <c r="G226" s="9">
        <f t="shared" si="28"/>
        <v>74324.810587488813</v>
      </c>
      <c r="H226" s="9">
        <f t="shared" si="29"/>
        <v>1132.2444245519689</v>
      </c>
      <c r="I226" s="9">
        <f t="shared" si="24"/>
        <v>433.56139509368478</v>
      </c>
      <c r="J226" s="9">
        <f t="shared" si="25"/>
        <v>698.68302945828418</v>
      </c>
      <c r="K226" s="20">
        <f t="shared" si="30"/>
        <v>245697.04012777621</v>
      </c>
    </row>
    <row r="227" spans="1:11">
      <c r="A227" s="19">
        <v>45717</v>
      </c>
      <c r="B227" s="8">
        <f t="shared" si="26"/>
        <v>7</v>
      </c>
      <c r="C227" s="42"/>
      <c r="D227" s="10">
        <f t="shared" si="31"/>
        <v>0</v>
      </c>
      <c r="E227" s="13">
        <v>217</v>
      </c>
      <c r="F227" s="13">
        <f t="shared" si="27"/>
        <v>82</v>
      </c>
      <c r="G227" s="9">
        <f t="shared" si="28"/>
        <v>73626.127558030523</v>
      </c>
      <c r="H227" s="9">
        <f t="shared" si="29"/>
        <v>1132.2444245519691</v>
      </c>
      <c r="I227" s="9">
        <f t="shared" si="24"/>
        <v>429.48574408851135</v>
      </c>
      <c r="J227" s="9">
        <f t="shared" si="25"/>
        <v>702.75868046345772</v>
      </c>
      <c r="K227" s="20">
        <f t="shared" si="30"/>
        <v>246829.28455232817</v>
      </c>
    </row>
    <row r="228" spans="1:11">
      <c r="A228" s="19">
        <v>45748</v>
      </c>
      <c r="B228" s="8">
        <f t="shared" si="26"/>
        <v>7</v>
      </c>
      <c r="C228" s="42"/>
      <c r="D228" s="10">
        <f t="shared" si="31"/>
        <v>0</v>
      </c>
      <c r="E228" s="13">
        <v>218</v>
      </c>
      <c r="F228" s="13">
        <f t="shared" si="27"/>
        <v>81</v>
      </c>
      <c r="G228" s="9">
        <f t="shared" si="28"/>
        <v>72923.36887756706</v>
      </c>
      <c r="H228" s="9">
        <f t="shared" si="29"/>
        <v>1132.2444245519689</v>
      </c>
      <c r="I228" s="9">
        <f t="shared" si="24"/>
        <v>425.38631845247454</v>
      </c>
      <c r="J228" s="9">
        <f t="shared" si="25"/>
        <v>706.85810609949431</v>
      </c>
      <c r="K228" s="20">
        <f t="shared" si="30"/>
        <v>247961.52897688013</v>
      </c>
    </row>
    <row r="229" spans="1:11">
      <c r="A229" s="19">
        <v>45778</v>
      </c>
      <c r="B229" s="8">
        <f t="shared" si="26"/>
        <v>7</v>
      </c>
      <c r="C229" s="42"/>
      <c r="D229" s="10">
        <f t="shared" si="31"/>
        <v>0</v>
      </c>
      <c r="E229" s="13">
        <v>219</v>
      </c>
      <c r="F229" s="13">
        <f t="shared" si="27"/>
        <v>80</v>
      </c>
      <c r="G229" s="9">
        <f t="shared" si="28"/>
        <v>72216.510771467569</v>
      </c>
      <c r="H229" s="9">
        <f t="shared" si="29"/>
        <v>1132.2444245519694</v>
      </c>
      <c r="I229" s="9">
        <f t="shared" si="24"/>
        <v>421.26297950022746</v>
      </c>
      <c r="J229" s="9">
        <f t="shared" si="25"/>
        <v>710.98144505174196</v>
      </c>
      <c r="K229" s="20">
        <f t="shared" si="30"/>
        <v>249093.77340143209</v>
      </c>
    </row>
    <row r="230" spans="1:11">
      <c r="A230" s="19">
        <v>45809</v>
      </c>
      <c r="B230" s="8">
        <f t="shared" si="26"/>
        <v>7</v>
      </c>
      <c r="C230" s="42"/>
      <c r="D230" s="10">
        <f t="shared" si="31"/>
        <v>0</v>
      </c>
      <c r="E230" s="13">
        <v>220</v>
      </c>
      <c r="F230" s="13">
        <f t="shared" si="27"/>
        <v>79</v>
      </c>
      <c r="G230" s="9">
        <f t="shared" si="28"/>
        <v>71505.529326415824</v>
      </c>
      <c r="H230" s="9">
        <f t="shared" si="29"/>
        <v>1132.2444245519694</v>
      </c>
      <c r="I230" s="9">
        <f t="shared" si="24"/>
        <v>417.11558773742559</v>
      </c>
      <c r="J230" s="9">
        <f t="shared" si="25"/>
        <v>715.12883681454377</v>
      </c>
      <c r="K230" s="20">
        <f t="shared" si="30"/>
        <v>250226.01782598405</v>
      </c>
    </row>
    <row r="231" spans="1:11">
      <c r="A231" s="19">
        <v>45839</v>
      </c>
      <c r="B231" s="8">
        <f t="shared" si="26"/>
        <v>7</v>
      </c>
      <c r="C231" s="42"/>
      <c r="D231" s="10">
        <f t="shared" si="31"/>
        <v>0</v>
      </c>
      <c r="E231" s="13">
        <v>221</v>
      </c>
      <c r="F231" s="13">
        <f t="shared" si="27"/>
        <v>78</v>
      </c>
      <c r="G231" s="9">
        <f t="shared" si="28"/>
        <v>70790.400489601278</v>
      </c>
      <c r="H231" s="9">
        <f t="shared" si="29"/>
        <v>1132.2444245519687</v>
      </c>
      <c r="I231" s="9">
        <f t="shared" si="24"/>
        <v>412.94400285600744</v>
      </c>
      <c r="J231" s="9">
        <f t="shared" si="25"/>
        <v>719.30042169596118</v>
      </c>
      <c r="K231" s="20">
        <f t="shared" si="30"/>
        <v>251358.26225053601</v>
      </c>
    </row>
    <row r="232" spans="1:11">
      <c r="A232" s="19">
        <v>45870</v>
      </c>
      <c r="B232" s="8">
        <f t="shared" si="26"/>
        <v>7</v>
      </c>
      <c r="C232" s="42"/>
      <c r="D232" s="10">
        <f t="shared" si="31"/>
        <v>0</v>
      </c>
      <c r="E232" s="13">
        <v>222</v>
      </c>
      <c r="F232" s="13">
        <f t="shared" si="27"/>
        <v>77</v>
      </c>
      <c r="G232" s="9">
        <f t="shared" si="28"/>
        <v>70071.10006790531</v>
      </c>
      <c r="H232" s="9">
        <f t="shared" si="29"/>
        <v>1132.2444245519689</v>
      </c>
      <c r="I232" s="9">
        <f t="shared" si="24"/>
        <v>408.74808372944761</v>
      </c>
      <c r="J232" s="9">
        <f t="shared" si="25"/>
        <v>723.49634082252123</v>
      </c>
      <c r="K232" s="20">
        <f t="shared" si="30"/>
        <v>252490.50667508796</v>
      </c>
    </row>
    <row r="233" spans="1:11">
      <c r="A233" s="19">
        <v>45901</v>
      </c>
      <c r="B233" s="8">
        <f t="shared" si="26"/>
        <v>7</v>
      </c>
      <c r="C233" s="42"/>
      <c r="D233" s="10">
        <f t="shared" si="31"/>
        <v>0</v>
      </c>
      <c r="E233" s="13">
        <v>223</v>
      </c>
      <c r="F233" s="13">
        <f t="shared" si="27"/>
        <v>76</v>
      </c>
      <c r="G233" s="9">
        <f t="shared" si="28"/>
        <v>69347.603727082795</v>
      </c>
      <c r="H233" s="9">
        <f t="shared" si="29"/>
        <v>1132.2444245519696</v>
      </c>
      <c r="I233" s="9">
        <f t="shared" si="24"/>
        <v>404.52768840798302</v>
      </c>
      <c r="J233" s="9">
        <f t="shared" si="25"/>
        <v>727.71673614398651</v>
      </c>
      <c r="K233" s="20">
        <f t="shared" si="30"/>
        <v>253622.75109963992</v>
      </c>
    </row>
    <row r="234" spans="1:11">
      <c r="A234" s="19">
        <v>45931</v>
      </c>
      <c r="B234" s="8">
        <f t="shared" si="26"/>
        <v>7</v>
      </c>
      <c r="C234" s="42"/>
      <c r="D234" s="10">
        <f t="shared" si="31"/>
        <v>0</v>
      </c>
      <c r="E234" s="13">
        <v>224</v>
      </c>
      <c r="F234" s="13">
        <f t="shared" si="27"/>
        <v>75</v>
      </c>
      <c r="G234" s="9">
        <f t="shared" si="28"/>
        <v>68619.886990938801</v>
      </c>
      <c r="H234" s="9">
        <f t="shared" si="29"/>
        <v>1132.2444245519691</v>
      </c>
      <c r="I234" s="9">
        <f t="shared" si="24"/>
        <v>400.28267411380972</v>
      </c>
      <c r="J234" s="9">
        <f t="shared" si="25"/>
        <v>731.96175043815947</v>
      </c>
      <c r="K234" s="20">
        <f t="shared" si="30"/>
        <v>254754.99552419188</v>
      </c>
    </row>
    <row r="235" spans="1:11">
      <c r="A235" s="19">
        <v>45962</v>
      </c>
      <c r="B235" s="8">
        <f t="shared" si="26"/>
        <v>7</v>
      </c>
      <c r="C235" s="42"/>
      <c r="D235" s="10">
        <f t="shared" si="31"/>
        <v>0</v>
      </c>
      <c r="E235" s="13">
        <v>225</v>
      </c>
      <c r="F235" s="13">
        <f t="shared" si="27"/>
        <v>74</v>
      </c>
      <c r="G235" s="9">
        <f t="shared" si="28"/>
        <v>67887.925240500641</v>
      </c>
      <c r="H235" s="9">
        <f t="shared" si="29"/>
        <v>1132.2444245519694</v>
      </c>
      <c r="I235" s="9">
        <f t="shared" si="24"/>
        <v>396.01289723625371</v>
      </c>
      <c r="J235" s="9">
        <f t="shared" si="25"/>
        <v>736.23152731571565</v>
      </c>
      <c r="K235" s="20">
        <f t="shared" si="30"/>
        <v>255887.23994874384</v>
      </c>
    </row>
    <row r="236" spans="1:11">
      <c r="A236" s="19">
        <v>45992</v>
      </c>
      <c r="B236" s="8">
        <f t="shared" si="26"/>
        <v>7</v>
      </c>
      <c r="C236" s="42"/>
      <c r="D236" s="10">
        <f t="shared" si="31"/>
        <v>0</v>
      </c>
      <c r="E236" s="13">
        <v>226</v>
      </c>
      <c r="F236" s="13">
        <f t="shared" si="27"/>
        <v>73</v>
      </c>
      <c r="G236" s="9">
        <f t="shared" si="28"/>
        <v>67151.693713184926</v>
      </c>
      <c r="H236" s="9">
        <f t="shared" si="29"/>
        <v>1132.2444245519691</v>
      </c>
      <c r="I236" s="9">
        <f t="shared" si="24"/>
        <v>391.71821332691206</v>
      </c>
      <c r="J236" s="9">
        <f t="shared" si="25"/>
        <v>740.52621122505707</v>
      </c>
      <c r="K236" s="20">
        <f t="shared" si="30"/>
        <v>257019.4843732958</v>
      </c>
    </row>
    <row r="237" spans="1:11">
      <c r="A237" s="19">
        <v>46023</v>
      </c>
      <c r="B237" s="8">
        <f t="shared" si="26"/>
        <v>7</v>
      </c>
      <c r="C237" s="42"/>
      <c r="D237" s="10">
        <f t="shared" si="31"/>
        <v>0</v>
      </c>
      <c r="E237" s="13">
        <v>227</v>
      </c>
      <c r="F237" s="13">
        <f t="shared" si="27"/>
        <v>72</v>
      </c>
      <c r="G237" s="9">
        <f t="shared" si="28"/>
        <v>66411.167501959862</v>
      </c>
      <c r="H237" s="9">
        <f t="shared" si="29"/>
        <v>1132.2444245519691</v>
      </c>
      <c r="I237" s="9">
        <f t="shared" si="24"/>
        <v>387.39847709476589</v>
      </c>
      <c r="J237" s="9">
        <f t="shared" si="25"/>
        <v>744.84594745720324</v>
      </c>
      <c r="K237" s="20">
        <f t="shared" si="30"/>
        <v>258151.72879784775</v>
      </c>
    </row>
    <row r="238" spans="1:11">
      <c r="A238" s="19">
        <v>46054</v>
      </c>
      <c r="B238" s="8">
        <f t="shared" si="26"/>
        <v>7</v>
      </c>
      <c r="C238" s="42"/>
      <c r="D238" s="10">
        <f t="shared" si="31"/>
        <v>0</v>
      </c>
      <c r="E238" s="13">
        <v>228</v>
      </c>
      <c r="F238" s="13">
        <f t="shared" si="27"/>
        <v>71</v>
      </c>
      <c r="G238" s="9">
        <f t="shared" si="28"/>
        <v>65666.321554502661</v>
      </c>
      <c r="H238" s="9">
        <f t="shared" si="29"/>
        <v>1132.2444245519696</v>
      </c>
      <c r="I238" s="9">
        <f t="shared" si="24"/>
        <v>383.05354240126553</v>
      </c>
      <c r="J238" s="9">
        <f t="shared" si="25"/>
        <v>749.19088215070406</v>
      </c>
      <c r="K238" s="20">
        <f t="shared" si="30"/>
        <v>259283.97322239971</v>
      </c>
    </row>
    <row r="239" spans="1:11">
      <c r="A239" s="19">
        <v>46082</v>
      </c>
      <c r="B239" s="8">
        <f t="shared" si="26"/>
        <v>7</v>
      </c>
      <c r="C239" s="42"/>
      <c r="D239" s="10">
        <f t="shared" si="31"/>
        <v>0</v>
      </c>
      <c r="E239" s="13">
        <v>229</v>
      </c>
      <c r="F239" s="13">
        <f t="shared" si="27"/>
        <v>70</v>
      </c>
      <c r="G239" s="9">
        <f t="shared" si="28"/>
        <v>64917.130672351959</v>
      </c>
      <c r="H239" s="9">
        <f t="shared" si="29"/>
        <v>1132.2444245519694</v>
      </c>
      <c r="I239" s="9">
        <f t="shared" si="24"/>
        <v>378.68326225538641</v>
      </c>
      <c r="J239" s="9">
        <f t="shared" si="25"/>
        <v>753.56116229658301</v>
      </c>
      <c r="K239" s="20">
        <f t="shared" si="30"/>
        <v>260416.21764695167</v>
      </c>
    </row>
    <row r="240" spans="1:11">
      <c r="A240" s="19">
        <v>46113</v>
      </c>
      <c r="B240" s="8">
        <f t="shared" si="26"/>
        <v>7</v>
      </c>
      <c r="C240" s="42"/>
      <c r="D240" s="10">
        <f t="shared" si="31"/>
        <v>0</v>
      </c>
      <c r="E240" s="13">
        <v>230</v>
      </c>
      <c r="F240" s="13">
        <f t="shared" si="27"/>
        <v>69</v>
      </c>
      <c r="G240" s="9">
        <f t="shared" si="28"/>
        <v>64163.569510055378</v>
      </c>
      <c r="H240" s="9">
        <f t="shared" si="29"/>
        <v>1132.2444245519694</v>
      </c>
      <c r="I240" s="9">
        <f t="shared" si="24"/>
        <v>374.28748880865641</v>
      </c>
      <c r="J240" s="9">
        <f t="shared" si="25"/>
        <v>757.9569357433129</v>
      </c>
      <c r="K240" s="20">
        <f t="shared" si="30"/>
        <v>261548.46207150363</v>
      </c>
    </row>
    <row r="241" spans="1:11">
      <c r="A241" s="19">
        <v>46143</v>
      </c>
      <c r="B241" s="8">
        <f t="shared" si="26"/>
        <v>7</v>
      </c>
      <c r="C241" s="42"/>
      <c r="D241" s="10">
        <f t="shared" si="31"/>
        <v>0</v>
      </c>
      <c r="E241" s="13">
        <v>231</v>
      </c>
      <c r="F241" s="13">
        <f t="shared" si="27"/>
        <v>68</v>
      </c>
      <c r="G241" s="9">
        <f t="shared" si="28"/>
        <v>63405.612574312065</v>
      </c>
      <c r="H241" s="9">
        <f t="shared" si="29"/>
        <v>1132.2444245519696</v>
      </c>
      <c r="I241" s="9">
        <f t="shared" si="24"/>
        <v>369.86607335015367</v>
      </c>
      <c r="J241" s="9">
        <f t="shared" si="25"/>
        <v>762.37835120181592</v>
      </c>
      <c r="K241" s="20">
        <f t="shared" si="30"/>
        <v>262680.70649605559</v>
      </c>
    </row>
    <row r="242" spans="1:11">
      <c r="A242" s="19">
        <v>46174</v>
      </c>
      <c r="B242" s="8">
        <f t="shared" si="26"/>
        <v>7</v>
      </c>
      <c r="C242" s="42"/>
      <c r="D242" s="10">
        <f t="shared" si="31"/>
        <v>0</v>
      </c>
      <c r="E242" s="13">
        <v>232</v>
      </c>
      <c r="F242" s="13">
        <f t="shared" si="27"/>
        <v>67</v>
      </c>
      <c r="G242" s="9">
        <f t="shared" si="28"/>
        <v>62643.234223110252</v>
      </c>
      <c r="H242" s="9">
        <f t="shared" si="29"/>
        <v>1132.2444245519698</v>
      </c>
      <c r="I242" s="9">
        <f t="shared" si="24"/>
        <v>365.41886630147644</v>
      </c>
      <c r="J242" s="9">
        <f t="shared" si="25"/>
        <v>766.82555825049337</v>
      </c>
      <c r="K242" s="20">
        <f t="shared" si="30"/>
        <v>263812.95092060755</v>
      </c>
    </row>
    <row r="243" spans="1:11">
      <c r="A243" s="19">
        <v>46204</v>
      </c>
      <c r="B243" s="8">
        <f t="shared" si="26"/>
        <v>7</v>
      </c>
      <c r="C243" s="42"/>
      <c r="D243" s="10">
        <f t="shared" si="31"/>
        <v>0</v>
      </c>
      <c r="E243" s="13">
        <v>233</v>
      </c>
      <c r="F243" s="13">
        <f t="shared" si="27"/>
        <v>66</v>
      </c>
      <c r="G243" s="9">
        <f t="shared" si="28"/>
        <v>61876.408664859759</v>
      </c>
      <c r="H243" s="9">
        <f t="shared" si="29"/>
        <v>1132.24442455197</v>
      </c>
      <c r="I243" s="9">
        <f t="shared" si="24"/>
        <v>360.94571721168194</v>
      </c>
      <c r="J243" s="9">
        <f t="shared" si="25"/>
        <v>771.29870734028805</v>
      </c>
      <c r="K243" s="20">
        <f t="shared" si="30"/>
        <v>264945.1953451595</v>
      </c>
    </row>
    <row r="244" spans="1:11">
      <c r="A244" s="19">
        <v>46235</v>
      </c>
      <c r="B244" s="8">
        <f t="shared" si="26"/>
        <v>7</v>
      </c>
      <c r="C244" s="42"/>
      <c r="D244" s="10">
        <f t="shared" si="31"/>
        <v>0</v>
      </c>
      <c r="E244" s="13">
        <v>234</v>
      </c>
      <c r="F244" s="13">
        <f t="shared" si="27"/>
        <v>65</v>
      </c>
      <c r="G244" s="9">
        <f t="shared" si="28"/>
        <v>61105.109957519468</v>
      </c>
      <c r="H244" s="9">
        <f t="shared" si="29"/>
        <v>1132.2444245519698</v>
      </c>
      <c r="I244" s="9">
        <f t="shared" si="24"/>
        <v>356.44647475219688</v>
      </c>
      <c r="J244" s="9">
        <f t="shared" si="25"/>
        <v>775.79794979977294</v>
      </c>
      <c r="K244" s="20">
        <f t="shared" si="30"/>
        <v>266077.43976971146</v>
      </c>
    </row>
    <row r="245" spans="1:11">
      <c r="A245" s="19">
        <v>46266</v>
      </c>
      <c r="B245" s="8">
        <f t="shared" si="26"/>
        <v>7</v>
      </c>
      <c r="C245" s="42"/>
      <c r="D245" s="10">
        <f t="shared" si="31"/>
        <v>0</v>
      </c>
      <c r="E245" s="13">
        <v>235</v>
      </c>
      <c r="F245" s="13">
        <f t="shared" si="27"/>
        <v>64</v>
      </c>
      <c r="G245" s="9">
        <f t="shared" si="28"/>
        <v>60329.312007719695</v>
      </c>
      <c r="H245" s="9">
        <f t="shared" si="29"/>
        <v>1132.2444245519696</v>
      </c>
      <c r="I245" s="9">
        <f t="shared" si="24"/>
        <v>351.92098671169822</v>
      </c>
      <c r="J245" s="9">
        <f t="shared" si="25"/>
        <v>780.32343784027137</v>
      </c>
      <c r="K245" s="20">
        <f t="shared" si="30"/>
        <v>267209.68419426342</v>
      </c>
    </row>
    <row r="246" spans="1:11">
      <c r="A246" s="19">
        <v>46296</v>
      </c>
      <c r="B246" s="8">
        <f t="shared" si="26"/>
        <v>7</v>
      </c>
      <c r="C246" s="42"/>
      <c r="D246" s="10">
        <f t="shared" si="31"/>
        <v>0</v>
      </c>
      <c r="E246" s="13">
        <v>236</v>
      </c>
      <c r="F246" s="13">
        <f t="shared" si="27"/>
        <v>63</v>
      </c>
      <c r="G246" s="9">
        <f t="shared" si="28"/>
        <v>59548.988569879424</v>
      </c>
      <c r="H246" s="9">
        <f t="shared" si="29"/>
        <v>1132.2444245519698</v>
      </c>
      <c r="I246" s="9">
        <f t="shared" si="24"/>
        <v>347.36909999096332</v>
      </c>
      <c r="J246" s="9">
        <f t="shared" si="25"/>
        <v>784.87532456100644</v>
      </c>
      <c r="K246" s="20">
        <f t="shared" si="30"/>
        <v>268341.92861881538</v>
      </c>
    </row>
    <row r="247" spans="1:11">
      <c r="A247" s="19">
        <v>46327</v>
      </c>
      <c r="B247" s="8">
        <f t="shared" si="26"/>
        <v>7</v>
      </c>
      <c r="C247" s="42"/>
      <c r="D247" s="10">
        <f t="shared" si="31"/>
        <v>0</v>
      </c>
      <c r="E247" s="13">
        <v>237</v>
      </c>
      <c r="F247" s="13">
        <f t="shared" si="27"/>
        <v>62</v>
      </c>
      <c r="G247" s="9">
        <f t="shared" si="28"/>
        <v>58764.113245318418</v>
      </c>
      <c r="H247" s="9">
        <f t="shared" si="29"/>
        <v>1132.2444245519694</v>
      </c>
      <c r="I247" s="9">
        <f t="shared" si="24"/>
        <v>342.79066059769082</v>
      </c>
      <c r="J247" s="9">
        <f t="shared" si="25"/>
        <v>789.45376395427854</v>
      </c>
      <c r="K247" s="20">
        <f t="shared" si="30"/>
        <v>269474.17304336734</v>
      </c>
    </row>
    <row r="248" spans="1:11">
      <c r="A248" s="19">
        <v>46357</v>
      </c>
      <c r="B248" s="8">
        <f t="shared" si="26"/>
        <v>7</v>
      </c>
      <c r="C248" s="42"/>
      <c r="D248" s="10">
        <f t="shared" si="31"/>
        <v>0</v>
      </c>
      <c r="E248" s="13">
        <v>238</v>
      </c>
      <c r="F248" s="13">
        <f t="shared" si="27"/>
        <v>61</v>
      </c>
      <c r="G248" s="9">
        <f t="shared" si="28"/>
        <v>57974.659481364142</v>
      </c>
      <c r="H248" s="9">
        <f t="shared" si="29"/>
        <v>1132.2444245519698</v>
      </c>
      <c r="I248" s="9">
        <f t="shared" si="24"/>
        <v>338.18551364129081</v>
      </c>
      <c r="J248" s="9">
        <f t="shared" si="25"/>
        <v>794.05891091067906</v>
      </c>
      <c r="K248" s="20">
        <f t="shared" si="30"/>
        <v>270606.41746791929</v>
      </c>
    </row>
    <row r="249" spans="1:11">
      <c r="A249" s="19">
        <v>46388</v>
      </c>
      <c r="B249" s="8">
        <f t="shared" si="26"/>
        <v>7</v>
      </c>
      <c r="C249" s="42"/>
      <c r="D249" s="10">
        <f t="shared" si="31"/>
        <v>0</v>
      </c>
      <c r="E249" s="13">
        <v>239</v>
      </c>
      <c r="F249" s="13">
        <f t="shared" si="27"/>
        <v>60</v>
      </c>
      <c r="G249" s="9">
        <f t="shared" si="28"/>
        <v>57180.600570453462</v>
      </c>
      <c r="H249" s="9">
        <f t="shared" si="29"/>
        <v>1132.2444245519698</v>
      </c>
      <c r="I249" s="9">
        <f t="shared" si="24"/>
        <v>333.55350332764522</v>
      </c>
      <c r="J249" s="9">
        <f t="shared" si="25"/>
        <v>798.6909212243246</v>
      </c>
      <c r="K249" s="20">
        <f t="shared" si="30"/>
        <v>271738.66189247125</v>
      </c>
    </row>
    <row r="250" spans="1:11">
      <c r="A250" s="19">
        <v>46419</v>
      </c>
      <c r="B250" s="8">
        <f t="shared" si="26"/>
        <v>7</v>
      </c>
      <c r="C250" s="42"/>
      <c r="D250" s="10">
        <f t="shared" si="31"/>
        <v>0</v>
      </c>
      <c r="E250" s="13">
        <v>240</v>
      </c>
      <c r="F250" s="13">
        <f t="shared" si="27"/>
        <v>59</v>
      </c>
      <c r="G250" s="9">
        <f t="shared" si="28"/>
        <v>56381.909649229136</v>
      </c>
      <c r="H250" s="9">
        <f t="shared" si="29"/>
        <v>1132.2444245519696</v>
      </c>
      <c r="I250" s="9">
        <f t="shared" si="24"/>
        <v>328.89447295383661</v>
      </c>
      <c r="J250" s="9">
        <f t="shared" si="25"/>
        <v>803.34995159813298</v>
      </c>
      <c r="K250" s="20">
        <f t="shared" si="30"/>
        <v>272870.90631702321</v>
      </c>
    </row>
    <row r="251" spans="1:11">
      <c r="A251" s="19">
        <v>46447</v>
      </c>
      <c r="B251" s="8">
        <f t="shared" si="26"/>
        <v>7</v>
      </c>
      <c r="C251" s="42"/>
      <c r="D251" s="10">
        <f t="shared" si="31"/>
        <v>0</v>
      </c>
      <c r="E251" s="13">
        <v>241</v>
      </c>
      <c r="F251" s="13">
        <f t="shared" si="27"/>
        <v>58</v>
      </c>
      <c r="G251" s="9">
        <f t="shared" si="28"/>
        <v>55578.559697631004</v>
      </c>
      <c r="H251" s="9">
        <f t="shared" si="29"/>
        <v>1132.24442455197</v>
      </c>
      <c r="I251" s="9">
        <f t="shared" si="24"/>
        <v>324.20826490284753</v>
      </c>
      <c r="J251" s="9">
        <f t="shared" si="25"/>
        <v>808.03615964912251</v>
      </c>
      <c r="K251" s="20">
        <f t="shared" si="30"/>
        <v>274003.15074157517</v>
      </c>
    </row>
    <row r="252" spans="1:11">
      <c r="A252" s="19">
        <v>46478</v>
      </c>
      <c r="B252" s="8">
        <f t="shared" si="26"/>
        <v>7</v>
      </c>
      <c r="C252" s="42"/>
      <c r="D252" s="10">
        <f t="shared" si="31"/>
        <v>0</v>
      </c>
      <c r="E252" s="13">
        <v>242</v>
      </c>
      <c r="F252" s="13">
        <f t="shared" si="27"/>
        <v>57</v>
      </c>
      <c r="G252" s="9">
        <f t="shared" si="28"/>
        <v>54770.523537981884</v>
      </c>
      <c r="H252" s="9">
        <f t="shared" si="29"/>
        <v>1132.2444245519696</v>
      </c>
      <c r="I252" s="9">
        <f t="shared" si="24"/>
        <v>319.49472063822765</v>
      </c>
      <c r="J252" s="9">
        <f t="shared" si="25"/>
        <v>812.749703913742</v>
      </c>
      <c r="K252" s="20">
        <f t="shared" si="30"/>
        <v>275135.39516612713</v>
      </c>
    </row>
    <row r="253" spans="1:11">
      <c r="A253" s="19">
        <v>46508</v>
      </c>
      <c r="B253" s="8">
        <f t="shared" si="26"/>
        <v>7</v>
      </c>
      <c r="C253" s="42"/>
      <c r="D253" s="10">
        <f t="shared" si="31"/>
        <v>0</v>
      </c>
      <c r="E253" s="13">
        <v>243</v>
      </c>
      <c r="F253" s="13">
        <f t="shared" si="27"/>
        <v>56</v>
      </c>
      <c r="G253" s="9">
        <f t="shared" si="28"/>
        <v>53957.773834068139</v>
      </c>
      <c r="H253" s="9">
        <f t="shared" si="29"/>
        <v>1132.2444245519703</v>
      </c>
      <c r="I253" s="9">
        <f t="shared" si="24"/>
        <v>314.75368069873076</v>
      </c>
      <c r="J253" s="9">
        <f t="shared" si="25"/>
        <v>817.49074385323956</v>
      </c>
      <c r="K253" s="20">
        <f t="shared" si="30"/>
        <v>276267.63959067909</v>
      </c>
    </row>
    <row r="254" spans="1:11">
      <c r="A254" s="19">
        <v>46539</v>
      </c>
      <c r="B254" s="8">
        <f t="shared" si="26"/>
        <v>7</v>
      </c>
      <c r="C254" s="42"/>
      <c r="D254" s="10">
        <f t="shared" si="31"/>
        <v>0</v>
      </c>
      <c r="E254" s="13">
        <v>244</v>
      </c>
      <c r="F254" s="13">
        <f t="shared" si="27"/>
        <v>55</v>
      </c>
      <c r="G254" s="9">
        <f t="shared" si="28"/>
        <v>53140.2830902149</v>
      </c>
      <c r="H254" s="9">
        <f t="shared" si="29"/>
        <v>1132.2444245519703</v>
      </c>
      <c r="I254" s="9">
        <f t="shared" si="24"/>
        <v>309.98498469292025</v>
      </c>
      <c r="J254" s="9">
        <f t="shared" si="25"/>
        <v>822.25943985904996</v>
      </c>
      <c r="K254" s="20">
        <f t="shared" si="30"/>
        <v>277399.88401523104</v>
      </c>
    </row>
    <row r="255" spans="1:11">
      <c r="A255" s="19">
        <v>46569</v>
      </c>
      <c r="B255" s="8">
        <f t="shared" si="26"/>
        <v>7</v>
      </c>
      <c r="C255" s="42"/>
      <c r="D255" s="10">
        <f t="shared" si="31"/>
        <v>0</v>
      </c>
      <c r="E255" s="13">
        <v>245</v>
      </c>
      <c r="F255" s="13">
        <f t="shared" si="27"/>
        <v>54</v>
      </c>
      <c r="G255" s="9">
        <f t="shared" si="28"/>
        <v>52318.023650355848</v>
      </c>
      <c r="H255" s="9">
        <f t="shared" si="29"/>
        <v>1132.2444245519694</v>
      </c>
      <c r="I255" s="9">
        <f t="shared" si="24"/>
        <v>305.18847129374245</v>
      </c>
      <c r="J255" s="9">
        <f t="shared" si="25"/>
        <v>827.05595325822696</v>
      </c>
      <c r="K255" s="20">
        <f t="shared" si="30"/>
        <v>278532.128439783</v>
      </c>
    </row>
    <row r="256" spans="1:11">
      <c r="A256" s="19">
        <v>46600</v>
      </c>
      <c r="B256" s="8">
        <f t="shared" si="26"/>
        <v>7</v>
      </c>
      <c r="C256" s="42"/>
      <c r="D256" s="10">
        <f t="shared" si="31"/>
        <v>0</v>
      </c>
      <c r="E256" s="13">
        <v>246</v>
      </c>
      <c r="F256" s="13">
        <f t="shared" si="27"/>
        <v>53</v>
      </c>
      <c r="G256" s="9">
        <f t="shared" si="28"/>
        <v>51490.967697097622</v>
      </c>
      <c r="H256" s="9">
        <f t="shared" si="29"/>
        <v>1132.2444245519698</v>
      </c>
      <c r="I256" s="9">
        <f t="shared" si="24"/>
        <v>300.36397823306947</v>
      </c>
      <c r="J256" s="9">
        <f t="shared" si="25"/>
        <v>831.88044631890034</v>
      </c>
      <c r="K256" s="20">
        <f t="shared" si="30"/>
        <v>279664.37286433496</v>
      </c>
    </row>
    <row r="257" spans="1:11">
      <c r="A257" s="19">
        <v>46631</v>
      </c>
      <c r="B257" s="8">
        <f t="shared" si="26"/>
        <v>7</v>
      </c>
      <c r="C257" s="42"/>
      <c r="D257" s="10">
        <f t="shared" si="31"/>
        <v>0</v>
      </c>
      <c r="E257" s="13">
        <v>247</v>
      </c>
      <c r="F257" s="13">
        <f t="shared" si="27"/>
        <v>52</v>
      </c>
      <c r="G257" s="9">
        <f t="shared" si="28"/>
        <v>50659.087250778721</v>
      </c>
      <c r="H257" s="9">
        <f t="shared" si="29"/>
        <v>1132.2444245519703</v>
      </c>
      <c r="I257" s="9">
        <f t="shared" si="24"/>
        <v>295.51134229620919</v>
      </c>
      <c r="J257" s="9">
        <f t="shared" si="25"/>
        <v>836.73308225576102</v>
      </c>
      <c r="K257" s="20">
        <f t="shared" si="30"/>
        <v>280796.61728888692</v>
      </c>
    </row>
    <row r="258" spans="1:11">
      <c r="A258" s="19">
        <v>46661</v>
      </c>
      <c r="B258" s="8">
        <f t="shared" si="26"/>
        <v>7</v>
      </c>
      <c r="C258" s="42"/>
      <c r="D258" s="10">
        <f t="shared" si="31"/>
        <v>0</v>
      </c>
      <c r="E258" s="13">
        <v>248</v>
      </c>
      <c r="F258" s="13">
        <f t="shared" si="27"/>
        <v>51</v>
      </c>
      <c r="G258" s="9">
        <f t="shared" si="28"/>
        <v>49822.354168522957</v>
      </c>
      <c r="H258" s="9">
        <f t="shared" si="29"/>
        <v>1132.24442455197</v>
      </c>
      <c r="I258" s="9">
        <f t="shared" si="24"/>
        <v>290.63039931638389</v>
      </c>
      <c r="J258" s="9">
        <f t="shared" si="25"/>
        <v>841.61402523558615</v>
      </c>
      <c r="K258" s="20">
        <f t="shared" si="30"/>
        <v>281928.86171343888</v>
      </c>
    </row>
    <row r="259" spans="1:11">
      <c r="A259" s="19">
        <v>46692</v>
      </c>
      <c r="B259" s="8">
        <f t="shared" si="26"/>
        <v>7</v>
      </c>
      <c r="C259" s="42"/>
      <c r="D259" s="10">
        <f t="shared" si="31"/>
        <v>0</v>
      </c>
      <c r="E259" s="13">
        <v>249</v>
      </c>
      <c r="F259" s="13">
        <f t="shared" si="27"/>
        <v>50</v>
      </c>
      <c r="G259" s="9">
        <f t="shared" si="28"/>
        <v>48980.740143287374</v>
      </c>
      <c r="H259" s="9">
        <f t="shared" si="29"/>
        <v>1132.24442455197</v>
      </c>
      <c r="I259" s="9">
        <f t="shared" si="24"/>
        <v>285.72098416917635</v>
      </c>
      <c r="J259" s="9">
        <f t="shared" si="25"/>
        <v>846.52344038279375</v>
      </c>
      <c r="K259" s="20">
        <f t="shared" si="30"/>
        <v>283061.10613799084</v>
      </c>
    </row>
    <row r="260" spans="1:11">
      <c r="A260" s="19">
        <v>46722</v>
      </c>
      <c r="B260" s="8">
        <f t="shared" si="26"/>
        <v>7</v>
      </c>
      <c r="C260" s="42"/>
      <c r="D260" s="10">
        <f t="shared" si="31"/>
        <v>0</v>
      </c>
      <c r="E260" s="13">
        <v>250</v>
      </c>
      <c r="F260" s="13">
        <f t="shared" si="27"/>
        <v>49</v>
      </c>
      <c r="G260" s="9">
        <f t="shared" si="28"/>
        <v>48134.216702904581</v>
      </c>
      <c r="H260" s="9">
        <f t="shared" si="29"/>
        <v>1132.2444245519698</v>
      </c>
      <c r="I260" s="9">
        <f t="shared" si="24"/>
        <v>280.78293076694342</v>
      </c>
      <c r="J260" s="9">
        <f t="shared" si="25"/>
        <v>851.46149378502639</v>
      </c>
      <c r="K260" s="20">
        <f t="shared" si="30"/>
        <v>284193.35056254279</v>
      </c>
    </row>
    <row r="261" spans="1:11">
      <c r="A261" s="19">
        <v>46753</v>
      </c>
      <c r="B261" s="8">
        <f t="shared" si="26"/>
        <v>7</v>
      </c>
      <c r="C261" s="42"/>
      <c r="D261" s="10">
        <f t="shared" si="31"/>
        <v>0</v>
      </c>
      <c r="E261" s="13">
        <v>251</v>
      </c>
      <c r="F261" s="13">
        <f t="shared" si="27"/>
        <v>48</v>
      </c>
      <c r="G261" s="9">
        <f t="shared" si="28"/>
        <v>47282.755209119554</v>
      </c>
      <c r="H261" s="9">
        <f t="shared" si="29"/>
        <v>1132.2444245519707</v>
      </c>
      <c r="I261" s="9">
        <f t="shared" si="24"/>
        <v>275.81607205319744</v>
      </c>
      <c r="J261" s="9">
        <f t="shared" si="25"/>
        <v>856.42835249877328</v>
      </c>
      <c r="K261" s="20">
        <f t="shared" si="30"/>
        <v>285325.59498709475</v>
      </c>
    </row>
    <row r="262" spans="1:11">
      <c r="A262" s="19">
        <v>46784</v>
      </c>
      <c r="B262" s="8">
        <f t="shared" si="26"/>
        <v>7</v>
      </c>
      <c r="C262" s="42"/>
      <c r="D262" s="10">
        <f t="shared" si="31"/>
        <v>0</v>
      </c>
      <c r="E262" s="13">
        <v>252</v>
      </c>
      <c r="F262" s="13">
        <f t="shared" si="27"/>
        <v>47</v>
      </c>
      <c r="G262" s="9">
        <f t="shared" si="28"/>
        <v>46426.326856620777</v>
      </c>
      <c r="H262" s="9">
        <f t="shared" si="29"/>
        <v>1132.2444245519707</v>
      </c>
      <c r="I262" s="9">
        <f t="shared" si="24"/>
        <v>270.82023999695451</v>
      </c>
      <c r="J262" s="9">
        <f t="shared" si="25"/>
        <v>861.42418455501615</v>
      </c>
      <c r="K262" s="20">
        <f t="shared" si="30"/>
        <v>286457.83941164671</v>
      </c>
    </row>
    <row r="263" spans="1:11">
      <c r="A263" s="19">
        <v>46813</v>
      </c>
      <c r="B263" s="8">
        <f t="shared" si="26"/>
        <v>7</v>
      </c>
      <c r="C263" s="42"/>
      <c r="D263" s="10">
        <f t="shared" si="31"/>
        <v>0</v>
      </c>
      <c r="E263" s="13">
        <v>253</v>
      </c>
      <c r="F263" s="13">
        <f t="shared" si="27"/>
        <v>46</v>
      </c>
      <c r="G263" s="9">
        <f t="shared" si="28"/>
        <v>45564.902672065764</v>
      </c>
      <c r="H263" s="9">
        <f t="shared" si="29"/>
        <v>1132.2444245519703</v>
      </c>
      <c r="I263" s="9">
        <f t="shared" si="24"/>
        <v>265.79526558705027</v>
      </c>
      <c r="J263" s="9">
        <f t="shared" si="25"/>
        <v>866.44915896492</v>
      </c>
      <c r="K263" s="20">
        <f t="shared" si="30"/>
        <v>287590.08383619867</v>
      </c>
    </row>
    <row r="264" spans="1:11">
      <c r="A264" s="19">
        <v>46844</v>
      </c>
      <c r="B264" s="8">
        <f t="shared" si="26"/>
        <v>7</v>
      </c>
      <c r="C264" s="42"/>
      <c r="D264" s="10">
        <f t="shared" si="31"/>
        <v>0</v>
      </c>
      <c r="E264" s="13">
        <v>254</v>
      </c>
      <c r="F264" s="13">
        <f t="shared" si="27"/>
        <v>45</v>
      </c>
      <c r="G264" s="9">
        <f t="shared" si="28"/>
        <v>44698.453513100845</v>
      </c>
      <c r="H264" s="9">
        <f t="shared" si="29"/>
        <v>1132.24442455197</v>
      </c>
      <c r="I264" s="9">
        <f t="shared" si="24"/>
        <v>260.74097882642161</v>
      </c>
      <c r="J264" s="9">
        <f t="shared" si="25"/>
        <v>871.50344572554843</v>
      </c>
      <c r="K264" s="20">
        <f t="shared" si="30"/>
        <v>288722.32826075063</v>
      </c>
    </row>
    <row r="265" spans="1:11">
      <c r="A265" s="19">
        <v>46874</v>
      </c>
      <c r="B265" s="8">
        <f t="shared" si="26"/>
        <v>7</v>
      </c>
      <c r="C265" s="42"/>
      <c r="D265" s="10">
        <f t="shared" si="31"/>
        <v>0</v>
      </c>
      <c r="E265" s="13">
        <v>255</v>
      </c>
      <c r="F265" s="13">
        <f t="shared" si="27"/>
        <v>44</v>
      </c>
      <c r="G265" s="9">
        <f t="shared" si="28"/>
        <v>43826.950067375299</v>
      </c>
      <c r="H265" s="9">
        <f t="shared" si="29"/>
        <v>1132.244424551971</v>
      </c>
      <c r="I265" s="9">
        <f t="shared" si="24"/>
        <v>255.65720872635589</v>
      </c>
      <c r="J265" s="9">
        <f t="shared" si="25"/>
        <v>876.58721582561509</v>
      </c>
      <c r="K265" s="20">
        <f t="shared" si="30"/>
        <v>289854.57268530258</v>
      </c>
    </row>
    <row r="266" spans="1:11">
      <c r="A266" s="19">
        <v>46905</v>
      </c>
      <c r="B266" s="8">
        <f t="shared" si="26"/>
        <v>7</v>
      </c>
      <c r="C266" s="42"/>
      <c r="D266" s="10">
        <f t="shared" si="31"/>
        <v>0</v>
      </c>
      <c r="E266" s="13">
        <v>256</v>
      </c>
      <c r="F266" s="13">
        <f t="shared" si="27"/>
        <v>43</v>
      </c>
      <c r="G266" s="9">
        <f t="shared" si="28"/>
        <v>42950.362851549682</v>
      </c>
      <c r="H266" s="9">
        <f t="shared" si="29"/>
        <v>1132.244424551971</v>
      </c>
      <c r="I266" s="9">
        <f t="shared" ref="I266:I329" si="32">IF(ISERR(+G266*B266/$G$6/100)=1,0,G266*B266/$G$6/100)</f>
        <v>250.54378330070645</v>
      </c>
      <c r="J266" s="9">
        <f t="shared" ref="J266:J329" si="33">IF(ISERR(+H266-I266)=1,0,H266-I266)</f>
        <v>881.70064125126453</v>
      </c>
      <c r="K266" s="20">
        <f t="shared" si="30"/>
        <v>290986.81710985454</v>
      </c>
    </row>
    <row r="267" spans="1:11">
      <c r="A267" s="19">
        <v>46935</v>
      </c>
      <c r="B267" s="8">
        <f t="shared" ref="B267:B330" si="34">B266</f>
        <v>7</v>
      </c>
      <c r="C267" s="42"/>
      <c r="D267" s="10">
        <f t="shared" si="31"/>
        <v>0</v>
      </c>
      <c r="E267" s="13">
        <v>257</v>
      </c>
      <c r="F267" s="13">
        <f t="shared" ref="F267:F330" si="35">(-LOG(1-((G267-C267)*B267/100/$G$6/H266))/(LOG(1+(B267/$G$6/100)))*(D267&lt;&gt;0))+(F266-1)*(D267=0)</f>
        <v>42</v>
      </c>
      <c r="G267" s="9">
        <f t="shared" ref="G267:G330" si="36">(G266-J266-C266)*(F266&gt;1)</f>
        <v>42068.662210298418</v>
      </c>
      <c r="H267" s="9">
        <f t="shared" ref="H267:H330" si="37">PMT(B267/100/$G$6,F267,-G267)*(D267=0)+H266*(D267&lt;&gt;0)</f>
        <v>1132.2444245519712</v>
      </c>
      <c r="I267" s="9">
        <f t="shared" si="32"/>
        <v>245.40052956007409</v>
      </c>
      <c r="J267" s="9">
        <f t="shared" si="33"/>
        <v>886.84389499189706</v>
      </c>
      <c r="K267" s="20">
        <f t="shared" si="30"/>
        <v>292119.0615344065</v>
      </c>
    </row>
    <row r="268" spans="1:11">
      <c r="A268" s="19">
        <v>46966</v>
      </c>
      <c r="B268" s="8">
        <f t="shared" si="34"/>
        <v>7</v>
      </c>
      <c r="C268" s="42"/>
      <c r="D268" s="10">
        <f t="shared" si="31"/>
        <v>0</v>
      </c>
      <c r="E268" s="13">
        <v>258</v>
      </c>
      <c r="F268" s="13">
        <f t="shared" si="35"/>
        <v>41</v>
      </c>
      <c r="G268" s="9">
        <f t="shared" si="36"/>
        <v>41181.818315306518</v>
      </c>
      <c r="H268" s="9">
        <f t="shared" si="37"/>
        <v>1132.2444245519705</v>
      </c>
      <c r="I268" s="9">
        <f t="shared" si="32"/>
        <v>240.22727350595468</v>
      </c>
      <c r="J268" s="9">
        <f t="shared" si="33"/>
        <v>892.01715104601578</v>
      </c>
      <c r="K268" s="20">
        <f t="shared" ref="K268:K331" si="38">+I268+J268+K267</f>
        <v>293251.30595895846</v>
      </c>
    </row>
    <row r="269" spans="1:11">
      <c r="A269" s="19">
        <v>46997</v>
      </c>
      <c r="B269" s="8">
        <f t="shared" si="34"/>
        <v>7</v>
      </c>
      <c r="C269" s="42"/>
      <c r="D269" s="10">
        <f t="shared" ref="D269:D332" si="39">+D268</f>
        <v>0</v>
      </c>
      <c r="E269" s="13">
        <v>259</v>
      </c>
      <c r="F269" s="13">
        <f t="shared" si="35"/>
        <v>40</v>
      </c>
      <c r="G269" s="9">
        <f t="shared" si="36"/>
        <v>40289.801164260505</v>
      </c>
      <c r="H269" s="9">
        <f t="shared" si="37"/>
        <v>1132.244424551971</v>
      </c>
      <c r="I269" s="9">
        <f t="shared" si="32"/>
        <v>235.02384012485297</v>
      </c>
      <c r="J269" s="9">
        <f t="shared" si="33"/>
        <v>897.22058442711796</v>
      </c>
      <c r="K269" s="20">
        <f t="shared" si="38"/>
        <v>294383.55038351042</v>
      </c>
    </row>
    <row r="270" spans="1:11">
      <c r="A270" s="19">
        <v>47027</v>
      </c>
      <c r="B270" s="8">
        <f t="shared" si="34"/>
        <v>7</v>
      </c>
      <c r="C270" s="42"/>
      <c r="D270" s="10">
        <f t="shared" si="39"/>
        <v>0</v>
      </c>
      <c r="E270" s="13">
        <v>260</v>
      </c>
      <c r="F270" s="13">
        <f t="shared" si="35"/>
        <v>39</v>
      </c>
      <c r="G270" s="9">
        <f t="shared" si="36"/>
        <v>39392.580579833389</v>
      </c>
      <c r="H270" s="9">
        <f t="shared" si="37"/>
        <v>1132.2444245519716</v>
      </c>
      <c r="I270" s="9">
        <f t="shared" si="32"/>
        <v>229.79005338236146</v>
      </c>
      <c r="J270" s="9">
        <f t="shared" si="33"/>
        <v>902.45437116961011</v>
      </c>
      <c r="K270" s="20">
        <f t="shared" si="38"/>
        <v>295515.79480806238</v>
      </c>
    </row>
    <row r="271" spans="1:11">
      <c r="A271" s="19">
        <v>47058</v>
      </c>
      <c r="B271" s="8">
        <f t="shared" si="34"/>
        <v>7</v>
      </c>
      <c r="C271" s="42"/>
      <c r="D271" s="10">
        <f t="shared" si="39"/>
        <v>0</v>
      </c>
      <c r="E271" s="13">
        <v>261</v>
      </c>
      <c r="F271" s="13">
        <f t="shared" si="35"/>
        <v>38</v>
      </c>
      <c r="G271" s="9">
        <f t="shared" si="36"/>
        <v>38490.12620866378</v>
      </c>
      <c r="H271" s="9">
        <f t="shared" si="37"/>
        <v>1132.244424551971</v>
      </c>
      <c r="I271" s="9">
        <f t="shared" si="32"/>
        <v>224.52573621720538</v>
      </c>
      <c r="J271" s="9">
        <f t="shared" si="33"/>
        <v>907.7186883347656</v>
      </c>
      <c r="K271" s="20">
        <f t="shared" si="38"/>
        <v>296648.03923261433</v>
      </c>
    </row>
    <row r="272" spans="1:11">
      <c r="A272" s="19">
        <v>47088</v>
      </c>
      <c r="B272" s="8">
        <f t="shared" si="34"/>
        <v>7</v>
      </c>
      <c r="C272" s="42"/>
      <c r="D272" s="10">
        <f t="shared" si="39"/>
        <v>0</v>
      </c>
      <c r="E272" s="13">
        <v>262</v>
      </c>
      <c r="F272" s="13">
        <f t="shared" si="35"/>
        <v>37</v>
      </c>
      <c r="G272" s="9">
        <f t="shared" si="36"/>
        <v>37582.407520329012</v>
      </c>
      <c r="H272" s="9">
        <f t="shared" si="37"/>
        <v>1132.2444245519719</v>
      </c>
      <c r="I272" s="9">
        <f t="shared" si="32"/>
        <v>219.23071053525257</v>
      </c>
      <c r="J272" s="9">
        <f t="shared" si="33"/>
        <v>913.01371401671929</v>
      </c>
      <c r="K272" s="20">
        <f t="shared" si="38"/>
        <v>297780.28365716629</v>
      </c>
    </row>
    <row r="273" spans="1:11">
      <c r="A273" s="19">
        <v>47119</v>
      </c>
      <c r="B273" s="8">
        <f t="shared" si="34"/>
        <v>7</v>
      </c>
      <c r="C273" s="42"/>
      <c r="D273" s="10">
        <f t="shared" si="39"/>
        <v>0</v>
      </c>
      <c r="E273" s="13">
        <v>263</v>
      </c>
      <c r="F273" s="13">
        <f t="shared" si="35"/>
        <v>36</v>
      </c>
      <c r="G273" s="9">
        <f t="shared" si="36"/>
        <v>36669.393806312291</v>
      </c>
      <c r="H273" s="9">
        <f t="shared" si="37"/>
        <v>1132.2444245519716</v>
      </c>
      <c r="I273" s="9">
        <f t="shared" si="32"/>
        <v>213.90479720348839</v>
      </c>
      <c r="J273" s="9">
        <f t="shared" si="33"/>
        <v>918.33962734848319</v>
      </c>
      <c r="K273" s="20">
        <f t="shared" si="38"/>
        <v>298912.52808171825</v>
      </c>
    </row>
    <row r="274" spans="1:11">
      <c r="A274" s="19">
        <v>47150</v>
      </c>
      <c r="B274" s="8">
        <f t="shared" si="34"/>
        <v>7</v>
      </c>
      <c r="C274" s="42"/>
      <c r="D274" s="10">
        <f t="shared" si="39"/>
        <v>0</v>
      </c>
      <c r="E274" s="13">
        <v>264</v>
      </c>
      <c r="F274" s="13">
        <f t="shared" si="35"/>
        <v>35</v>
      </c>
      <c r="G274" s="9">
        <f t="shared" si="36"/>
        <v>35751.054178963808</v>
      </c>
      <c r="H274" s="9">
        <f t="shared" si="37"/>
        <v>1132.2444245519719</v>
      </c>
      <c r="I274" s="9">
        <f t="shared" si="32"/>
        <v>208.54781604395555</v>
      </c>
      <c r="J274" s="9">
        <f t="shared" si="33"/>
        <v>923.69660850801631</v>
      </c>
      <c r="K274" s="20">
        <f t="shared" si="38"/>
        <v>300044.77250627021</v>
      </c>
    </row>
    <row r="275" spans="1:11">
      <c r="A275" s="19">
        <v>47178</v>
      </c>
      <c r="B275" s="8">
        <f t="shared" si="34"/>
        <v>7</v>
      </c>
      <c r="C275" s="42"/>
      <c r="D275" s="10">
        <f t="shared" si="39"/>
        <v>0</v>
      </c>
      <c r="E275" s="13">
        <v>265</v>
      </c>
      <c r="F275" s="13">
        <f t="shared" si="35"/>
        <v>34</v>
      </c>
      <c r="G275" s="9">
        <f t="shared" si="36"/>
        <v>34827.357570455795</v>
      </c>
      <c r="H275" s="9">
        <f t="shared" si="37"/>
        <v>1132.2444245519719</v>
      </c>
      <c r="I275" s="9">
        <f t="shared" si="32"/>
        <v>203.15958582765882</v>
      </c>
      <c r="J275" s="9">
        <f t="shared" si="33"/>
        <v>929.08483872431304</v>
      </c>
      <c r="K275" s="20">
        <f t="shared" si="38"/>
        <v>301177.01693082217</v>
      </c>
    </row>
    <row r="276" spans="1:11">
      <c r="A276" s="19">
        <v>47209</v>
      </c>
      <c r="B276" s="8">
        <f t="shared" si="34"/>
        <v>7</v>
      </c>
      <c r="C276" s="42"/>
      <c r="D276" s="10">
        <f t="shared" si="39"/>
        <v>0</v>
      </c>
      <c r="E276" s="13">
        <v>266</v>
      </c>
      <c r="F276" s="13">
        <f t="shared" si="35"/>
        <v>33</v>
      </c>
      <c r="G276" s="9">
        <f t="shared" si="36"/>
        <v>33898.272731731486</v>
      </c>
      <c r="H276" s="9">
        <f t="shared" si="37"/>
        <v>1132.2444245519723</v>
      </c>
      <c r="I276" s="9">
        <f t="shared" si="32"/>
        <v>197.73992426843367</v>
      </c>
      <c r="J276" s="9">
        <f t="shared" si="33"/>
        <v>934.50450028353862</v>
      </c>
      <c r="K276" s="20">
        <f t="shared" si="38"/>
        <v>302309.26135537412</v>
      </c>
    </row>
    <row r="277" spans="1:11">
      <c r="A277" s="19">
        <v>47239</v>
      </c>
      <c r="B277" s="8">
        <f t="shared" si="34"/>
        <v>7</v>
      </c>
      <c r="C277" s="42"/>
      <c r="D277" s="10">
        <f t="shared" si="39"/>
        <v>0</v>
      </c>
      <c r="E277" s="13">
        <v>267</v>
      </c>
      <c r="F277" s="13">
        <f t="shared" si="35"/>
        <v>32</v>
      </c>
      <c r="G277" s="9">
        <f t="shared" si="36"/>
        <v>32963.768231447946</v>
      </c>
      <c r="H277" s="9">
        <f t="shared" si="37"/>
        <v>1132.2444245519721</v>
      </c>
      <c r="I277" s="9">
        <f t="shared" si="32"/>
        <v>192.28864801677966</v>
      </c>
      <c r="J277" s="9">
        <f t="shared" si="33"/>
        <v>939.9557765351924</v>
      </c>
      <c r="K277" s="20">
        <f t="shared" si="38"/>
        <v>303441.50577992608</v>
      </c>
    </row>
    <row r="278" spans="1:11">
      <c r="A278" s="19">
        <v>47270</v>
      </c>
      <c r="B278" s="8">
        <f t="shared" si="34"/>
        <v>7</v>
      </c>
      <c r="C278" s="42"/>
      <c r="D278" s="10">
        <f t="shared" si="39"/>
        <v>0</v>
      </c>
      <c r="E278" s="13">
        <v>268</v>
      </c>
      <c r="F278" s="13">
        <f t="shared" si="35"/>
        <v>31</v>
      </c>
      <c r="G278" s="9">
        <f t="shared" si="36"/>
        <v>32023.812454912753</v>
      </c>
      <c r="H278" s="9">
        <f t="shared" si="37"/>
        <v>1132.2444245519725</v>
      </c>
      <c r="I278" s="9">
        <f t="shared" si="32"/>
        <v>186.80557265365772</v>
      </c>
      <c r="J278" s="9">
        <f t="shared" si="33"/>
        <v>945.43885189831485</v>
      </c>
      <c r="K278" s="20">
        <f t="shared" si="38"/>
        <v>304573.75020447804</v>
      </c>
    </row>
    <row r="279" spans="1:11">
      <c r="A279" s="19">
        <v>47300</v>
      </c>
      <c r="B279" s="8">
        <f t="shared" si="34"/>
        <v>7</v>
      </c>
      <c r="C279" s="42"/>
      <c r="D279" s="10">
        <f t="shared" si="39"/>
        <v>0</v>
      </c>
      <c r="E279" s="13">
        <v>269</v>
      </c>
      <c r="F279" s="13">
        <f t="shared" si="35"/>
        <v>30</v>
      </c>
      <c r="G279" s="9">
        <f t="shared" si="36"/>
        <v>31078.373603014439</v>
      </c>
      <c r="H279" s="9">
        <f t="shared" si="37"/>
        <v>1132.2444245519716</v>
      </c>
      <c r="I279" s="9">
        <f t="shared" si="32"/>
        <v>181.2905126842509</v>
      </c>
      <c r="J279" s="9">
        <f t="shared" si="33"/>
        <v>950.95391186772076</v>
      </c>
      <c r="K279" s="20">
        <f t="shared" si="38"/>
        <v>305705.99462903</v>
      </c>
    </row>
    <row r="280" spans="1:11">
      <c r="A280" s="19">
        <v>47331</v>
      </c>
      <c r="B280" s="8">
        <f t="shared" si="34"/>
        <v>7</v>
      </c>
      <c r="C280" s="42"/>
      <c r="D280" s="10">
        <f t="shared" si="39"/>
        <v>0</v>
      </c>
      <c r="E280" s="13">
        <v>270</v>
      </c>
      <c r="F280" s="13">
        <f t="shared" si="35"/>
        <v>29</v>
      </c>
      <c r="G280" s="9">
        <f t="shared" si="36"/>
        <v>30127.419691146719</v>
      </c>
      <c r="H280" s="9">
        <f t="shared" si="37"/>
        <v>1132.2444245519721</v>
      </c>
      <c r="I280" s="9">
        <f t="shared" si="32"/>
        <v>175.74328153168918</v>
      </c>
      <c r="J280" s="9">
        <f t="shared" si="33"/>
        <v>956.50114302028294</v>
      </c>
      <c r="K280" s="20">
        <f t="shared" si="38"/>
        <v>306838.23905358196</v>
      </c>
    </row>
    <row r="281" spans="1:11">
      <c r="A281" s="19">
        <v>47362</v>
      </c>
      <c r="B281" s="8">
        <f t="shared" si="34"/>
        <v>7</v>
      </c>
      <c r="C281" s="42"/>
      <c r="D281" s="10">
        <f t="shared" si="39"/>
        <v>0</v>
      </c>
      <c r="E281" s="13">
        <v>271</v>
      </c>
      <c r="F281" s="13">
        <f t="shared" si="35"/>
        <v>28</v>
      </c>
      <c r="G281" s="9">
        <f t="shared" si="36"/>
        <v>29170.918548126436</v>
      </c>
      <c r="H281" s="9">
        <f t="shared" si="37"/>
        <v>1132.2444245519721</v>
      </c>
      <c r="I281" s="9">
        <f t="shared" si="32"/>
        <v>170.16369153073754</v>
      </c>
      <c r="J281" s="9">
        <f t="shared" si="33"/>
        <v>962.08073302123455</v>
      </c>
      <c r="K281" s="20">
        <f t="shared" si="38"/>
        <v>307970.48347813392</v>
      </c>
    </row>
    <row r="282" spans="1:11">
      <c r="A282" s="19">
        <v>47392</v>
      </c>
      <c r="B282" s="8">
        <f t="shared" si="34"/>
        <v>7</v>
      </c>
      <c r="C282" s="42"/>
      <c r="D282" s="10">
        <f t="shared" si="39"/>
        <v>0</v>
      </c>
      <c r="E282" s="13">
        <v>272</v>
      </c>
      <c r="F282" s="13">
        <f t="shared" si="35"/>
        <v>27</v>
      </c>
      <c r="G282" s="9">
        <f t="shared" si="36"/>
        <v>28208.837815105202</v>
      </c>
      <c r="H282" s="9">
        <f t="shared" si="37"/>
        <v>1132.2444245519721</v>
      </c>
      <c r="I282" s="9">
        <f t="shared" si="32"/>
        <v>164.55155392144701</v>
      </c>
      <c r="J282" s="9">
        <f t="shared" si="33"/>
        <v>967.69287063052502</v>
      </c>
      <c r="K282" s="20">
        <f t="shared" si="38"/>
        <v>309102.72790268587</v>
      </c>
    </row>
    <row r="283" spans="1:11">
      <c r="A283" s="19">
        <v>47423</v>
      </c>
      <c r="B283" s="8">
        <f t="shared" si="34"/>
        <v>7</v>
      </c>
      <c r="C283" s="42"/>
      <c r="D283" s="10">
        <f t="shared" si="39"/>
        <v>0</v>
      </c>
      <c r="E283" s="13">
        <v>273</v>
      </c>
      <c r="F283" s="13">
        <f t="shared" si="35"/>
        <v>26</v>
      </c>
      <c r="G283" s="9">
        <f t="shared" si="36"/>
        <v>27241.144944474676</v>
      </c>
      <c r="H283" s="9">
        <f t="shared" si="37"/>
        <v>1132.2444245519728</v>
      </c>
      <c r="I283" s="9">
        <f t="shared" si="32"/>
        <v>158.90667884276894</v>
      </c>
      <c r="J283" s="9">
        <f t="shared" si="33"/>
        <v>973.33774570920377</v>
      </c>
      <c r="K283" s="20">
        <f t="shared" si="38"/>
        <v>310234.97232723783</v>
      </c>
    </row>
    <row r="284" spans="1:11">
      <c r="A284" s="19">
        <v>47453</v>
      </c>
      <c r="B284" s="8">
        <f t="shared" si="34"/>
        <v>7</v>
      </c>
      <c r="C284" s="42"/>
      <c r="D284" s="10">
        <f t="shared" si="39"/>
        <v>0</v>
      </c>
      <c r="E284" s="13">
        <v>274</v>
      </c>
      <c r="F284" s="13">
        <f t="shared" si="35"/>
        <v>25</v>
      </c>
      <c r="G284" s="9">
        <f t="shared" si="36"/>
        <v>26267.807198765473</v>
      </c>
      <c r="H284" s="9">
        <f t="shared" si="37"/>
        <v>1132.2444245519723</v>
      </c>
      <c r="I284" s="9">
        <f t="shared" si="32"/>
        <v>153.22887532613191</v>
      </c>
      <c r="J284" s="9">
        <f t="shared" si="33"/>
        <v>979.01554922584046</v>
      </c>
      <c r="K284" s="20">
        <f t="shared" si="38"/>
        <v>311367.21675178979</v>
      </c>
    </row>
    <row r="285" spans="1:11">
      <c r="A285" s="19">
        <v>47484</v>
      </c>
      <c r="B285" s="8">
        <f t="shared" si="34"/>
        <v>7</v>
      </c>
      <c r="C285" s="42"/>
      <c r="D285" s="10">
        <f t="shared" si="39"/>
        <v>0</v>
      </c>
      <c r="E285" s="13">
        <v>275</v>
      </c>
      <c r="F285" s="13">
        <f t="shared" si="35"/>
        <v>24</v>
      </c>
      <c r="G285" s="9">
        <f t="shared" si="36"/>
        <v>25288.791649539631</v>
      </c>
      <c r="H285" s="9">
        <f t="shared" si="37"/>
        <v>1132.244424551973</v>
      </c>
      <c r="I285" s="9">
        <f t="shared" si="32"/>
        <v>147.51795128898118</v>
      </c>
      <c r="J285" s="9">
        <f t="shared" si="33"/>
        <v>984.72647326299182</v>
      </c>
      <c r="K285" s="20">
        <f t="shared" si="38"/>
        <v>312499.46117634175</v>
      </c>
    </row>
    <row r="286" spans="1:11">
      <c r="A286" s="19">
        <v>47515</v>
      </c>
      <c r="B286" s="8">
        <f t="shared" si="34"/>
        <v>7</v>
      </c>
      <c r="C286" s="42"/>
      <c r="D286" s="10">
        <f t="shared" si="39"/>
        <v>0</v>
      </c>
      <c r="E286" s="13">
        <v>276</v>
      </c>
      <c r="F286" s="13">
        <f t="shared" si="35"/>
        <v>23</v>
      </c>
      <c r="G286" s="9">
        <f t="shared" si="36"/>
        <v>24304.065176276639</v>
      </c>
      <c r="H286" s="9">
        <f t="shared" si="37"/>
        <v>1132.2444245519732</v>
      </c>
      <c r="I286" s="9">
        <f t="shared" si="32"/>
        <v>141.77371352828041</v>
      </c>
      <c r="J286" s="9">
        <f t="shared" si="33"/>
        <v>990.47071102369284</v>
      </c>
      <c r="K286" s="20">
        <f t="shared" si="38"/>
        <v>313631.70560089371</v>
      </c>
    </row>
    <row r="287" spans="1:11">
      <c r="A287" s="19">
        <v>47543</v>
      </c>
      <c r="B287" s="8">
        <f t="shared" si="34"/>
        <v>7</v>
      </c>
      <c r="C287" s="42"/>
      <c r="D287" s="10">
        <f t="shared" si="39"/>
        <v>0</v>
      </c>
      <c r="E287" s="13">
        <v>277</v>
      </c>
      <c r="F287" s="13">
        <f t="shared" si="35"/>
        <v>22</v>
      </c>
      <c r="G287" s="9">
        <f t="shared" si="36"/>
        <v>23313.594465252947</v>
      </c>
      <c r="H287" s="9">
        <f t="shared" si="37"/>
        <v>1132.2444245519723</v>
      </c>
      <c r="I287" s="9">
        <f t="shared" si="32"/>
        <v>135.99596771397555</v>
      </c>
      <c r="J287" s="9">
        <f t="shared" si="33"/>
        <v>996.24845683799674</v>
      </c>
      <c r="K287" s="20">
        <f t="shared" si="38"/>
        <v>314763.95002544567</v>
      </c>
    </row>
    <row r="288" spans="1:11">
      <c r="A288" s="19">
        <v>47574</v>
      </c>
      <c r="B288" s="8">
        <f t="shared" si="34"/>
        <v>7</v>
      </c>
      <c r="C288" s="42"/>
      <c r="D288" s="10">
        <f t="shared" si="39"/>
        <v>0</v>
      </c>
      <c r="E288" s="13">
        <v>278</v>
      </c>
      <c r="F288" s="13">
        <f t="shared" si="35"/>
        <v>21</v>
      </c>
      <c r="G288" s="9">
        <f t="shared" si="36"/>
        <v>22317.346008414952</v>
      </c>
      <c r="H288" s="9">
        <f t="shared" si="37"/>
        <v>1132.2444245519728</v>
      </c>
      <c r="I288" s="9">
        <f t="shared" si="32"/>
        <v>130.18451838242055</v>
      </c>
      <c r="J288" s="9">
        <f t="shared" si="33"/>
        <v>1002.0599061695523</v>
      </c>
      <c r="K288" s="20">
        <f t="shared" si="38"/>
        <v>315896.19444999762</v>
      </c>
    </row>
    <row r="289" spans="1:11">
      <c r="A289" s="19">
        <v>47604</v>
      </c>
      <c r="B289" s="8">
        <f t="shared" si="34"/>
        <v>7</v>
      </c>
      <c r="C289" s="42"/>
      <c r="D289" s="10">
        <f t="shared" si="39"/>
        <v>0</v>
      </c>
      <c r="E289" s="13">
        <v>279</v>
      </c>
      <c r="F289" s="13">
        <f t="shared" si="35"/>
        <v>20</v>
      </c>
      <c r="G289" s="9">
        <f t="shared" si="36"/>
        <v>21315.286102245398</v>
      </c>
      <c r="H289" s="9">
        <f t="shared" si="37"/>
        <v>1132.2444245519744</v>
      </c>
      <c r="I289" s="9">
        <f t="shared" si="32"/>
        <v>124.33916892976484</v>
      </c>
      <c r="J289" s="9">
        <f t="shared" si="33"/>
        <v>1007.9052556222096</v>
      </c>
      <c r="K289" s="20">
        <f t="shared" si="38"/>
        <v>317028.43887454958</v>
      </c>
    </row>
    <row r="290" spans="1:11">
      <c r="A290" s="19">
        <v>47635</v>
      </c>
      <c r="B290" s="8">
        <f t="shared" si="34"/>
        <v>7</v>
      </c>
      <c r="C290" s="42"/>
      <c r="D290" s="10">
        <f t="shared" si="39"/>
        <v>0</v>
      </c>
      <c r="E290" s="13">
        <v>280</v>
      </c>
      <c r="F290" s="13">
        <f t="shared" si="35"/>
        <v>19</v>
      </c>
      <c r="G290" s="9">
        <f t="shared" si="36"/>
        <v>20307.380846623189</v>
      </c>
      <c r="H290" s="9">
        <f t="shared" si="37"/>
        <v>1132.244424551973</v>
      </c>
      <c r="I290" s="9">
        <f t="shared" si="32"/>
        <v>118.45972160530195</v>
      </c>
      <c r="J290" s="9">
        <f t="shared" si="33"/>
        <v>1013.784702946671</v>
      </c>
      <c r="K290" s="20">
        <f t="shared" si="38"/>
        <v>318160.68329910154</v>
      </c>
    </row>
    <row r="291" spans="1:11">
      <c r="A291" s="19">
        <v>47665</v>
      </c>
      <c r="B291" s="8">
        <f t="shared" si="34"/>
        <v>7</v>
      </c>
      <c r="C291" s="42"/>
      <c r="D291" s="10">
        <f t="shared" si="39"/>
        <v>0</v>
      </c>
      <c r="E291" s="13">
        <v>281</v>
      </c>
      <c r="F291" s="13">
        <f t="shared" si="35"/>
        <v>18</v>
      </c>
      <c r="G291" s="9">
        <f t="shared" si="36"/>
        <v>19293.596143676517</v>
      </c>
      <c r="H291" s="9">
        <f t="shared" si="37"/>
        <v>1132.2444245519741</v>
      </c>
      <c r="I291" s="9">
        <f t="shared" si="32"/>
        <v>112.54597750477967</v>
      </c>
      <c r="J291" s="9">
        <f t="shared" si="33"/>
        <v>1019.6984470471945</v>
      </c>
      <c r="K291" s="20">
        <f t="shared" si="38"/>
        <v>319292.9277236535</v>
      </c>
    </row>
    <row r="292" spans="1:11">
      <c r="A292" s="19">
        <v>47696</v>
      </c>
      <c r="B292" s="8">
        <f t="shared" si="34"/>
        <v>7</v>
      </c>
      <c r="C292" s="42"/>
      <c r="D292" s="10">
        <f t="shared" si="39"/>
        <v>0</v>
      </c>
      <c r="E292" s="13">
        <v>282</v>
      </c>
      <c r="F292" s="13">
        <f t="shared" si="35"/>
        <v>17</v>
      </c>
      <c r="G292" s="9">
        <f t="shared" si="36"/>
        <v>18273.897696629323</v>
      </c>
      <c r="H292" s="9">
        <f t="shared" si="37"/>
        <v>1132.2444245519735</v>
      </c>
      <c r="I292" s="9">
        <f t="shared" si="32"/>
        <v>106.59773656367105</v>
      </c>
      <c r="J292" s="9">
        <f t="shared" si="33"/>
        <v>1025.6466879883023</v>
      </c>
      <c r="K292" s="20">
        <f t="shared" si="38"/>
        <v>320425.17214820546</v>
      </c>
    </row>
    <row r="293" spans="1:11">
      <c r="A293" s="19">
        <v>47727</v>
      </c>
      <c r="B293" s="8">
        <f t="shared" si="34"/>
        <v>7</v>
      </c>
      <c r="C293" s="42"/>
      <c r="D293" s="10">
        <f t="shared" si="39"/>
        <v>0</v>
      </c>
      <c r="E293" s="13">
        <v>283</v>
      </c>
      <c r="F293" s="13">
        <f t="shared" si="35"/>
        <v>16</v>
      </c>
      <c r="G293" s="9">
        <f t="shared" si="36"/>
        <v>17248.251008641022</v>
      </c>
      <c r="H293" s="9">
        <f t="shared" si="37"/>
        <v>1132.244424551975</v>
      </c>
      <c r="I293" s="9">
        <f t="shared" si="32"/>
        <v>100.61479755040597</v>
      </c>
      <c r="J293" s="9">
        <f t="shared" si="33"/>
        <v>1031.6296270015691</v>
      </c>
      <c r="K293" s="20">
        <f t="shared" si="38"/>
        <v>321557.41657275741</v>
      </c>
    </row>
    <row r="294" spans="1:11">
      <c r="A294" s="19">
        <v>47757</v>
      </c>
      <c r="B294" s="8">
        <f t="shared" si="34"/>
        <v>7</v>
      </c>
      <c r="C294" s="42"/>
      <c r="D294" s="10">
        <f t="shared" si="39"/>
        <v>0</v>
      </c>
      <c r="E294" s="13">
        <v>284</v>
      </c>
      <c r="F294" s="13">
        <f t="shared" si="35"/>
        <v>15</v>
      </c>
      <c r="G294" s="9">
        <f t="shared" si="36"/>
        <v>16216.621381639452</v>
      </c>
      <c r="H294" s="9">
        <f t="shared" si="37"/>
        <v>1132.2444245519762</v>
      </c>
      <c r="I294" s="9">
        <f t="shared" si="32"/>
        <v>94.596958059563477</v>
      </c>
      <c r="J294" s="9">
        <f t="shared" si="33"/>
        <v>1037.6474664924126</v>
      </c>
      <c r="K294" s="20">
        <f t="shared" si="38"/>
        <v>322689.66099730937</v>
      </c>
    </row>
    <row r="295" spans="1:11">
      <c r="A295" s="19">
        <v>47788</v>
      </c>
      <c r="B295" s="8">
        <f t="shared" si="34"/>
        <v>7</v>
      </c>
      <c r="C295" s="42"/>
      <c r="D295" s="10">
        <f t="shared" si="39"/>
        <v>0</v>
      </c>
      <c r="E295" s="13">
        <v>285</v>
      </c>
      <c r="F295" s="13">
        <f t="shared" si="35"/>
        <v>14</v>
      </c>
      <c r="G295" s="9">
        <f t="shared" si="36"/>
        <v>15178.973915147038</v>
      </c>
      <c r="H295" s="9">
        <f t="shared" si="37"/>
        <v>1132.244424551973</v>
      </c>
      <c r="I295" s="9">
        <f t="shared" si="32"/>
        <v>88.544014505024393</v>
      </c>
      <c r="J295" s="9">
        <f t="shared" si="33"/>
        <v>1043.7004100469485</v>
      </c>
      <c r="K295" s="20">
        <f t="shared" si="38"/>
        <v>323821.90542186133</v>
      </c>
    </row>
    <row r="296" spans="1:11">
      <c r="A296" s="19">
        <v>47818</v>
      </c>
      <c r="B296" s="8">
        <f t="shared" si="34"/>
        <v>7</v>
      </c>
      <c r="C296" s="42"/>
      <c r="D296" s="10">
        <f t="shared" si="39"/>
        <v>0</v>
      </c>
      <c r="E296" s="13">
        <v>286</v>
      </c>
      <c r="F296" s="13">
        <f t="shared" si="35"/>
        <v>13</v>
      </c>
      <c r="G296" s="9">
        <f t="shared" si="36"/>
        <v>14135.273505100089</v>
      </c>
      <c r="H296" s="9">
        <f t="shared" si="37"/>
        <v>1132.2444245519737</v>
      </c>
      <c r="I296" s="9">
        <f t="shared" si="32"/>
        <v>82.45576211308385</v>
      </c>
      <c r="J296" s="9">
        <f t="shared" si="33"/>
        <v>1049.7886624388898</v>
      </c>
      <c r="K296" s="20">
        <f t="shared" si="38"/>
        <v>324954.14984641329</v>
      </c>
    </row>
    <row r="297" spans="1:11">
      <c r="A297" s="19">
        <v>47849</v>
      </c>
      <c r="B297" s="8">
        <f t="shared" si="34"/>
        <v>7</v>
      </c>
      <c r="C297" s="42"/>
      <c r="D297" s="10">
        <f t="shared" si="39"/>
        <v>0</v>
      </c>
      <c r="E297" s="13">
        <v>287</v>
      </c>
      <c r="F297" s="13">
        <f t="shared" si="35"/>
        <v>12</v>
      </c>
      <c r="G297" s="9">
        <f t="shared" si="36"/>
        <v>13085.484842661199</v>
      </c>
      <c r="H297" s="9">
        <f t="shared" si="37"/>
        <v>1132.2444245519764</v>
      </c>
      <c r="I297" s="9">
        <f t="shared" si="32"/>
        <v>76.331994915523651</v>
      </c>
      <c r="J297" s="9">
        <f t="shared" si="33"/>
        <v>1055.9124296364528</v>
      </c>
      <c r="K297" s="20">
        <f t="shared" si="38"/>
        <v>326086.39427096525</v>
      </c>
    </row>
    <row r="298" spans="1:11">
      <c r="A298" s="19">
        <v>47880</v>
      </c>
      <c r="B298" s="8">
        <f t="shared" si="34"/>
        <v>7</v>
      </c>
      <c r="C298" s="42"/>
      <c r="D298" s="10">
        <f t="shared" si="39"/>
        <v>0</v>
      </c>
      <c r="E298" s="13">
        <v>288</v>
      </c>
      <c r="F298" s="13">
        <f t="shared" si="35"/>
        <v>11</v>
      </c>
      <c r="G298" s="9">
        <f t="shared" si="36"/>
        <v>12029.572413024745</v>
      </c>
      <c r="H298" s="9">
        <f t="shared" si="37"/>
        <v>1132.2444245519748</v>
      </c>
      <c r="I298" s="9">
        <f t="shared" si="32"/>
        <v>70.172505742644347</v>
      </c>
      <c r="J298" s="9">
        <f t="shared" si="33"/>
        <v>1062.0719188093306</v>
      </c>
      <c r="K298" s="20">
        <f t="shared" si="38"/>
        <v>327218.63869551721</v>
      </c>
    </row>
    <row r="299" spans="1:11">
      <c r="A299" s="19">
        <v>47908</v>
      </c>
      <c r="B299" s="8">
        <f t="shared" si="34"/>
        <v>7</v>
      </c>
      <c r="C299" s="42"/>
      <c r="D299" s="10">
        <f t="shared" si="39"/>
        <v>0</v>
      </c>
      <c r="E299" s="13">
        <v>289</v>
      </c>
      <c r="F299" s="13">
        <f t="shared" si="35"/>
        <v>10</v>
      </c>
      <c r="G299" s="9">
        <f t="shared" si="36"/>
        <v>10967.500494215416</v>
      </c>
      <c r="H299" s="9">
        <f t="shared" si="37"/>
        <v>1132.2444245519766</v>
      </c>
      <c r="I299" s="9">
        <f t="shared" si="32"/>
        <v>63.977086216256588</v>
      </c>
      <c r="J299" s="9">
        <f t="shared" si="33"/>
        <v>1068.2673383357201</v>
      </c>
      <c r="K299" s="20">
        <f t="shared" si="38"/>
        <v>328350.88312006916</v>
      </c>
    </row>
    <row r="300" spans="1:11">
      <c r="A300" s="19">
        <v>47939</v>
      </c>
      <c r="B300" s="8">
        <f t="shared" si="34"/>
        <v>7</v>
      </c>
      <c r="C300" s="42"/>
      <c r="D300" s="10">
        <f t="shared" si="39"/>
        <v>0</v>
      </c>
      <c r="E300" s="13">
        <v>290</v>
      </c>
      <c r="F300" s="13">
        <f t="shared" si="35"/>
        <v>9</v>
      </c>
      <c r="G300" s="9">
        <f t="shared" si="36"/>
        <v>9899.2331558796959</v>
      </c>
      <c r="H300" s="9">
        <f t="shared" si="37"/>
        <v>1132.2444245519755</v>
      </c>
      <c r="I300" s="9">
        <f t="shared" si="32"/>
        <v>57.745526742631554</v>
      </c>
      <c r="J300" s="9">
        <f t="shared" si="33"/>
        <v>1074.498897809344</v>
      </c>
      <c r="K300" s="20">
        <f t="shared" si="38"/>
        <v>329483.12754462112</v>
      </c>
    </row>
    <row r="301" spans="1:11">
      <c r="A301" s="19">
        <v>47969</v>
      </c>
      <c r="B301" s="8">
        <f t="shared" si="34"/>
        <v>7</v>
      </c>
      <c r="C301" s="42"/>
      <c r="D301" s="10">
        <f t="shared" si="39"/>
        <v>0</v>
      </c>
      <c r="E301" s="13">
        <v>291</v>
      </c>
      <c r="F301" s="13">
        <f t="shared" si="35"/>
        <v>8</v>
      </c>
      <c r="G301" s="9">
        <f t="shared" si="36"/>
        <v>8824.7342580703516</v>
      </c>
      <c r="H301" s="9">
        <f t="shared" si="37"/>
        <v>1132.2444245519771</v>
      </c>
      <c r="I301" s="9">
        <f t="shared" si="32"/>
        <v>51.477616505410381</v>
      </c>
      <c r="J301" s="9">
        <f t="shared" si="33"/>
        <v>1080.7668080465667</v>
      </c>
      <c r="K301" s="20">
        <f t="shared" si="38"/>
        <v>330615.37196917308</v>
      </c>
    </row>
    <row r="302" spans="1:11">
      <c r="A302" s="19">
        <v>48000</v>
      </c>
      <c r="B302" s="8">
        <f t="shared" si="34"/>
        <v>7</v>
      </c>
      <c r="C302" s="42"/>
      <c r="D302" s="10">
        <f t="shared" si="39"/>
        <v>0</v>
      </c>
      <c r="E302" s="13">
        <v>292</v>
      </c>
      <c r="F302" s="13">
        <f t="shared" si="35"/>
        <v>7</v>
      </c>
      <c r="G302" s="9">
        <f t="shared" si="36"/>
        <v>7743.9674500237852</v>
      </c>
      <c r="H302" s="9">
        <f t="shared" si="37"/>
        <v>1132.2444245519798</v>
      </c>
      <c r="I302" s="9">
        <f t="shared" si="32"/>
        <v>45.173143458472076</v>
      </c>
      <c r="J302" s="9">
        <f t="shared" si="33"/>
        <v>1087.0712810935077</v>
      </c>
      <c r="K302" s="20">
        <f t="shared" si="38"/>
        <v>331747.61639372504</v>
      </c>
    </row>
    <row r="303" spans="1:11">
      <c r="A303" s="19">
        <v>48030</v>
      </c>
      <c r="B303" s="8">
        <f t="shared" si="34"/>
        <v>7</v>
      </c>
      <c r="C303" s="42"/>
      <c r="D303" s="10">
        <f t="shared" si="39"/>
        <v>0</v>
      </c>
      <c r="E303" s="13">
        <v>293</v>
      </c>
      <c r="F303" s="13">
        <f t="shared" si="35"/>
        <v>6</v>
      </c>
      <c r="G303" s="9">
        <f t="shared" si="36"/>
        <v>6656.8961689302778</v>
      </c>
      <c r="H303" s="9">
        <f t="shared" si="37"/>
        <v>1132.2444245519782</v>
      </c>
      <c r="I303" s="9">
        <f t="shared" si="32"/>
        <v>38.83189431875995</v>
      </c>
      <c r="J303" s="9">
        <f t="shared" si="33"/>
        <v>1093.4125302332184</v>
      </c>
      <c r="K303" s="20">
        <f t="shared" si="38"/>
        <v>332879.860818277</v>
      </c>
    </row>
    <row r="304" spans="1:11">
      <c r="A304" s="19">
        <v>48061</v>
      </c>
      <c r="B304" s="8">
        <f t="shared" si="34"/>
        <v>7</v>
      </c>
      <c r="C304" s="42"/>
      <c r="D304" s="10">
        <f t="shared" si="39"/>
        <v>0</v>
      </c>
      <c r="E304" s="13">
        <v>294</v>
      </c>
      <c r="F304" s="13">
        <f t="shared" si="35"/>
        <v>5</v>
      </c>
      <c r="G304" s="9">
        <f t="shared" si="36"/>
        <v>5563.4836386970592</v>
      </c>
      <c r="H304" s="9">
        <f t="shared" si="37"/>
        <v>1132.2444245519789</v>
      </c>
      <c r="I304" s="9">
        <f t="shared" si="32"/>
        <v>32.45365455906618</v>
      </c>
      <c r="J304" s="9">
        <f t="shared" si="33"/>
        <v>1099.7907699929128</v>
      </c>
      <c r="K304" s="20">
        <f t="shared" si="38"/>
        <v>334012.10524282895</v>
      </c>
    </row>
    <row r="305" spans="1:11">
      <c r="A305" s="19">
        <v>48092</v>
      </c>
      <c r="B305" s="8">
        <f t="shared" si="34"/>
        <v>7</v>
      </c>
      <c r="C305" s="42"/>
      <c r="D305" s="10">
        <f t="shared" si="39"/>
        <v>0</v>
      </c>
      <c r="E305" s="13">
        <v>295</v>
      </c>
      <c r="F305" s="13">
        <f t="shared" si="35"/>
        <v>4</v>
      </c>
      <c r="G305" s="9">
        <f t="shared" si="36"/>
        <v>4463.6928687041463</v>
      </c>
      <c r="H305" s="9">
        <f t="shared" si="37"/>
        <v>1132.2444245519812</v>
      </c>
      <c r="I305" s="9">
        <f t="shared" si="32"/>
        <v>26.038208400774188</v>
      </c>
      <c r="J305" s="9">
        <f t="shared" si="33"/>
        <v>1106.2062161512069</v>
      </c>
      <c r="K305" s="20">
        <f t="shared" si="38"/>
        <v>335144.34966738091</v>
      </c>
    </row>
    <row r="306" spans="1:11">
      <c r="A306" s="19">
        <v>48122</v>
      </c>
      <c r="B306" s="8">
        <f t="shared" si="34"/>
        <v>7</v>
      </c>
      <c r="C306" s="42"/>
      <c r="D306" s="10">
        <f t="shared" si="39"/>
        <v>0</v>
      </c>
      <c r="E306" s="13">
        <v>296</v>
      </c>
      <c r="F306" s="13">
        <f t="shared" si="35"/>
        <v>3</v>
      </c>
      <c r="G306" s="9">
        <f t="shared" si="36"/>
        <v>3357.4866525529396</v>
      </c>
      <c r="H306" s="9">
        <f t="shared" si="37"/>
        <v>1132.2444245519787</v>
      </c>
      <c r="I306" s="9">
        <f t="shared" si="32"/>
        <v>19.585338806558813</v>
      </c>
      <c r="J306" s="9">
        <f t="shared" si="33"/>
        <v>1112.6590857454198</v>
      </c>
      <c r="K306" s="20">
        <f t="shared" si="38"/>
        <v>336276.59409193287</v>
      </c>
    </row>
    <row r="307" spans="1:11">
      <c r="A307" s="19">
        <v>48153</v>
      </c>
      <c r="B307" s="8">
        <f t="shared" si="34"/>
        <v>7</v>
      </c>
      <c r="C307" s="42"/>
      <c r="D307" s="10">
        <f t="shared" si="39"/>
        <v>0</v>
      </c>
      <c r="E307" s="13">
        <v>297</v>
      </c>
      <c r="F307" s="13">
        <f t="shared" si="35"/>
        <v>2</v>
      </c>
      <c r="G307" s="9">
        <f t="shared" si="36"/>
        <v>2244.8275668075198</v>
      </c>
      <c r="H307" s="9">
        <f t="shared" si="37"/>
        <v>1132.244424551991</v>
      </c>
      <c r="I307" s="9">
        <f t="shared" si="32"/>
        <v>13.094827473043866</v>
      </c>
      <c r="J307" s="9">
        <f t="shared" si="33"/>
        <v>1119.1495970789472</v>
      </c>
      <c r="K307" s="20">
        <f t="shared" si="38"/>
        <v>337408.83851648489</v>
      </c>
    </row>
    <row r="308" spans="1:11">
      <c r="A308" s="19">
        <v>48183</v>
      </c>
      <c r="B308" s="8">
        <f t="shared" si="34"/>
        <v>7</v>
      </c>
      <c r="C308" s="42"/>
      <c r="D308" s="10">
        <f t="shared" si="39"/>
        <v>0</v>
      </c>
      <c r="E308" s="13">
        <v>298</v>
      </c>
      <c r="F308" s="13">
        <f t="shared" si="35"/>
        <v>1</v>
      </c>
      <c r="G308" s="9">
        <f t="shared" si="36"/>
        <v>1125.6779697285726</v>
      </c>
      <c r="H308" s="9">
        <f t="shared" si="37"/>
        <v>1132.2444245519848</v>
      </c>
      <c r="I308" s="9">
        <f t="shared" si="32"/>
        <v>6.5664548234166737</v>
      </c>
      <c r="J308" s="9">
        <f t="shared" si="33"/>
        <v>1125.6779697285681</v>
      </c>
      <c r="K308" s="20">
        <f t="shared" si="38"/>
        <v>338541.08294103685</v>
      </c>
    </row>
    <row r="309" spans="1:11">
      <c r="A309" s="19">
        <v>48214</v>
      </c>
      <c r="B309" s="8">
        <f t="shared" si="34"/>
        <v>7</v>
      </c>
      <c r="C309" s="42"/>
      <c r="D309" s="10">
        <f t="shared" si="39"/>
        <v>0</v>
      </c>
      <c r="E309" s="13">
        <v>299</v>
      </c>
      <c r="F309" s="13">
        <f t="shared" si="35"/>
        <v>0</v>
      </c>
      <c r="G309" s="9">
        <f t="shared" si="36"/>
        <v>0</v>
      </c>
      <c r="H309" s="9" t="e">
        <f t="shared" si="37"/>
        <v>#DIV/0!</v>
      </c>
      <c r="I309" s="9">
        <f t="shared" si="32"/>
        <v>0</v>
      </c>
      <c r="J309" s="9">
        <f t="shared" si="33"/>
        <v>0</v>
      </c>
      <c r="K309" s="20">
        <f t="shared" si="38"/>
        <v>338541.08294103685</v>
      </c>
    </row>
    <row r="310" spans="1:11">
      <c r="A310" s="19">
        <v>48245</v>
      </c>
      <c r="B310" s="8">
        <f t="shared" si="34"/>
        <v>7</v>
      </c>
      <c r="C310" s="42"/>
      <c r="D310" s="10">
        <f t="shared" si="39"/>
        <v>0</v>
      </c>
      <c r="E310" s="13">
        <v>300</v>
      </c>
      <c r="F310" s="13" t="e">
        <f t="shared" si="35"/>
        <v>#DIV/0!</v>
      </c>
      <c r="G310" s="9">
        <f t="shared" si="36"/>
        <v>0</v>
      </c>
      <c r="H310" s="9" t="e">
        <f t="shared" si="37"/>
        <v>#DIV/0!</v>
      </c>
      <c r="I310" s="9">
        <f t="shared" si="32"/>
        <v>0</v>
      </c>
      <c r="J310" s="9">
        <f t="shared" si="33"/>
        <v>0</v>
      </c>
      <c r="K310" s="20">
        <f t="shared" si="38"/>
        <v>338541.08294103685</v>
      </c>
    </row>
    <row r="311" spans="1:11">
      <c r="A311" s="19">
        <v>48274</v>
      </c>
      <c r="B311" s="8">
        <f t="shared" si="34"/>
        <v>7</v>
      </c>
      <c r="C311" s="42"/>
      <c r="D311" s="10">
        <f t="shared" si="39"/>
        <v>0</v>
      </c>
      <c r="E311" s="13">
        <v>301</v>
      </c>
      <c r="F311" s="13" t="e">
        <f t="shared" si="35"/>
        <v>#DIV/0!</v>
      </c>
      <c r="G311" s="9" t="e">
        <f t="shared" si="36"/>
        <v>#DIV/0!</v>
      </c>
      <c r="H311" s="9" t="e">
        <f t="shared" si="37"/>
        <v>#DIV/0!</v>
      </c>
      <c r="I311" s="9">
        <f t="shared" si="32"/>
        <v>0</v>
      </c>
      <c r="J311" s="9">
        <f t="shared" si="33"/>
        <v>0</v>
      </c>
      <c r="K311" s="20">
        <f t="shared" si="38"/>
        <v>338541.08294103685</v>
      </c>
    </row>
    <row r="312" spans="1:11">
      <c r="A312" s="19">
        <v>48305</v>
      </c>
      <c r="B312" s="8">
        <f t="shared" si="34"/>
        <v>7</v>
      </c>
      <c r="C312" s="42"/>
      <c r="D312" s="10">
        <f t="shared" si="39"/>
        <v>0</v>
      </c>
      <c r="E312" s="13">
        <v>302</v>
      </c>
      <c r="F312" s="13" t="e">
        <f t="shared" si="35"/>
        <v>#DIV/0!</v>
      </c>
      <c r="G312" s="9" t="e">
        <f t="shared" si="36"/>
        <v>#DIV/0!</v>
      </c>
      <c r="H312" s="9" t="e">
        <f t="shared" si="37"/>
        <v>#DIV/0!</v>
      </c>
      <c r="I312" s="9">
        <f t="shared" si="32"/>
        <v>0</v>
      </c>
      <c r="J312" s="9">
        <f t="shared" si="33"/>
        <v>0</v>
      </c>
      <c r="K312" s="20">
        <f t="shared" si="38"/>
        <v>338541.08294103685</v>
      </c>
    </row>
    <row r="313" spans="1:11">
      <c r="A313" s="19">
        <v>48335</v>
      </c>
      <c r="B313" s="8">
        <f t="shared" si="34"/>
        <v>7</v>
      </c>
      <c r="C313" s="42"/>
      <c r="D313" s="10">
        <f t="shared" si="39"/>
        <v>0</v>
      </c>
      <c r="E313" s="13">
        <v>303</v>
      </c>
      <c r="F313" s="13" t="e">
        <f t="shared" si="35"/>
        <v>#DIV/0!</v>
      </c>
      <c r="G313" s="9" t="e">
        <f t="shared" si="36"/>
        <v>#DIV/0!</v>
      </c>
      <c r="H313" s="9" t="e">
        <f t="shared" si="37"/>
        <v>#DIV/0!</v>
      </c>
      <c r="I313" s="9">
        <f t="shared" si="32"/>
        <v>0</v>
      </c>
      <c r="J313" s="9">
        <f t="shared" si="33"/>
        <v>0</v>
      </c>
      <c r="K313" s="20">
        <f t="shared" si="38"/>
        <v>338541.08294103685</v>
      </c>
    </row>
    <row r="314" spans="1:11">
      <c r="A314" s="19">
        <v>48366</v>
      </c>
      <c r="B314" s="8">
        <f t="shared" si="34"/>
        <v>7</v>
      </c>
      <c r="C314" s="42"/>
      <c r="D314" s="10">
        <f t="shared" si="39"/>
        <v>0</v>
      </c>
      <c r="E314" s="13">
        <v>304</v>
      </c>
      <c r="F314" s="13" t="e">
        <f t="shared" si="35"/>
        <v>#DIV/0!</v>
      </c>
      <c r="G314" s="9" t="e">
        <f t="shared" si="36"/>
        <v>#DIV/0!</v>
      </c>
      <c r="H314" s="9" t="e">
        <f t="shared" si="37"/>
        <v>#DIV/0!</v>
      </c>
      <c r="I314" s="9">
        <f t="shared" si="32"/>
        <v>0</v>
      </c>
      <c r="J314" s="9">
        <f t="shared" si="33"/>
        <v>0</v>
      </c>
      <c r="K314" s="20">
        <f t="shared" si="38"/>
        <v>338541.08294103685</v>
      </c>
    </row>
    <row r="315" spans="1:11">
      <c r="A315" s="19">
        <v>48396</v>
      </c>
      <c r="B315" s="8">
        <f t="shared" si="34"/>
        <v>7</v>
      </c>
      <c r="C315" s="42"/>
      <c r="D315" s="10">
        <f t="shared" si="39"/>
        <v>0</v>
      </c>
      <c r="E315" s="13">
        <v>305</v>
      </c>
      <c r="F315" s="13" t="e">
        <f t="shared" si="35"/>
        <v>#DIV/0!</v>
      </c>
      <c r="G315" s="9" t="e">
        <f t="shared" si="36"/>
        <v>#DIV/0!</v>
      </c>
      <c r="H315" s="9" t="e">
        <f t="shared" si="37"/>
        <v>#DIV/0!</v>
      </c>
      <c r="I315" s="9">
        <f t="shared" si="32"/>
        <v>0</v>
      </c>
      <c r="J315" s="9">
        <f t="shared" si="33"/>
        <v>0</v>
      </c>
      <c r="K315" s="20">
        <f t="shared" si="38"/>
        <v>338541.08294103685</v>
      </c>
    </row>
    <row r="316" spans="1:11">
      <c r="A316" s="19">
        <v>48427</v>
      </c>
      <c r="B316" s="8">
        <f t="shared" si="34"/>
        <v>7</v>
      </c>
      <c r="C316" s="42"/>
      <c r="D316" s="10">
        <f t="shared" si="39"/>
        <v>0</v>
      </c>
      <c r="E316" s="13">
        <v>306</v>
      </c>
      <c r="F316" s="13" t="e">
        <f t="shared" si="35"/>
        <v>#DIV/0!</v>
      </c>
      <c r="G316" s="9" t="e">
        <f t="shared" si="36"/>
        <v>#DIV/0!</v>
      </c>
      <c r="H316" s="9" t="e">
        <f t="shared" si="37"/>
        <v>#DIV/0!</v>
      </c>
      <c r="I316" s="9">
        <f t="shared" si="32"/>
        <v>0</v>
      </c>
      <c r="J316" s="9">
        <f t="shared" si="33"/>
        <v>0</v>
      </c>
      <c r="K316" s="20">
        <f t="shared" si="38"/>
        <v>338541.08294103685</v>
      </c>
    </row>
    <row r="317" spans="1:11">
      <c r="A317" s="19">
        <v>48458</v>
      </c>
      <c r="B317" s="8">
        <f t="shared" si="34"/>
        <v>7</v>
      </c>
      <c r="C317" s="42"/>
      <c r="D317" s="10">
        <f t="shared" si="39"/>
        <v>0</v>
      </c>
      <c r="E317" s="13">
        <v>307</v>
      </c>
      <c r="F317" s="13" t="e">
        <f t="shared" si="35"/>
        <v>#DIV/0!</v>
      </c>
      <c r="G317" s="9" t="e">
        <f t="shared" si="36"/>
        <v>#DIV/0!</v>
      </c>
      <c r="H317" s="9" t="e">
        <f t="shared" si="37"/>
        <v>#DIV/0!</v>
      </c>
      <c r="I317" s="9">
        <f t="shared" si="32"/>
        <v>0</v>
      </c>
      <c r="J317" s="9">
        <f t="shared" si="33"/>
        <v>0</v>
      </c>
      <c r="K317" s="20">
        <f t="shared" si="38"/>
        <v>338541.08294103685</v>
      </c>
    </row>
    <row r="318" spans="1:11">
      <c r="A318" s="19">
        <v>48488</v>
      </c>
      <c r="B318" s="8">
        <f t="shared" si="34"/>
        <v>7</v>
      </c>
      <c r="C318" s="42"/>
      <c r="D318" s="10">
        <f t="shared" si="39"/>
        <v>0</v>
      </c>
      <c r="E318" s="13">
        <v>308</v>
      </c>
      <c r="F318" s="13" t="e">
        <f t="shared" si="35"/>
        <v>#DIV/0!</v>
      </c>
      <c r="G318" s="9" t="e">
        <f t="shared" si="36"/>
        <v>#DIV/0!</v>
      </c>
      <c r="H318" s="9" t="e">
        <f t="shared" si="37"/>
        <v>#DIV/0!</v>
      </c>
      <c r="I318" s="9">
        <f t="shared" si="32"/>
        <v>0</v>
      </c>
      <c r="J318" s="9">
        <f t="shared" si="33"/>
        <v>0</v>
      </c>
      <c r="K318" s="20">
        <f t="shared" si="38"/>
        <v>338541.08294103685</v>
      </c>
    </row>
    <row r="319" spans="1:11">
      <c r="A319" s="19">
        <v>48519</v>
      </c>
      <c r="B319" s="8">
        <f t="shared" si="34"/>
        <v>7</v>
      </c>
      <c r="C319" s="42"/>
      <c r="D319" s="10">
        <f t="shared" si="39"/>
        <v>0</v>
      </c>
      <c r="E319" s="13">
        <v>309</v>
      </c>
      <c r="F319" s="13" t="e">
        <f t="shared" si="35"/>
        <v>#DIV/0!</v>
      </c>
      <c r="G319" s="9" t="e">
        <f t="shared" si="36"/>
        <v>#DIV/0!</v>
      </c>
      <c r="H319" s="9" t="e">
        <f t="shared" si="37"/>
        <v>#DIV/0!</v>
      </c>
      <c r="I319" s="9">
        <f t="shared" si="32"/>
        <v>0</v>
      </c>
      <c r="J319" s="9">
        <f t="shared" si="33"/>
        <v>0</v>
      </c>
      <c r="K319" s="20">
        <f t="shared" si="38"/>
        <v>338541.08294103685</v>
      </c>
    </row>
    <row r="320" spans="1:11">
      <c r="A320" s="19">
        <v>48549</v>
      </c>
      <c r="B320" s="8">
        <f t="shared" si="34"/>
        <v>7</v>
      </c>
      <c r="C320" s="42"/>
      <c r="D320" s="10">
        <f t="shared" si="39"/>
        <v>0</v>
      </c>
      <c r="E320" s="13">
        <v>310</v>
      </c>
      <c r="F320" s="13" t="e">
        <f t="shared" si="35"/>
        <v>#DIV/0!</v>
      </c>
      <c r="G320" s="9" t="e">
        <f t="shared" si="36"/>
        <v>#DIV/0!</v>
      </c>
      <c r="H320" s="9" t="e">
        <f t="shared" si="37"/>
        <v>#DIV/0!</v>
      </c>
      <c r="I320" s="9">
        <f t="shared" si="32"/>
        <v>0</v>
      </c>
      <c r="J320" s="9">
        <f t="shared" si="33"/>
        <v>0</v>
      </c>
      <c r="K320" s="20">
        <f t="shared" si="38"/>
        <v>338541.08294103685</v>
      </c>
    </row>
    <row r="321" spans="1:11">
      <c r="A321" s="19">
        <v>48580</v>
      </c>
      <c r="B321" s="8">
        <f t="shared" si="34"/>
        <v>7</v>
      </c>
      <c r="C321" s="42"/>
      <c r="D321" s="10">
        <f t="shared" si="39"/>
        <v>0</v>
      </c>
      <c r="E321" s="13">
        <v>311</v>
      </c>
      <c r="F321" s="13" t="e">
        <f t="shared" si="35"/>
        <v>#DIV/0!</v>
      </c>
      <c r="G321" s="9" t="e">
        <f t="shared" si="36"/>
        <v>#DIV/0!</v>
      </c>
      <c r="H321" s="9" t="e">
        <f t="shared" si="37"/>
        <v>#DIV/0!</v>
      </c>
      <c r="I321" s="9">
        <f t="shared" si="32"/>
        <v>0</v>
      </c>
      <c r="J321" s="9">
        <f t="shared" si="33"/>
        <v>0</v>
      </c>
      <c r="K321" s="20">
        <f t="shared" si="38"/>
        <v>338541.08294103685</v>
      </c>
    </row>
    <row r="322" spans="1:11">
      <c r="A322" s="19">
        <v>48611</v>
      </c>
      <c r="B322" s="8">
        <f t="shared" si="34"/>
        <v>7</v>
      </c>
      <c r="C322" s="42"/>
      <c r="D322" s="10">
        <f t="shared" si="39"/>
        <v>0</v>
      </c>
      <c r="E322" s="13">
        <v>312</v>
      </c>
      <c r="F322" s="13" t="e">
        <f t="shared" si="35"/>
        <v>#DIV/0!</v>
      </c>
      <c r="G322" s="9" t="e">
        <f t="shared" si="36"/>
        <v>#DIV/0!</v>
      </c>
      <c r="H322" s="9" t="e">
        <f t="shared" si="37"/>
        <v>#DIV/0!</v>
      </c>
      <c r="I322" s="9">
        <f t="shared" si="32"/>
        <v>0</v>
      </c>
      <c r="J322" s="9">
        <f t="shared" si="33"/>
        <v>0</v>
      </c>
      <c r="K322" s="20">
        <f t="shared" si="38"/>
        <v>338541.08294103685</v>
      </c>
    </row>
    <row r="323" spans="1:11">
      <c r="A323" s="19">
        <v>48639</v>
      </c>
      <c r="B323" s="8">
        <f t="shared" si="34"/>
        <v>7</v>
      </c>
      <c r="C323" s="42"/>
      <c r="D323" s="10">
        <f t="shared" si="39"/>
        <v>0</v>
      </c>
      <c r="E323" s="13">
        <v>313</v>
      </c>
      <c r="F323" s="13" t="e">
        <f t="shared" si="35"/>
        <v>#DIV/0!</v>
      </c>
      <c r="G323" s="9" t="e">
        <f t="shared" si="36"/>
        <v>#DIV/0!</v>
      </c>
      <c r="H323" s="9" t="e">
        <f t="shared" si="37"/>
        <v>#DIV/0!</v>
      </c>
      <c r="I323" s="9">
        <f t="shared" si="32"/>
        <v>0</v>
      </c>
      <c r="J323" s="9">
        <f t="shared" si="33"/>
        <v>0</v>
      </c>
      <c r="K323" s="20">
        <f t="shared" si="38"/>
        <v>338541.08294103685</v>
      </c>
    </row>
    <row r="324" spans="1:11">
      <c r="A324" s="19">
        <v>48670</v>
      </c>
      <c r="B324" s="8">
        <f t="shared" si="34"/>
        <v>7</v>
      </c>
      <c r="C324" s="42"/>
      <c r="D324" s="10">
        <f t="shared" si="39"/>
        <v>0</v>
      </c>
      <c r="E324" s="13">
        <v>314</v>
      </c>
      <c r="F324" s="13" t="e">
        <f t="shared" si="35"/>
        <v>#DIV/0!</v>
      </c>
      <c r="G324" s="9" t="e">
        <f t="shared" si="36"/>
        <v>#DIV/0!</v>
      </c>
      <c r="H324" s="9" t="e">
        <f t="shared" si="37"/>
        <v>#DIV/0!</v>
      </c>
      <c r="I324" s="9">
        <f t="shared" si="32"/>
        <v>0</v>
      </c>
      <c r="J324" s="9">
        <f t="shared" si="33"/>
        <v>0</v>
      </c>
      <c r="K324" s="20">
        <f t="shared" si="38"/>
        <v>338541.08294103685</v>
      </c>
    </row>
    <row r="325" spans="1:11">
      <c r="A325" s="19">
        <v>48700</v>
      </c>
      <c r="B325" s="8">
        <f t="shared" si="34"/>
        <v>7</v>
      </c>
      <c r="C325" s="42"/>
      <c r="D325" s="10">
        <f t="shared" si="39"/>
        <v>0</v>
      </c>
      <c r="E325" s="13">
        <v>315</v>
      </c>
      <c r="F325" s="13" t="e">
        <f t="shared" si="35"/>
        <v>#DIV/0!</v>
      </c>
      <c r="G325" s="9" t="e">
        <f t="shared" si="36"/>
        <v>#DIV/0!</v>
      </c>
      <c r="H325" s="9" t="e">
        <f t="shared" si="37"/>
        <v>#DIV/0!</v>
      </c>
      <c r="I325" s="9">
        <f t="shared" si="32"/>
        <v>0</v>
      </c>
      <c r="J325" s="9">
        <f t="shared" si="33"/>
        <v>0</v>
      </c>
      <c r="K325" s="20">
        <f t="shared" si="38"/>
        <v>338541.08294103685</v>
      </c>
    </row>
    <row r="326" spans="1:11">
      <c r="A326" s="19">
        <v>48731</v>
      </c>
      <c r="B326" s="8">
        <f t="shared" si="34"/>
        <v>7</v>
      </c>
      <c r="C326" s="42"/>
      <c r="D326" s="10">
        <f t="shared" si="39"/>
        <v>0</v>
      </c>
      <c r="E326" s="13">
        <v>316</v>
      </c>
      <c r="F326" s="13" t="e">
        <f t="shared" si="35"/>
        <v>#DIV/0!</v>
      </c>
      <c r="G326" s="9" t="e">
        <f t="shared" si="36"/>
        <v>#DIV/0!</v>
      </c>
      <c r="H326" s="9" t="e">
        <f t="shared" si="37"/>
        <v>#DIV/0!</v>
      </c>
      <c r="I326" s="9">
        <f t="shared" si="32"/>
        <v>0</v>
      </c>
      <c r="J326" s="9">
        <f t="shared" si="33"/>
        <v>0</v>
      </c>
      <c r="K326" s="20">
        <f t="shared" si="38"/>
        <v>338541.08294103685</v>
      </c>
    </row>
    <row r="327" spans="1:11">
      <c r="A327" s="19">
        <v>48761</v>
      </c>
      <c r="B327" s="8">
        <f t="shared" si="34"/>
        <v>7</v>
      </c>
      <c r="C327" s="42"/>
      <c r="D327" s="10">
        <f t="shared" si="39"/>
        <v>0</v>
      </c>
      <c r="E327" s="13">
        <v>317</v>
      </c>
      <c r="F327" s="13" t="e">
        <f t="shared" si="35"/>
        <v>#DIV/0!</v>
      </c>
      <c r="G327" s="9" t="e">
        <f t="shared" si="36"/>
        <v>#DIV/0!</v>
      </c>
      <c r="H327" s="9" t="e">
        <f t="shared" si="37"/>
        <v>#DIV/0!</v>
      </c>
      <c r="I327" s="9">
        <f t="shared" si="32"/>
        <v>0</v>
      </c>
      <c r="J327" s="9">
        <f t="shared" si="33"/>
        <v>0</v>
      </c>
      <c r="K327" s="20">
        <f t="shared" si="38"/>
        <v>338541.08294103685</v>
      </c>
    </row>
    <row r="328" spans="1:11">
      <c r="A328" s="19">
        <v>48792</v>
      </c>
      <c r="B328" s="8">
        <f t="shared" si="34"/>
        <v>7</v>
      </c>
      <c r="C328" s="42"/>
      <c r="D328" s="10">
        <f t="shared" si="39"/>
        <v>0</v>
      </c>
      <c r="E328" s="13">
        <v>318</v>
      </c>
      <c r="F328" s="13" t="e">
        <f t="shared" si="35"/>
        <v>#DIV/0!</v>
      </c>
      <c r="G328" s="9" t="e">
        <f t="shared" si="36"/>
        <v>#DIV/0!</v>
      </c>
      <c r="H328" s="9" t="e">
        <f t="shared" si="37"/>
        <v>#DIV/0!</v>
      </c>
      <c r="I328" s="9">
        <f t="shared" si="32"/>
        <v>0</v>
      </c>
      <c r="J328" s="9">
        <f t="shared" si="33"/>
        <v>0</v>
      </c>
      <c r="K328" s="20">
        <f t="shared" si="38"/>
        <v>338541.08294103685</v>
      </c>
    </row>
    <row r="329" spans="1:11">
      <c r="A329" s="19">
        <v>48823</v>
      </c>
      <c r="B329" s="8">
        <f t="shared" si="34"/>
        <v>7</v>
      </c>
      <c r="C329" s="42"/>
      <c r="D329" s="10">
        <f t="shared" si="39"/>
        <v>0</v>
      </c>
      <c r="E329" s="13">
        <v>319</v>
      </c>
      <c r="F329" s="13" t="e">
        <f t="shared" si="35"/>
        <v>#DIV/0!</v>
      </c>
      <c r="G329" s="9" t="e">
        <f t="shared" si="36"/>
        <v>#DIV/0!</v>
      </c>
      <c r="H329" s="9" t="e">
        <f t="shared" si="37"/>
        <v>#DIV/0!</v>
      </c>
      <c r="I329" s="9">
        <f t="shared" si="32"/>
        <v>0</v>
      </c>
      <c r="J329" s="9">
        <f t="shared" si="33"/>
        <v>0</v>
      </c>
      <c r="K329" s="20">
        <f t="shared" si="38"/>
        <v>338541.08294103685</v>
      </c>
    </row>
    <row r="330" spans="1:11">
      <c r="A330" s="19">
        <v>48853</v>
      </c>
      <c r="B330" s="8">
        <f t="shared" si="34"/>
        <v>7</v>
      </c>
      <c r="C330" s="42"/>
      <c r="D330" s="10">
        <f t="shared" si="39"/>
        <v>0</v>
      </c>
      <c r="E330" s="13">
        <v>320</v>
      </c>
      <c r="F330" s="13" t="e">
        <f t="shared" si="35"/>
        <v>#DIV/0!</v>
      </c>
      <c r="G330" s="9" t="e">
        <f t="shared" si="36"/>
        <v>#DIV/0!</v>
      </c>
      <c r="H330" s="9" t="e">
        <f t="shared" si="37"/>
        <v>#DIV/0!</v>
      </c>
      <c r="I330" s="9">
        <f t="shared" ref="I330:I393" si="40">IF(ISERR(+G330*B330/$G$6/100)=1,0,G330*B330/$G$6/100)</f>
        <v>0</v>
      </c>
      <c r="J330" s="9">
        <f t="shared" ref="J330:J393" si="41">IF(ISERR(+H330-I330)=1,0,H330-I330)</f>
        <v>0</v>
      </c>
      <c r="K330" s="20">
        <f t="shared" si="38"/>
        <v>338541.08294103685</v>
      </c>
    </row>
    <row r="331" spans="1:11">
      <c r="A331" s="19">
        <v>48884</v>
      </c>
      <c r="B331" s="8">
        <f t="shared" ref="B331:B394" si="42">B330</f>
        <v>7</v>
      </c>
      <c r="C331" s="42"/>
      <c r="D331" s="10">
        <f t="shared" si="39"/>
        <v>0</v>
      </c>
      <c r="E331" s="13">
        <v>321</v>
      </c>
      <c r="F331" s="13" t="e">
        <f t="shared" ref="F331:F394" si="43">(-LOG(1-((G331-C331)*B331/100/$G$6/H330))/(LOG(1+(B331/$G$6/100)))*(D331&lt;&gt;0))+(F330-1)*(D331=0)</f>
        <v>#DIV/0!</v>
      </c>
      <c r="G331" s="9" t="e">
        <f t="shared" ref="G331:G394" si="44">(G330-J330-C330)*(F330&gt;1)</f>
        <v>#DIV/0!</v>
      </c>
      <c r="H331" s="9" t="e">
        <f t="shared" ref="H331:H394" si="45">PMT(B331/100/$G$6,F331,-G331)*(D331=0)+H330*(D331&lt;&gt;0)</f>
        <v>#DIV/0!</v>
      </c>
      <c r="I331" s="9">
        <f t="shared" si="40"/>
        <v>0</v>
      </c>
      <c r="J331" s="9">
        <f t="shared" si="41"/>
        <v>0</v>
      </c>
      <c r="K331" s="20">
        <f t="shared" si="38"/>
        <v>338541.08294103685</v>
      </c>
    </row>
    <row r="332" spans="1:11">
      <c r="A332" s="19">
        <v>48914</v>
      </c>
      <c r="B332" s="8">
        <f t="shared" si="42"/>
        <v>7</v>
      </c>
      <c r="C332" s="42"/>
      <c r="D332" s="10">
        <f t="shared" si="39"/>
        <v>0</v>
      </c>
      <c r="E332" s="13">
        <v>322</v>
      </c>
      <c r="F332" s="13" t="e">
        <f t="shared" si="43"/>
        <v>#DIV/0!</v>
      </c>
      <c r="G332" s="9" t="e">
        <f t="shared" si="44"/>
        <v>#DIV/0!</v>
      </c>
      <c r="H332" s="9" t="e">
        <f t="shared" si="45"/>
        <v>#DIV/0!</v>
      </c>
      <c r="I332" s="9">
        <f t="shared" si="40"/>
        <v>0</v>
      </c>
      <c r="J332" s="9">
        <f t="shared" si="41"/>
        <v>0</v>
      </c>
      <c r="K332" s="20">
        <f t="shared" ref="K332:K395" si="46">+I332+J332+K331</f>
        <v>338541.08294103685</v>
      </c>
    </row>
    <row r="333" spans="1:11">
      <c r="A333" s="19">
        <v>48945</v>
      </c>
      <c r="B333" s="8">
        <f t="shared" si="42"/>
        <v>7</v>
      </c>
      <c r="C333" s="42"/>
      <c r="D333" s="10">
        <f t="shared" ref="D333:D396" si="47">+D332</f>
        <v>0</v>
      </c>
      <c r="E333" s="13">
        <v>323</v>
      </c>
      <c r="F333" s="13" t="e">
        <f t="shared" si="43"/>
        <v>#DIV/0!</v>
      </c>
      <c r="G333" s="9" t="e">
        <f t="shared" si="44"/>
        <v>#DIV/0!</v>
      </c>
      <c r="H333" s="9" t="e">
        <f t="shared" si="45"/>
        <v>#DIV/0!</v>
      </c>
      <c r="I333" s="9">
        <f t="shared" si="40"/>
        <v>0</v>
      </c>
      <c r="J333" s="9">
        <f t="shared" si="41"/>
        <v>0</v>
      </c>
      <c r="K333" s="20">
        <f t="shared" si="46"/>
        <v>338541.08294103685</v>
      </c>
    </row>
    <row r="334" spans="1:11">
      <c r="A334" s="19">
        <v>48976</v>
      </c>
      <c r="B334" s="8">
        <f t="shared" si="42"/>
        <v>7</v>
      </c>
      <c r="C334" s="42"/>
      <c r="D334" s="10">
        <f t="shared" si="47"/>
        <v>0</v>
      </c>
      <c r="E334" s="13">
        <v>324</v>
      </c>
      <c r="F334" s="13" t="e">
        <f t="shared" si="43"/>
        <v>#DIV/0!</v>
      </c>
      <c r="G334" s="9" t="e">
        <f t="shared" si="44"/>
        <v>#DIV/0!</v>
      </c>
      <c r="H334" s="9" t="e">
        <f t="shared" si="45"/>
        <v>#DIV/0!</v>
      </c>
      <c r="I334" s="9">
        <f t="shared" si="40"/>
        <v>0</v>
      </c>
      <c r="J334" s="9">
        <f t="shared" si="41"/>
        <v>0</v>
      </c>
      <c r="K334" s="20">
        <f t="shared" si="46"/>
        <v>338541.08294103685</v>
      </c>
    </row>
    <row r="335" spans="1:11">
      <c r="A335" s="19">
        <v>49004</v>
      </c>
      <c r="B335" s="8">
        <f t="shared" si="42"/>
        <v>7</v>
      </c>
      <c r="C335" s="42"/>
      <c r="D335" s="10">
        <f t="shared" si="47"/>
        <v>0</v>
      </c>
      <c r="E335" s="13">
        <v>325</v>
      </c>
      <c r="F335" s="13" t="e">
        <f t="shared" si="43"/>
        <v>#DIV/0!</v>
      </c>
      <c r="G335" s="9" t="e">
        <f t="shared" si="44"/>
        <v>#DIV/0!</v>
      </c>
      <c r="H335" s="9" t="e">
        <f t="shared" si="45"/>
        <v>#DIV/0!</v>
      </c>
      <c r="I335" s="9">
        <f t="shared" si="40"/>
        <v>0</v>
      </c>
      <c r="J335" s="9">
        <f t="shared" si="41"/>
        <v>0</v>
      </c>
      <c r="K335" s="20">
        <f t="shared" si="46"/>
        <v>338541.08294103685</v>
      </c>
    </row>
    <row r="336" spans="1:11">
      <c r="A336" s="19">
        <v>49035</v>
      </c>
      <c r="B336" s="8">
        <f t="shared" si="42"/>
        <v>7</v>
      </c>
      <c r="C336" s="42"/>
      <c r="D336" s="10">
        <f t="shared" si="47"/>
        <v>0</v>
      </c>
      <c r="E336" s="13">
        <v>326</v>
      </c>
      <c r="F336" s="13" t="e">
        <f t="shared" si="43"/>
        <v>#DIV/0!</v>
      </c>
      <c r="G336" s="9" t="e">
        <f t="shared" si="44"/>
        <v>#DIV/0!</v>
      </c>
      <c r="H336" s="9" t="e">
        <f t="shared" si="45"/>
        <v>#DIV/0!</v>
      </c>
      <c r="I336" s="9">
        <f t="shared" si="40"/>
        <v>0</v>
      </c>
      <c r="J336" s="9">
        <f t="shared" si="41"/>
        <v>0</v>
      </c>
      <c r="K336" s="20">
        <f t="shared" si="46"/>
        <v>338541.08294103685</v>
      </c>
    </row>
    <row r="337" spans="1:11">
      <c r="A337" s="19">
        <v>49065</v>
      </c>
      <c r="B337" s="8">
        <f t="shared" si="42"/>
        <v>7</v>
      </c>
      <c r="C337" s="42"/>
      <c r="D337" s="10">
        <f t="shared" si="47"/>
        <v>0</v>
      </c>
      <c r="E337" s="13">
        <v>327</v>
      </c>
      <c r="F337" s="13" t="e">
        <f t="shared" si="43"/>
        <v>#DIV/0!</v>
      </c>
      <c r="G337" s="9" t="e">
        <f t="shared" si="44"/>
        <v>#DIV/0!</v>
      </c>
      <c r="H337" s="9" t="e">
        <f t="shared" si="45"/>
        <v>#DIV/0!</v>
      </c>
      <c r="I337" s="9">
        <f t="shared" si="40"/>
        <v>0</v>
      </c>
      <c r="J337" s="9">
        <f t="shared" si="41"/>
        <v>0</v>
      </c>
      <c r="K337" s="20">
        <f t="shared" si="46"/>
        <v>338541.08294103685</v>
      </c>
    </row>
    <row r="338" spans="1:11">
      <c r="A338" s="19">
        <v>49096</v>
      </c>
      <c r="B338" s="8">
        <f t="shared" si="42"/>
        <v>7</v>
      </c>
      <c r="C338" s="42"/>
      <c r="D338" s="10">
        <f t="shared" si="47"/>
        <v>0</v>
      </c>
      <c r="E338" s="13">
        <v>328</v>
      </c>
      <c r="F338" s="13" t="e">
        <f t="shared" si="43"/>
        <v>#DIV/0!</v>
      </c>
      <c r="G338" s="9" t="e">
        <f t="shared" si="44"/>
        <v>#DIV/0!</v>
      </c>
      <c r="H338" s="9" t="e">
        <f t="shared" si="45"/>
        <v>#DIV/0!</v>
      </c>
      <c r="I338" s="9">
        <f t="shared" si="40"/>
        <v>0</v>
      </c>
      <c r="J338" s="9">
        <f t="shared" si="41"/>
        <v>0</v>
      </c>
      <c r="K338" s="20">
        <f t="shared" si="46"/>
        <v>338541.08294103685</v>
      </c>
    </row>
    <row r="339" spans="1:11">
      <c r="A339" s="19">
        <v>49126</v>
      </c>
      <c r="B339" s="8">
        <f t="shared" si="42"/>
        <v>7</v>
      </c>
      <c r="C339" s="42"/>
      <c r="D339" s="10">
        <f t="shared" si="47"/>
        <v>0</v>
      </c>
      <c r="E339" s="13">
        <v>329</v>
      </c>
      <c r="F339" s="13" t="e">
        <f t="shared" si="43"/>
        <v>#DIV/0!</v>
      </c>
      <c r="G339" s="9" t="e">
        <f t="shared" si="44"/>
        <v>#DIV/0!</v>
      </c>
      <c r="H339" s="9" t="e">
        <f t="shared" si="45"/>
        <v>#DIV/0!</v>
      </c>
      <c r="I339" s="9">
        <f t="shared" si="40"/>
        <v>0</v>
      </c>
      <c r="J339" s="9">
        <f t="shared" si="41"/>
        <v>0</v>
      </c>
      <c r="K339" s="20">
        <f t="shared" si="46"/>
        <v>338541.08294103685</v>
      </c>
    </row>
    <row r="340" spans="1:11">
      <c r="A340" s="19">
        <v>49157</v>
      </c>
      <c r="B340" s="8">
        <f t="shared" si="42"/>
        <v>7</v>
      </c>
      <c r="C340" s="42"/>
      <c r="D340" s="10">
        <f t="shared" si="47"/>
        <v>0</v>
      </c>
      <c r="E340" s="13">
        <v>330</v>
      </c>
      <c r="F340" s="13" t="e">
        <f t="shared" si="43"/>
        <v>#DIV/0!</v>
      </c>
      <c r="G340" s="9" t="e">
        <f t="shared" si="44"/>
        <v>#DIV/0!</v>
      </c>
      <c r="H340" s="9" t="e">
        <f t="shared" si="45"/>
        <v>#DIV/0!</v>
      </c>
      <c r="I340" s="9">
        <f t="shared" si="40"/>
        <v>0</v>
      </c>
      <c r="J340" s="9">
        <f t="shared" si="41"/>
        <v>0</v>
      </c>
      <c r="K340" s="20">
        <f t="shared" si="46"/>
        <v>338541.08294103685</v>
      </c>
    </row>
    <row r="341" spans="1:11">
      <c r="A341" s="19">
        <v>49188</v>
      </c>
      <c r="B341" s="8">
        <f t="shared" si="42"/>
        <v>7</v>
      </c>
      <c r="C341" s="42"/>
      <c r="D341" s="10">
        <f t="shared" si="47"/>
        <v>0</v>
      </c>
      <c r="E341" s="13">
        <v>331</v>
      </c>
      <c r="F341" s="13" t="e">
        <f t="shared" si="43"/>
        <v>#DIV/0!</v>
      </c>
      <c r="G341" s="9" t="e">
        <f t="shared" si="44"/>
        <v>#DIV/0!</v>
      </c>
      <c r="H341" s="9" t="e">
        <f t="shared" si="45"/>
        <v>#DIV/0!</v>
      </c>
      <c r="I341" s="9">
        <f t="shared" si="40"/>
        <v>0</v>
      </c>
      <c r="J341" s="9">
        <f t="shared" si="41"/>
        <v>0</v>
      </c>
      <c r="K341" s="20">
        <f t="shared" si="46"/>
        <v>338541.08294103685</v>
      </c>
    </row>
    <row r="342" spans="1:11">
      <c r="A342" s="19">
        <v>49218</v>
      </c>
      <c r="B342" s="8">
        <f t="shared" si="42"/>
        <v>7</v>
      </c>
      <c r="C342" s="42"/>
      <c r="D342" s="10">
        <f t="shared" si="47"/>
        <v>0</v>
      </c>
      <c r="E342" s="13">
        <v>332</v>
      </c>
      <c r="F342" s="13" t="e">
        <f t="shared" si="43"/>
        <v>#DIV/0!</v>
      </c>
      <c r="G342" s="9" t="e">
        <f t="shared" si="44"/>
        <v>#DIV/0!</v>
      </c>
      <c r="H342" s="9" t="e">
        <f t="shared" si="45"/>
        <v>#DIV/0!</v>
      </c>
      <c r="I342" s="9">
        <f t="shared" si="40"/>
        <v>0</v>
      </c>
      <c r="J342" s="9">
        <f t="shared" si="41"/>
        <v>0</v>
      </c>
      <c r="K342" s="20">
        <f t="shared" si="46"/>
        <v>338541.08294103685</v>
      </c>
    </row>
    <row r="343" spans="1:11">
      <c r="A343" s="19">
        <v>49249</v>
      </c>
      <c r="B343" s="8">
        <f t="shared" si="42"/>
        <v>7</v>
      </c>
      <c r="C343" s="42"/>
      <c r="D343" s="10">
        <f t="shared" si="47"/>
        <v>0</v>
      </c>
      <c r="E343" s="13">
        <v>333</v>
      </c>
      <c r="F343" s="13" t="e">
        <f t="shared" si="43"/>
        <v>#DIV/0!</v>
      </c>
      <c r="G343" s="9" t="e">
        <f t="shared" si="44"/>
        <v>#DIV/0!</v>
      </c>
      <c r="H343" s="9" t="e">
        <f t="shared" si="45"/>
        <v>#DIV/0!</v>
      </c>
      <c r="I343" s="9">
        <f t="shared" si="40"/>
        <v>0</v>
      </c>
      <c r="J343" s="9">
        <f t="shared" si="41"/>
        <v>0</v>
      </c>
      <c r="K343" s="20">
        <f t="shared" si="46"/>
        <v>338541.08294103685</v>
      </c>
    </row>
    <row r="344" spans="1:11">
      <c r="A344" s="19">
        <v>49279</v>
      </c>
      <c r="B344" s="8">
        <f t="shared" si="42"/>
        <v>7</v>
      </c>
      <c r="C344" s="42"/>
      <c r="D344" s="10">
        <f t="shared" si="47"/>
        <v>0</v>
      </c>
      <c r="E344" s="13">
        <v>334</v>
      </c>
      <c r="F344" s="13" t="e">
        <f t="shared" si="43"/>
        <v>#DIV/0!</v>
      </c>
      <c r="G344" s="9" t="e">
        <f t="shared" si="44"/>
        <v>#DIV/0!</v>
      </c>
      <c r="H344" s="9" t="e">
        <f t="shared" si="45"/>
        <v>#DIV/0!</v>
      </c>
      <c r="I344" s="9">
        <f t="shared" si="40"/>
        <v>0</v>
      </c>
      <c r="J344" s="9">
        <f t="shared" si="41"/>
        <v>0</v>
      </c>
      <c r="K344" s="20">
        <f t="shared" si="46"/>
        <v>338541.08294103685</v>
      </c>
    </row>
    <row r="345" spans="1:11">
      <c r="A345" s="19">
        <v>49310</v>
      </c>
      <c r="B345" s="8">
        <f t="shared" si="42"/>
        <v>7</v>
      </c>
      <c r="C345" s="42"/>
      <c r="D345" s="10">
        <f t="shared" si="47"/>
        <v>0</v>
      </c>
      <c r="E345" s="13">
        <v>335</v>
      </c>
      <c r="F345" s="13" t="e">
        <f t="shared" si="43"/>
        <v>#DIV/0!</v>
      </c>
      <c r="G345" s="9" t="e">
        <f t="shared" si="44"/>
        <v>#DIV/0!</v>
      </c>
      <c r="H345" s="9" t="e">
        <f t="shared" si="45"/>
        <v>#DIV/0!</v>
      </c>
      <c r="I345" s="9">
        <f t="shared" si="40"/>
        <v>0</v>
      </c>
      <c r="J345" s="9">
        <f t="shared" si="41"/>
        <v>0</v>
      </c>
      <c r="K345" s="20">
        <f t="shared" si="46"/>
        <v>338541.08294103685</v>
      </c>
    </row>
    <row r="346" spans="1:11">
      <c r="A346" s="19">
        <v>49341</v>
      </c>
      <c r="B346" s="8">
        <f t="shared" si="42"/>
        <v>7</v>
      </c>
      <c r="C346" s="42"/>
      <c r="D346" s="10">
        <f t="shared" si="47"/>
        <v>0</v>
      </c>
      <c r="E346" s="13">
        <v>336</v>
      </c>
      <c r="F346" s="13" t="e">
        <f t="shared" si="43"/>
        <v>#DIV/0!</v>
      </c>
      <c r="G346" s="9" t="e">
        <f t="shared" si="44"/>
        <v>#DIV/0!</v>
      </c>
      <c r="H346" s="9" t="e">
        <f t="shared" si="45"/>
        <v>#DIV/0!</v>
      </c>
      <c r="I346" s="9">
        <f t="shared" si="40"/>
        <v>0</v>
      </c>
      <c r="J346" s="9">
        <f t="shared" si="41"/>
        <v>0</v>
      </c>
      <c r="K346" s="20">
        <f t="shared" si="46"/>
        <v>338541.08294103685</v>
      </c>
    </row>
    <row r="347" spans="1:11">
      <c r="A347" s="19">
        <v>49369</v>
      </c>
      <c r="B347" s="8">
        <f t="shared" si="42"/>
        <v>7</v>
      </c>
      <c r="C347" s="42"/>
      <c r="D347" s="10">
        <f t="shared" si="47"/>
        <v>0</v>
      </c>
      <c r="E347" s="13">
        <v>337</v>
      </c>
      <c r="F347" s="13" t="e">
        <f t="shared" si="43"/>
        <v>#DIV/0!</v>
      </c>
      <c r="G347" s="9" t="e">
        <f t="shared" si="44"/>
        <v>#DIV/0!</v>
      </c>
      <c r="H347" s="9" t="e">
        <f t="shared" si="45"/>
        <v>#DIV/0!</v>
      </c>
      <c r="I347" s="9">
        <f t="shared" si="40"/>
        <v>0</v>
      </c>
      <c r="J347" s="9">
        <f t="shared" si="41"/>
        <v>0</v>
      </c>
      <c r="K347" s="20">
        <f t="shared" si="46"/>
        <v>338541.08294103685</v>
      </c>
    </row>
    <row r="348" spans="1:11">
      <c r="A348" s="19">
        <v>49400</v>
      </c>
      <c r="B348" s="8">
        <f t="shared" si="42"/>
        <v>7</v>
      </c>
      <c r="C348" s="42"/>
      <c r="D348" s="10">
        <f t="shared" si="47"/>
        <v>0</v>
      </c>
      <c r="E348" s="13">
        <v>338</v>
      </c>
      <c r="F348" s="13" t="e">
        <f t="shared" si="43"/>
        <v>#DIV/0!</v>
      </c>
      <c r="G348" s="9" t="e">
        <f t="shared" si="44"/>
        <v>#DIV/0!</v>
      </c>
      <c r="H348" s="9" t="e">
        <f t="shared" si="45"/>
        <v>#DIV/0!</v>
      </c>
      <c r="I348" s="9">
        <f t="shared" si="40"/>
        <v>0</v>
      </c>
      <c r="J348" s="9">
        <f t="shared" si="41"/>
        <v>0</v>
      </c>
      <c r="K348" s="20">
        <f t="shared" si="46"/>
        <v>338541.08294103685</v>
      </c>
    </row>
    <row r="349" spans="1:11">
      <c r="A349" s="19">
        <v>49430</v>
      </c>
      <c r="B349" s="8">
        <f t="shared" si="42"/>
        <v>7</v>
      </c>
      <c r="C349" s="42"/>
      <c r="D349" s="10">
        <f t="shared" si="47"/>
        <v>0</v>
      </c>
      <c r="E349" s="13">
        <v>339</v>
      </c>
      <c r="F349" s="13" t="e">
        <f t="shared" si="43"/>
        <v>#DIV/0!</v>
      </c>
      <c r="G349" s="9" t="e">
        <f t="shared" si="44"/>
        <v>#DIV/0!</v>
      </c>
      <c r="H349" s="9" t="e">
        <f t="shared" si="45"/>
        <v>#DIV/0!</v>
      </c>
      <c r="I349" s="9">
        <f t="shared" si="40"/>
        <v>0</v>
      </c>
      <c r="J349" s="9">
        <f t="shared" si="41"/>
        <v>0</v>
      </c>
      <c r="K349" s="20">
        <f t="shared" si="46"/>
        <v>338541.08294103685</v>
      </c>
    </row>
    <row r="350" spans="1:11">
      <c r="A350" s="19">
        <v>49461</v>
      </c>
      <c r="B350" s="8">
        <f t="shared" si="42"/>
        <v>7</v>
      </c>
      <c r="C350" s="42"/>
      <c r="D350" s="10">
        <f t="shared" si="47"/>
        <v>0</v>
      </c>
      <c r="E350" s="13">
        <v>340</v>
      </c>
      <c r="F350" s="13" t="e">
        <f t="shared" si="43"/>
        <v>#DIV/0!</v>
      </c>
      <c r="G350" s="9" t="e">
        <f t="shared" si="44"/>
        <v>#DIV/0!</v>
      </c>
      <c r="H350" s="9" t="e">
        <f t="shared" si="45"/>
        <v>#DIV/0!</v>
      </c>
      <c r="I350" s="9">
        <f t="shared" si="40"/>
        <v>0</v>
      </c>
      <c r="J350" s="9">
        <f t="shared" si="41"/>
        <v>0</v>
      </c>
      <c r="K350" s="20">
        <f t="shared" si="46"/>
        <v>338541.08294103685</v>
      </c>
    </row>
    <row r="351" spans="1:11">
      <c r="A351" s="19">
        <v>49491</v>
      </c>
      <c r="B351" s="8">
        <f t="shared" si="42"/>
        <v>7</v>
      </c>
      <c r="C351" s="42"/>
      <c r="D351" s="10">
        <f t="shared" si="47"/>
        <v>0</v>
      </c>
      <c r="E351" s="13">
        <v>341</v>
      </c>
      <c r="F351" s="13" t="e">
        <f t="shared" si="43"/>
        <v>#DIV/0!</v>
      </c>
      <c r="G351" s="9" t="e">
        <f t="shared" si="44"/>
        <v>#DIV/0!</v>
      </c>
      <c r="H351" s="9" t="e">
        <f t="shared" si="45"/>
        <v>#DIV/0!</v>
      </c>
      <c r="I351" s="9">
        <f t="shared" si="40"/>
        <v>0</v>
      </c>
      <c r="J351" s="9">
        <f t="shared" si="41"/>
        <v>0</v>
      </c>
      <c r="K351" s="20">
        <f t="shared" si="46"/>
        <v>338541.08294103685</v>
      </c>
    </row>
    <row r="352" spans="1:11">
      <c r="A352" s="19">
        <v>49522</v>
      </c>
      <c r="B352" s="8">
        <f t="shared" si="42"/>
        <v>7</v>
      </c>
      <c r="C352" s="42"/>
      <c r="D352" s="10">
        <f t="shared" si="47"/>
        <v>0</v>
      </c>
      <c r="E352" s="13">
        <v>342</v>
      </c>
      <c r="F352" s="13" t="e">
        <f t="shared" si="43"/>
        <v>#DIV/0!</v>
      </c>
      <c r="G352" s="9" t="e">
        <f t="shared" si="44"/>
        <v>#DIV/0!</v>
      </c>
      <c r="H352" s="9" t="e">
        <f t="shared" si="45"/>
        <v>#DIV/0!</v>
      </c>
      <c r="I352" s="9">
        <f t="shared" si="40"/>
        <v>0</v>
      </c>
      <c r="J352" s="9">
        <f t="shared" si="41"/>
        <v>0</v>
      </c>
      <c r="K352" s="20">
        <f t="shared" si="46"/>
        <v>338541.08294103685</v>
      </c>
    </row>
    <row r="353" spans="1:11">
      <c r="A353" s="19">
        <v>49553</v>
      </c>
      <c r="B353" s="8">
        <f t="shared" si="42"/>
        <v>7</v>
      </c>
      <c r="C353" s="42"/>
      <c r="D353" s="10">
        <f t="shared" si="47"/>
        <v>0</v>
      </c>
      <c r="E353" s="13">
        <v>343</v>
      </c>
      <c r="F353" s="13" t="e">
        <f t="shared" si="43"/>
        <v>#DIV/0!</v>
      </c>
      <c r="G353" s="9" t="e">
        <f t="shared" si="44"/>
        <v>#DIV/0!</v>
      </c>
      <c r="H353" s="9" t="e">
        <f t="shared" si="45"/>
        <v>#DIV/0!</v>
      </c>
      <c r="I353" s="9">
        <f t="shared" si="40"/>
        <v>0</v>
      </c>
      <c r="J353" s="9">
        <f t="shared" si="41"/>
        <v>0</v>
      </c>
      <c r="K353" s="20">
        <f t="shared" si="46"/>
        <v>338541.08294103685</v>
      </c>
    </row>
    <row r="354" spans="1:11">
      <c r="A354" s="19">
        <v>49583</v>
      </c>
      <c r="B354" s="8">
        <f t="shared" si="42"/>
        <v>7</v>
      </c>
      <c r="C354" s="42"/>
      <c r="D354" s="10">
        <f t="shared" si="47"/>
        <v>0</v>
      </c>
      <c r="E354" s="13">
        <v>344</v>
      </c>
      <c r="F354" s="13" t="e">
        <f t="shared" si="43"/>
        <v>#DIV/0!</v>
      </c>
      <c r="G354" s="9" t="e">
        <f t="shared" si="44"/>
        <v>#DIV/0!</v>
      </c>
      <c r="H354" s="9" t="e">
        <f t="shared" si="45"/>
        <v>#DIV/0!</v>
      </c>
      <c r="I354" s="9">
        <f t="shared" si="40"/>
        <v>0</v>
      </c>
      <c r="J354" s="9">
        <f t="shared" si="41"/>
        <v>0</v>
      </c>
      <c r="K354" s="20">
        <f t="shared" si="46"/>
        <v>338541.08294103685</v>
      </c>
    </row>
    <row r="355" spans="1:11">
      <c r="A355" s="19">
        <v>49614</v>
      </c>
      <c r="B355" s="8">
        <f t="shared" si="42"/>
        <v>7</v>
      </c>
      <c r="C355" s="42"/>
      <c r="D355" s="10">
        <f t="shared" si="47"/>
        <v>0</v>
      </c>
      <c r="E355" s="13">
        <v>345</v>
      </c>
      <c r="F355" s="13" t="e">
        <f t="shared" si="43"/>
        <v>#DIV/0!</v>
      </c>
      <c r="G355" s="9" t="e">
        <f t="shared" si="44"/>
        <v>#DIV/0!</v>
      </c>
      <c r="H355" s="9" t="e">
        <f t="shared" si="45"/>
        <v>#DIV/0!</v>
      </c>
      <c r="I355" s="9">
        <f t="shared" si="40"/>
        <v>0</v>
      </c>
      <c r="J355" s="9">
        <f t="shared" si="41"/>
        <v>0</v>
      </c>
      <c r="K355" s="20">
        <f t="shared" si="46"/>
        <v>338541.08294103685</v>
      </c>
    </row>
    <row r="356" spans="1:11">
      <c r="A356" s="19">
        <v>49644</v>
      </c>
      <c r="B356" s="8">
        <f t="shared" si="42"/>
        <v>7</v>
      </c>
      <c r="C356" s="42"/>
      <c r="D356" s="10">
        <f t="shared" si="47"/>
        <v>0</v>
      </c>
      <c r="E356" s="13">
        <v>346</v>
      </c>
      <c r="F356" s="13" t="e">
        <f t="shared" si="43"/>
        <v>#DIV/0!</v>
      </c>
      <c r="G356" s="9" t="e">
        <f t="shared" si="44"/>
        <v>#DIV/0!</v>
      </c>
      <c r="H356" s="9" t="e">
        <f t="shared" si="45"/>
        <v>#DIV/0!</v>
      </c>
      <c r="I356" s="9">
        <f t="shared" si="40"/>
        <v>0</v>
      </c>
      <c r="J356" s="9">
        <f t="shared" si="41"/>
        <v>0</v>
      </c>
      <c r="K356" s="20">
        <f t="shared" si="46"/>
        <v>338541.08294103685</v>
      </c>
    </row>
    <row r="357" spans="1:11">
      <c r="A357" s="19">
        <v>49675</v>
      </c>
      <c r="B357" s="8">
        <f t="shared" si="42"/>
        <v>7</v>
      </c>
      <c r="C357" s="42"/>
      <c r="D357" s="10">
        <f t="shared" si="47"/>
        <v>0</v>
      </c>
      <c r="E357" s="13">
        <v>347</v>
      </c>
      <c r="F357" s="13" t="e">
        <f t="shared" si="43"/>
        <v>#DIV/0!</v>
      </c>
      <c r="G357" s="9" t="e">
        <f t="shared" si="44"/>
        <v>#DIV/0!</v>
      </c>
      <c r="H357" s="9" t="e">
        <f t="shared" si="45"/>
        <v>#DIV/0!</v>
      </c>
      <c r="I357" s="9">
        <f t="shared" si="40"/>
        <v>0</v>
      </c>
      <c r="J357" s="9">
        <f t="shared" si="41"/>
        <v>0</v>
      </c>
      <c r="K357" s="20">
        <f t="shared" si="46"/>
        <v>338541.08294103685</v>
      </c>
    </row>
    <row r="358" spans="1:11">
      <c r="A358" s="19">
        <v>49706</v>
      </c>
      <c r="B358" s="8">
        <f t="shared" si="42"/>
        <v>7</v>
      </c>
      <c r="C358" s="42"/>
      <c r="D358" s="10">
        <f t="shared" si="47"/>
        <v>0</v>
      </c>
      <c r="E358" s="13">
        <v>348</v>
      </c>
      <c r="F358" s="13" t="e">
        <f t="shared" si="43"/>
        <v>#DIV/0!</v>
      </c>
      <c r="G358" s="9" t="e">
        <f t="shared" si="44"/>
        <v>#DIV/0!</v>
      </c>
      <c r="H358" s="9" t="e">
        <f t="shared" si="45"/>
        <v>#DIV/0!</v>
      </c>
      <c r="I358" s="9">
        <f t="shared" si="40"/>
        <v>0</v>
      </c>
      <c r="J358" s="9">
        <f t="shared" si="41"/>
        <v>0</v>
      </c>
      <c r="K358" s="20">
        <f t="shared" si="46"/>
        <v>338541.08294103685</v>
      </c>
    </row>
    <row r="359" spans="1:11">
      <c r="A359" s="19">
        <v>49735</v>
      </c>
      <c r="B359" s="8">
        <f t="shared" si="42"/>
        <v>7</v>
      </c>
      <c r="C359" s="42"/>
      <c r="D359" s="10">
        <f t="shared" si="47"/>
        <v>0</v>
      </c>
      <c r="E359" s="13">
        <v>349</v>
      </c>
      <c r="F359" s="13" t="e">
        <f t="shared" si="43"/>
        <v>#DIV/0!</v>
      </c>
      <c r="G359" s="9" t="e">
        <f t="shared" si="44"/>
        <v>#DIV/0!</v>
      </c>
      <c r="H359" s="9" t="e">
        <f t="shared" si="45"/>
        <v>#DIV/0!</v>
      </c>
      <c r="I359" s="9">
        <f t="shared" si="40"/>
        <v>0</v>
      </c>
      <c r="J359" s="9">
        <f t="shared" si="41"/>
        <v>0</v>
      </c>
      <c r="K359" s="20">
        <f t="shared" si="46"/>
        <v>338541.08294103685</v>
      </c>
    </row>
    <row r="360" spans="1:11">
      <c r="A360" s="19">
        <v>49766</v>
      </c>
      <c r="B360" s="8">
        <f t="shared" si="42"/>
        <v>7</v>
      </c>
      <c r="C360" s="42"/>
      <c r="D360" s="10">
        <f t="shared" si="47"/>
        <v>0</v>
      </c>
      <c r="E360" s="13">
        <v>350</v>
      </c>
      <c r="F360" s="13" t="e">
        <f t="shared" si="43"/>
        <v>#DIV/0!</v>
      </c>
      <c r="G360" s="9" t="e">
        <f t="shared" si="44"/>
        <v>#DIV/0!</v>
      </c>
      <c r="H360" s="9" t="e">
        <f t="shared" si="45"/>
        <v>#DIV/0!</v>
      </c>
      <c r="I360" s="9">
        <f t="shared" si="40"/>
        <v>0</v>
      </c>
      <c r="J360" s="9">
        <f t="shared" si="41"/>
        <v>0</v>
      </c>
      <c r="K360" s="20">
        <f t="shared" si="46"/>
        <v>338541.08294103685</v>
      </c>
    </row>
    <row r="361" spans="1:11">
      <c r="A361" s="19">
        <v>49796</v>
      </c>
      <c r="B361" s="8">
        <f t="shared" si="42"/>
        <v>7</v>
      </c>
      <c r="C361" s="42"/>
      <c r="D361" s="10">
        <f t="shared" si="47"/>
        <v>0</v>
      </c>
      <c r="E361" s="13">
        <v>351</v>
      </c>
      <c r="F361" s="13" t="e">
        <f t="shared" si="43"/>
        <v>#DIV/0!</v>
      </c>
      <c r="G361" s="9" t="e">
        <f t="shared" si="44"/>
        <v>#DIV/0!</v>
      </c>
      <c r="H361" s="9" t="e">
        <f t="shared" si="45"/>
        <v>#DIV/0!</v>
      </c>
      <c r="I361" s="9">
        <f t="shared" si="40"/>
        <v>0</v>
      </c>
      <c r="J361" s="9">
        <f t="shared" si="41"/>
        <v>0</v>
      </c>
      <c r="K361" s="20">
        <f t="shared" si="46"/>
        <v>338541.08294103685</v>
      </c>
    </row>
    <row r="362" spans="1:11">
      <c r="A362" s="19">
        <v>49827</v>
      </c>
      <c r="B362" s="8">
        <f t="shared" si="42"/>
        <v>7</v>
      </c>
      <c r="C362" s="42"/>
      <c r="D362" s="10">
        <f t="shared" si="47"/>
        <v>0</v>
      </c>
      <c r="E362" s="13">
        <v>352</v>
      </c>
      <c r="F362" s="13" t="e">
        <f t="shared" si="43"/>
        <v>#DIV/0!</v>
      </c>
      <c r="G362" s="9" t="e">
        <f t="shared" si="44"/>
        <v>#DIV/0!</v>
      </c>
      <c r="H362" s="9" t="e">
        <f t="shared" si="45"/>
        <v>#DIV/0!</v>
      </c>
      <c r="I362" s="9">
        <f t="shared" si="40"/>
        <v>0</v>
      </c>
      <c r="J362" s="9">
        <f t="shared" si="41"/>
        <v>0</v>
      </c>
      <c r="K362" s="20">
        <f t="shared" si="46"/>
        <v>338541.08294103685</v>
      </c>
    </row>
    <row r="363" spans="1:11">
      <c r="A363" s="19">
        <v>49857</v>
      </c>
      <c r="B363" s="8">
        <f t="shared" si="42"/>
        <v>7</v>
      </c>
      <c r="C363" s="42"/>
      <c r="D363" s="10">
        <f t="shared" si="47"/>
        <v>0</v>
      </c>
      <c r="E363" s="13">
        <v>353</v>
      </c>
      <c r="F363" s="13" t="e">
        <f t="shared" si="43"/>
        <v>#DIV/0!</v>
      </c>
      <c r="G363" s="9" t="e">
        <f t="shared" si="44"/>
        <v>#DIV/0!</v>
      </c>
      <c r="H363" s="9" t="e">
        <f t="shared" si="45"/>
        <v>#DIV/0!</v>
      </c>
      <c r="I363" s="9">
        <f t="shared" si="40"/>
        <v>0</v>
      </c>
      <c r="J363" s="9">
        <f t="shared" si="41"/>
        <v>0</v>
      </c>
      <c r="K363" s="20">
        <f t="shared" si="46"/>
        <v>338541.08294103685</v>
      </c>
    </row>
    <row r="364" spans="1:11">
      <c r="A364" s="19">
        <v>49888</v>
      </c>
      <c r="B364" s="8">
        <f t="shared" si="42"/>
        <v>7</v>
      </c>
      <c r="C364" s="42"/>
      <c r="D364" s="10">
        <f t="shared" si="47"/>
        <v>0</v>
      </c>
      <c r="E364" s="13">
        <v>354</v>
      </c>
      <c r="F364" s="13" t="e">
        <f t="shared" si="43"/>
        <v>#DIV/0!</v>
      </c>
      <c r="G364" s="9" t="e">
        <f t="shared" si="44"/>
        <v>#DIV/0!</v>
      </c>
      <c r="H364" s="9" t="e">
        <f t="shared" si="45"/>
        <v>#DIV/0!</v>
      </c>
      <c r="I364" s="9">
        <f t="shared" si="40"/>
        <v>0</v>
      </c>
      <c r="J364" s="9">
        <f t="shared" si="41"/>
        <v>0</v>
      </c>
      <c r="K364" s="20">
        <f t="shared" si="46"/>
        <v>338541.08294103685</v>
      </c>
    </row>
    <row r="365" spans="1:11">
      <c r="A365" s="19">
        <v>49919</v>
      </c>
      <c r="B365" s="8">
        <f t="shared" si="42"/>
        <v>7</v>
      </c>
      <c r="C365" s="42"/>
      <c r="D365" s="10">
        <f t="shared" si="47"/>
        <v>0</v>
      </c>
      <c r="E365" s="13">
        <v>355</v>
      </c>
      <c r="F365" s="13" t="e">
        <f t="shared" si="43"/>
        <v>#DIV/0!</v>
      </c>
      <c r="G365" s="9" t="e">
        <f t="shared" si="44"/>
        <v>#DIV/0!</v>
      </c>
      <c r="H365" s="9" t="e">
        <f t="shared" si="45"/>
        <v>#DIV/0!</v>
      </c>
      <c r="I365" s="9">
        <f t="shared" si="40"/>
        <v>0</v>
      </c>
      <c r="J365" s="9">
        <f t="shared" si="41"/>
        <v>0</v>
      </c>
      <c r="K365" s="20">
        <f t="shared" si="46"/>
        <v>338541.08294103685</v>
      </c>
    </row>
    <row r="366" spans="1:11">
      <c r="A366" s="19">
        <v>49949</v>
      </c>
      <c r="B366" s="8">
        <f t="shared" si="42"/>
        <v>7</v>
      </c>
      <c r="C366" s="42"/>
      <c r="D366" s="10">
        <f t="shared" si="47"/>
        <v>0</v>
      </c>
      <c r="E366" s="13">
        <v>356</v>
      </c>
      <c r="F366" s="13" t="e">
        <f t="shared" si="43"/>
        <v>#DIV/0!</v>
      </c>
      <c r="G366" s="9" t="e">
        <f t="shared" si="44"/>
        <v>#DIV/0!</v>
      </c>
      <c r="H366" s="9" t="e">
        <f t="shared" si="45"/>
        <v>#DIV/0!</v>
      </c>
      <c r="I366" s="9">
        <f t="shared" si="40"/>
        <v>0</v>
      </c>
      <c r="J366" s="9">
        <f t="shared" si="41"/>
        <v>0</v>
      </c>
      <c r="K366" s="20">
        <f t="shared" si="46"/>
        <v>338541.08294103685</v>
      </c>
    </row>
    <row r="367" spans="1:11">
      <c r="A367" s="19">
        <v>49980</v>
      </c>
      <c r="B367" s="8">
        <f t="shared" si="42"/>
        <v>7</v>
      </c>
      <c r="C367" s="42"/>
      <c r="D367" s="10">
        <f t="shared" si="47"/>
        <v>0</v>
      </c>
      <c r="E367" s="13">
        <v>357</v>
      </c>
      <c r="F367" s="13" t="e">
        <f t="shared" si="43"/>
        <v>#DIV/0!</v>
      </c>
      <c r="G367" s="9" t="e">
        <f t="shared" si="44"/>
        <v>#DIV/0!</v>
      </c>
      <c r="H367" s="9" t="e">
        <f t="shared" si="45"/>
        <v>#DIV/0!</v>
      </c>
      <c r="I367" s="9">
        <f t="shared" si="40"/>
        <v>0</v>
      </c>
      <c r="J367" s="9">
        <f t="shared" si="41"/>
        <v>0</v>
      </c>
      <c r="K367" s="20">
        <f t="shared" si="46"/>
        <v>338541.08294103685</v>
      </c>
    </row>
    <row r="368" spans="1:11">
      <c r="A368" s="19">
        <v>50010</v>
      </c>
      <c r="B368" s="8">
        <f t="shared" si="42"/>
        <v>7</v>
      </c>
      <c r="C368" s="42"/>
      <c r="D368" s="10">
        <f t="shared" si="47"/>
        <v>0</v>
      </c>
      <c r="E368" s="13">
        <v>358</v>
      </c>
      <c r="F368" s="13" t="e">
        <f t="shared" si="43"/>
        <v>#DIV/0!</v>
      </c>
      <c r="G368" s="9" t="e">
        <f t="shared" si="44"/>
        <v>#DIV/0!</v>
      </c>
      <c r="H368" s="9" t="e">
        <f t="shared" si="45"/>
        <v>#DIV/0!</v>
      </c>
      <c r="I368" s="9">
        <f t="shared" si="40"/>
        <v>0</v>
      </c>
      <c r="J368" s="9">
        <f t="shared" si="41"/>
        <v>0</v>
      </c>
      <c r="K368" s="20">
        <f t="shared" si="46"/>
        <v>338541.08294103685</v>
      </c>
    </row>
    <row r="369" spans="1:11">
      <c r="A369" s="19">
        <v>50041</v>
      </c>
      <c r="B369" s="8">
        <f t="shared" si="42"/>
        <v>7</v>
      </c>
      <c r="C369" s="42"/>
      <c r="D369" s="10">
        <f t="shared" si="47"/>
        <v>0</v>
      </c>
      <c r="E369" s="13">
        <v>359</v>
      </c>
      <c r="F369" s="13" t="e">
        <f t="shared" si="43"/>
        <v>#DIV/0!</v>
      </c>
      <c r="G369" s="9" t="e">
        <f t="shared" si="44"/>
        <v>#DIV/0!</v>
      </c>
      <c r="H369" s="9" t="e">
        <f t="shared" si="45"/>
        <v>#DIV/0!</v>
      </c>
      <c r="I369" s="9">
        <f t="shared" si="40"/>
        <v>0</v>
      </c>
      <c r="J369" s="9">
        <f t="shared" si="41"/>
        <v>0</v>
      </c>
      <c r="K369" s="20">
        <f t="shared" si="46"/>
        <v>338541.08294103685</v>
      </c>
    </row>
    <row r="370" spans="1:11">
      <c r="A370" s="19">
        <v>50072</v>
      </c>
      <c r="B370" s="8">
        <f t="shared" si="42"/>
        <v>7</v>
      </c>
      <c r="C370" s="42"/>
      <c r="D370" s="10">
        <f t="shared" si="47"/>
        <v>0</v>
      </c>
      <c r="E370" s="13">
        <v>360</v>
      </c>
      <c r="F370" s="13" t="e">
        <f t="shared" si="43"/>
        <v>#DIV/0!</v>
      </c>
      <c r="G370" s="9" t="e">
        <f t="shared" si="44"/>
        <v>#DIV/0!</v>
      </c>
      <c r="H370" s="9" t="e">
        <f t="shared" si="45"/>
        <v>#DIV/0!</v>
      </c>
      <c r="I370" s="9">
        <f t="shared" si="40"/>
        <v>0</v>
      </c>
      <c r="J370" s="9">
        <f t="shared" si="41"/>
        <v>0</v>
      </c>
      <c r="K370" s="20">
        <f t="shared" si="46"/>
        <v>338541.08294103685</v>
      </c>
    </row>
    <row r="371" spans="1:11">
      <c r="A371" s="19">
        <v>50100</v>
      </c>
      <c r="B371" s="8">
        <f t="shared" si="42"/>
        <v>7</v>
      </c>
      <c r="C371" s="42"/>
      <c r="D371" s="10">
        <f t="shared" si="47"/>
        <v>0</v>
      </c>
      <c r="E371" s="13">
        <v>361</v>
      </c>
      <c r="F371" s="13" t="e">
        <f t="shared" si="43"/>
        <v>#DIV/0!</v>
      </c>
      <c r="G371" s="9" t="e">
        <f t="shared" si="44"/>
        <v>#DIV/0!</v>
      </c>
      <c r="H371" s="9" t="e">
        <f t="shared" si="45"/>
        <v>#DIV/0!</v>
      </c>
      <c r="I371" s="9">
        <f t="shared" si="40"/>
        <v>0</v>
      </c>
      <c r="J371" s="9">
        <f t="shared" si="41"/>
        <v>0</v>
      </c>
      <c r="K371" s="20">
        <f t="shared" si="46"/>
        <v>338541.08294103685</v>
      </c>
    </row>
    <row r="372" spans="1:11">
      <c r="A372" s="19">
        <v>50131</v>
      </c>
      <c r="B372" s="8">
        <f t="shared" si="42"/>
        <v>7</v>
      </c>
      <c r="C372" s="42"/>
      <c r="D372" s="10">
        <f t="shared" si="47"/>
        <v>0</v>
      </c>
      <c r="E372" s="13">
        <v>362</v>
      </c>
      <c r="F372" s="13" t="e">
        <f t="shared" si="43"/>
        <v>#DIV/0!</v>
      </c>
      <c r="G372" s="9" t="e">
        <f t="shared" si="44"/>
        <v>#DIV/0!</v>
      </c>
      <c r="H372" s="9" t="e">
        <f t="shared" si="45"/>
        <v>#DIV/0!</v>
      </c>
      <c r="I372" s="9">
        <f t="shared" si="40"/>
        <v>0</v>
      </c>
      <c r="J372" s="9">
        <f t="shared" si="41"/>
        <v>0</v>
      </c>
      <c r="K372" s="20">
        <f t="shared" si="46"/>
        <v>338541.08294103685</v>
      </c>
    </row>
    <row r="373" spans="1:11">
      <c r="A373" s="19">
        <v>50161</v>
      </c>
      <c r="B373" s="8">
        <f t="shared" si="42"/>
        <v>7</v>
      </c>
      <c r="C373" s="42"/>
      <c r="D373" s="10">
        <f t="shared" si="47"/>
        <v>0</v>
      </c>
      <c r="E373" s="13">
        <v>363</v>
      </c>
      <c r="F373" s="13" t="e">
        <f t="shared" si="43"/>
        <v>#DIV/0!</v>
      </c>
      <c r="G373" s="9" t="e">
        <f t="shared" si="44"/>
        <v>#DIV/0!</v>
      </c>
      <c r="H373" s="9" t="e">
        <f t="shared" si="45"/>
        <v>#DIV/0!</v>
      </c>
      <c r="I373" s="9">
        <f t="shared" si="40"/>
        <v>0</v>
      </c>
      <c r="J373" s="9">
        <f t="shared" si="41"/>
        <v>0</v>
      </c>
      <c r="K373" s="20">
        <f t="shared" si="46"/>
        <v>338541.08294103685</v>
      </c>
    </row>
    <row r="374" spans="1:11">
      <c r="A374" s="19">
        <v>50192</v>
      </c>
      <c r="B374" s="8">
        <f t="shared" si="42"/>
        <v>7</v>
      </c>
      <c r="C374" s="42"/>
      <c r="D374" s="10">
        <f t="shared" si="47"/>
        <v>0</v>
      </c>
      <c r="E374" s="13">
        <v>364</v>
      </c>
      <c r="F374" s="13" t="e">
        <f t="shared" si="43"/>
        <v>#DIV/0!</v>
      </c>
      <c r="G374" s="9" t="e">
        <f t="shared" si="44"/>
        <v>#DIV/0!</v>
      </c>
      <c r="H374" s="9" t="e">
        <f t="shared" si="45"/>
        <v>#DIV/0!</v>
      </c>
      <c r="I374" s="9">
        <f t="shared" si="40"/>
        <v>0</v>
      </c>
      <c r="J374" s="9">
        <f t="shared" si="41"/>
        <v>0</v>
      </c>
      <c r="K374" s="20">
        <f t="shared" si="46"/>
        <v>338541.08294103685</v>
      </c>
    </row>
    <row r="375" spans="1:11">
      <c r="A375" s="19">
        <v>50222</v>
      </c>
      <c r="B375" s="8">
        <f t="shared" si="42"/>
        <v>7</v>
      </c>
      <c r="C375" s="42"/>
      <c r="D375" s="10">
        <f t="shared" si="47"/>
        <v>0</v>
      </c>
      <c r="E375" s="13">
        <v>365</v>
      </c>
      <c r="F375" s="13" t="e">
        <f t="shared" si="43"/>
        <v>#DIV/0!</v>
      </c>
      <c r="G375" s="9" t="e">
        <f t="shared" si="44"/>
        <v>#DIV/0!</v>
      </c>
      <c r="H375" s="9" t="e">
        <f t="shared" si="45"/>
        <v>#DIV/0!</v>
      </c>
      <c r="I375" s="9">
        <f t="shared" si="40"/>
        <v>0</v>
      </c>
      <c r="J375" s="9">
        <f t="shared" si="41"/>
        <v>0</v>
      </c>
      <c r="K375" s="20">
        <f t="shared" si="46"/>
        <v>338541.08294103685</v>
      </c>
    </row>
    <row r="376" spans="1:11">
      <c r="A376" s="19">
        <v>50253</v>
      </c>
      <c r="B376" s="8">
        <f t="shared" si="42"/>
        <v>7</v>
      </c>
      <c r="C376" s="42"/>
      <c r="D376" s="10">
        <f t="shared" si="47"/>
        <v>0</v>
      </c>
      <c r="E376" s="13">
        <v>366</v>
      </c>
      <c r="F376" s="13" t="e">
        <f t="shared" si="43"/>
        <v>#DIV/0!</v>
      </c>
      <c r="G376" s="9" t="e">
        <f t="shared" si="44"/>
        <v>#DIV/0!</v>
      </c>
      <c r="H376" s="9" t="e">
        <f t="shared" si="45"/>
        <v>#DIV/0!</v>
      </c>
      <c r="I376" s="9">
        <f t="shared" si="40"/>
        <v>0</v>
      </c>
      <c r="J376" s="9">
        <f t="shared" si="41"/>
        <v>0</v>
      </c>
      <c r="K376" s="20">
        <f t="shared" si="46"/>
        <v>338541.08294103685</v>
      </c>
    </row>
    <row r="377" spans="1:11">
      <c r="A377" s="19">
        <v>50284</v>
      </c>
      <c r="B377" s="8">
        <f t="shared" si="42"/>
        <v>7</v>
      </c>
      <c r="C377" s="42"/>
      <c r="D377" s="10">
        <f t="shared" si="47"/>
        <v>0</v>
      </c>
      <c r="E377" s="13">
        <v>367</v>
      </c>
      <c r="F377" s="13" t="e">
        <f t="shared" si="43"/>
        <v>#DIV/0!</v>
      </c>
      <c r="G377" s="9" t="e">
        <f t="shared" si="44"/>
        <v>#DIV/0!</v>
      </c>
      <c r="H377" s="9" t="e">
        <f t="shared" si="45"/>
        <v>#DIV/0!</v>
      </c>
      <c r="I377" s="9">
        <f t="shared" si="40"/>
        <v>0</v>
      </c>
      <c r="J377" s="9">
        <f t="shared" si="41"/>
        <v>0</v>
      </c>
      <c r="K377" s="20">
        <f t="shared" si="46"/>
        <v>338541.08294103685</v>
      </c>
    </row>
    <row r="378" spans="1:11">
      <c r="A378" s="19">
        <v>50314</v>
      </c>
      <c r="B378" s="8">
        <f t="shared" si="42"/>
        <v>7</v>
      </c>
      <c r="C378" s="42"/>
      <c r="D378" s="10">
        <f t="shared" si="47"/>
        <v>0</v>
      </c>
      <c r="E378" s="13">
        <v>368</v>
      </c>
      <c r="F378" s="13" t="e">
        <f t="shared" si="43"/>
        <v>#DIV/0!</v>
      </c>
      <c r="G378" s="9" t="e">
        <f t="shared" si="44"/>
        <v>#DIV/0!</v>
      </c>
      <c r="H378" s="9" t="e">
        <f t="shared" si="45"/>
        <v>#DIV/0!</v>
      </c>
      <c r="I378" s="9">
        <f t="shared" si="40"/>
        <v>0</v>
      </c>
      <c r="J378" s="9">
        <f t="shared" si="41"/>
        <v>0</v>
      </c>
      <c r="K378" s="20">
        <f t="shared" si="46"/>
        <v>338541.08294103685</v>
      </c>
    </row>
    <row r="379" spans="1:11">
      <c r="A379" s="19">
        <v>50345</v>
      </c>
      <c r="B379" s="8">
        <f t="shared" si="42"/>
        <v>7</v>
      </c>
      <c r="C379" s="42"/>
      <c r="D379" s="10">
        <f t="shared" si="47"/>
        <v>0</v>
      </c>
      <c r="E379" s="13">
        <v>369</v>
      </c>
      <c r="F379" s="13" t="e">
        <f t="shared" si="43"/>
        <v>#DIV/0!</v>
      </c>
      <c r="G379" s="9" t="e">
        <f t="shared" si="44"/>
        <v>#DIV/0!</v>
      </c>
      <c r="H379" s="9" t="e">
        <f t="shared" si="45"/>
        <v>#DIV/0!</v>
      </c>
      <c r="I379" s="9">
        <f t="shared" si="40"/>
        <v>0</v>
      </c>
      <c r="J379" s="9">
        <f t="shared" si="41"/>
        <v>0</v>
      </c>
      <c r="K379" s="20">
        <f t="shared" si="46"/>
        <v>338541.08294103685</v>
      </c>
    </row>
    <row r="380" spans="1:11">
      <c r="A380" s="19">
        <v>50375</v>
      </c>
      <c r="B380" s="8">
        <f t="shared" si="42"/>
        <v>7</v>
      </c>
      <c r="C380" s="42"/>
      <c r="D380" s="10">
        <f t="shared" si="47"/>
        <v>0</v>
      </c>
      <c r="E380" s="13">
        <v>370</v>
      </c>
      <c r="F380" s="13" t="e">
        <f t="shared" si="43"/>
        <v>#DIV/0!</v>
      </c>
      <c r="G380" s="9" t="e">
        <f t="shared" si="44"/>
        <v>#DIV/0!</v>
      </c>
      <c r="H380" s="9" t="e">
        <f t="shared" si="45"/>
        <v>#DIV/0!</v>
      </c>
      <c r="I380" s="9">
        <f t="shared" si="40"/>
        <v>0</v>
      </c>
      <c r="J380" s="9">
        <f t="shared" si="41"/>
        <v>0</v>
      </c>
      <c r="K380" s="20">
        <f t="shared" si="46"/>
        <v>338541.08294103685</v>
      </c>
    </row>
    <row r="381" spans="1:11">
      <c r="A381" s="19">
        <v>50406</v>
      </c>
      <c r="B381" s="8">
        <f t="shared" si="42"/>
        <v>7</v>
      </c>
      <c r="C381" s="42"/>
      <c r="D381" s="10">
        <f t="shared" si="47"/>
        <v>0</v>
      </c>
      <c r="E381" s="13">
        <v>371</v>
      </c>
      <c r="F381" s="13" t="e">
        <f t="shared" si="43"/>
        <v>#DIV/0!</v>
      </c>
      <c r="G381" s="9" t="e">
        <f t="shared" si="44"/>
        <v>#DIV/0!</v>
      </c>
      <c r="H381" s="9" t="e">
        <f t="shared" si="45"/>
        <v>#DIV/0!</v>
      </c>
      <c r="I381" s="9">
        <f t="shared" si="40"/>
        <v>0</v>
      </c>
      <c r="J381" s="9">
        <f t="shared" si="41"/>
        <v>0</v>
      </c>
      <c r="K381" s="20">
        <f t="shared" si="46"/>
        <v>338541.08294103685</v>
      </c>
    </row>
    <row r="382" spans="1:11">
      <c r="A382" s="19">
        <v>50437</v>
      </c>
      <c r="B382" s="8">
        <f t="shared" si="42"/>
        <v>7</v>
      </c>
      <c r="C382" s="42"/>
      <c r="D382" s="10">
        <f t="shared" si="47"/>
        <v>0</v>
      </c>
      <c r="E382" s="13">
        <v>372</v>
      </c>
      <c r="F382" s="13" t="e">
        <f t="shared" si="43"/>
        <v>#DIV/0!</v>
      </c>
      <c r="G382" s="9" t="e">
        <f t="shared" si="44"/>
        <v>#DIV/0!</v>
      </c>
      <c r="H382" s="9" t="e">
        <f t="shared" si="45"/>
        <v>#DIV/0!</v>
      </c>
      <c r="I382" s="9">
        <f t="shared" si="40"/>
        <v>0</v>
      </c>
      <c r="J382" s="9">
        <f t="shared" si="41"/>
        <v>0</v>
      </c>
      <c r="K382" s="20">
        <f t="shared" si="46"/>
        <v>338541.08294103685</v>
      </c>
    </row>
    <row r="383" spans="1:11">
      <c r="A383" s="19">
        <v>50465</v>
      </c>
      <c r="B383" s="8">
        <f t="shared" si="42"/>
        <v>7</v>
      </c>
      <c r="C383" s="42"/>
      <c r="D383" s="10">
        <f t="shared" si="47"/>
        <v>0</v>
      </c>
      <c r="E383" s="13">
        <v>373</v>
      </c>
      <c r="F383" s="13" t="e">
        <f t="shared" si="43"/>
        <v>#DIV/0!</v>
      </c>
      <c r="G383" s="9" t="e">
        <f t="shared" si="44"/>
        <v>#DIV/0!</v>
      </c>
      <c r="H383" s="9" t="e">
        <f t="shared" si="45"/>
        <v>#DIV/0!</v>
      </c>
      <c r="I383" s="9">
        <f t="shared" si="40"/>
        <v>0</v>
      </c>
      <c r="J383" s="9">
        <f t="shared" si="41"/>
        <v>0</v>
      </c>
      <c r="K383" s="20">
        <f t="shared" si="46"/>
        <v>338541.08294103685</v>
      </c>
    </row>
    <row r="384" spans="1:11">
      <c r="A384" s="19">
        <v>50496</v>
      </c>
      <c r="B384" s="8">
        <f t="shared" si="42"/>
        <v>7</v>
      </c>
      <c r="C384" s="42"/>
      <c r="D384" s="10">
        <f t="shared" si="47"/>
        <v>0</v>
      </c>
      <c r="E384" s="13">
        <v>374</v>
      </c>
      <c r="F384" s="13" t="e">
        <f t="shared" si="43"/>
        <v>#DIV/0!</v>
      </c>
      <c r="G384" s="9" t="e">
        <f t="shared" si="44"/>
        <v>#DIV/0!</v>
      </c>
      <c r="H384" s="9" t="e">
        <f t="shared" si="45"/>
        <v>#DIV/0!</v>
      </c>
      <c r="I384" s="9">
        <f t="shared" si="40"/>
        <v>0</v>
      </c>
      <c r="J384" s="9">
        <f t="shared" si="41"/>
        <v>0</v>
      </c>
      <c r="K384" s="20">
        <f t="shared" si="46"/>
        <v>338541.08294103685</v>
      </c>
    </row>
    <row r="385" spans="1:11">
      <c r="A385" s="19">
        <v>50526</v>
      </c>
      <c r="B385" s="8">
        <f t="shared" si="42"/>
        <v>7</v>
      </c>
      <c r="C385" s="42"/>
      <c r="D385" s="10">
        <f t="shared" si="47"/>
        <v>0</v>
      </c>
      <c r="E385" s="13">
        <v>375</v>
      </c>
      <c r="F385" s="13" t="e">
        <f t="shared" si="43"/>
        <v>#DIV/0!</v>
      </c>
      <c r="G385" s="9" t="e">
        <f t="shared" si="44"/>
        <v>#DIV/0!</v>
      </c>
      <c r="H385" s="9" t="e">
        <f t="shared" si="45"/>
        <v>#DIV/0!</v>
      </c>
      <c r="I385" s="9">
        <f t="shared" si="40"/>
        <v>0</v>
      </c>
      <c r="J385" s="9">
        <f t="shared" si="41"/>
        <v>0</v>
      </c>
      <c r="K385" s="20">
        <f t="shared" si="46"/>
        <v>338541.08294103685</v>
      </c>
    </row>
    <row r="386" spans="1:11">
      <c r="A386" s="19">
        <v>50557</v>
      </c>
      <c r="B386" s="8">
        <f t="shared" si="42"/>
        <v>7</v>
      </c>
      <c r="C386" s="42"/>
      <c r="D386" s="10">
        <f t="shared" si="47"/>
        <v>0</v>
      </c>
      <c r="E386" s="13">
        <v>376</v>
      </c>
      <c r="F386" s="13" t="e">
        <f t="shared" si="43"/>
        <v>#DIV/0!</v>
      </c>
      <c r="G386" s="9" t="e">
        <f t="shared" si="44"/>
        <v>#DIV/0!</v>
      </c>
      <c r="H386" s="9" t="e">
        <f t="shared" si="45"/>
        <v>#DIV/0!</v>
      </c>
      <c r="I386" s="9">
        <f t="shared" si="40"/>
        <v>0</v>
      </c>
      <c r="J386" s="9">
        <f t="shared" si="41"/>
        <v>0</v>
      </c>
      <c r="K386" s="20">
        <f t="shared" si="46"/>
        <v>338541.08294103685</v>
      </c>
    </row>
    <row r="387" spans="1:11">
      <c r="A387" s="19">
        <v>50587</v>
      </c>
      <c r="B387" s="8">
        <f t="shared" si="42"/>
        <v>7</v>
      </c>
      <c r="C387" s="42"/>
      <c r="D387" s="10">
        <f t="shared" si="47"/>
        <v>0</v>
      </c>
      <c r="E387" s="13">
        <v>377</v>
      </c>
      <c r="F387" s="13" t="e">
        <f t="shared" si="43"/>
        <v>#DIV/0!</v>
      </c>
      <c r="G387" s="9" t="e">
        <f t="shared" si="44"/>
        <v>#DIV/0!</v>
      </c>
      <c r="H387" s="9" t="e">
        <f t="shared" si="45"/>
        <v>#DIV/0!</v>
      </c>
      <c r="I387" s="9">
        <f t="shared" si="40"/>
        <v>0</v>
      </c>
      <c r="J387" s="9">
        <f t="shared" si="41"/>
        <v>0</v>
      </c>
      <c r="K387" s="20">
        <f t="shared" si="46"/>
        <v>338541.08294103685</v>
      </c>
    </row>
    <row r="388" spans="1:11">
      <c r="A388" s="19">
        <v>50618</v>
      </c>
      <c r="B388" s="8">
        <f t="shared" si="42"/>
        <v>7</v>
      </c>
      <c r="C388" s="42"/>
      <c r="D388" s="10">
        <f t="shared" si="47"/>
        <v>0</v>
      </c>
      <c r="E388" s="13">
        <v>378</v>
      </c>
      <c r="F388" s="13" t="e">
        <f t="shared" si="43"/>
        <v>#DIV/0!</v>
      </c>
      <c r="G388" s="9" t="e">
        <f t="shared" si="44"/>
        <v>#DIV/0!</v>
      </c>
      <c r="H388" s="9" t="e">
        <f t="shared" si="45"/>
        <v>#DIV/0!</v>
      </c>
      <c r="I388" s="9">
        <f t="shared" si="40"/>
        <v>0</v>
      </c>
      <c r="J388" s="9">
        <f t="shared" si="41"/>
        <v>0</v>
      </c>
      <c r="K388" s="20">
        <f t="shared" si="46"/>
        <v>338541.08294103685</v>
      </c>
    </row>
    <row r="389" spans="1:11">
      <c r="A389" s="19">
        <v>50649</v>
      </c>
      <c r="B389" s="8">
        <f t="shared" si="42"/>
        <v>7</v>
      </c>
      <c r="C389" s="42"/>
      <c r="D389" s="10">
        <f t="shared" si="47"/>
        <v>0</v>
      </c>
      <c r="E389" s="13">
        <v>379</v>
      </c>
      <c r="F389" s="13" t="e">
        <f t="shared" si="43"/>
        <v>#DIV/0!</v>
      </c>
      <c r="G389" s="9" t="e">
        <f t="shared" si="44"/>
        <v>#DIV/0!</v>
      </c>
      <c r="H389" s="9" t="e">
        <f t="shared" si="45"/>
        <v>#DIV/0!</v>
      </c>
      <c r="I389" s="9">
        <f t="shared" si="40"/>
        <v>0</v>
      </c>
      <c r="J389" s="9">
        <f t="shared" si="41"/>
        <v>0</v>
      </c>
      <c r="K389" s="20">
        <f t="shared" si="46"/>
        <v>338541.08294103685</v>
      </c>
    </row>
    <row r="390" spans="1:11">
      <c r="A390" s="19">
        <v>50679</v>
      </c>
      <c r="B390" s="8">
        <f t="shared" si="42"/>
        <v>7</v>
      </c>
      <c r="C390" s="42"/>
      <c r="D390" s="10">
        <f t="shared" si="47"/>
        <v>0</v>
      </c>
      <c r="E390" s="13">
        <v>380</v>
      </c>
      <c r="F390" s="13" t="e">
        <f t="shared" si="43"/>
        <v>#DIV/0!</v>
      </c>
      <c r="G390" s="9" t="e">
        <f t="shared" si="44"/>
        <v>#DIV/0!</v>
      </c>
      <c r="H390" s="9" t="e">
        <f t="shared" si="45"/>
        <v>#DIV/0!</v>
      </c>
      <c r="I390" s="9">
        <f t="shared" si="40"/>
        <v>0</v>
      </c>
      <c r="J390" s="9">
        <f t="shared" si="41"/>
        <v>0</v>
      </c>
      <c r="K390" s="20">
        <f t="shared" si="46"/>
        <v>338541.08294103685</v>
      </c>
    </row>
    <row r="391" spans="1:11">
      <c r="A391" s="19">
        <v>50710</v>
      </c>
      <c r="B391" s="8">
        <f t="shared" si="42"/>
        <v>7</v>
      </c>
      <c r="C391" s="42"/>
      <c r="D391" s="10">
        <f t="shared" si="47"/>
        <v>0</v>
      </c>
      <c r="E391" s="13">
        <v>381</v>
      </c>
      <c r="F391" s="13" t="e">
        <f t="shared" si="43"/>
        <v>#DIV/0!</v>
      </c>
      <c r="G391" s="9" t="e">
        <f t="shared" si="44"/>
        <v>#DIV/0!</v>
      </c>
      <c r="H391" s="9" t="e">
        <f t="shared" si="45"/>
        <v>#DIV/0!</v>
      </c>
      <c r="I391" s="9">
        <f t="shared" si="40"/>
        <v>0</v>
      </c>
      <c r="J391" s="9">
        <f t="shared" si="41"/>
        <v>0</v>
      </c>
      <c r="K391" s="20">
        <f t="shared" si="46"/>
        <v>338541.08294103685</v>
      </c>
    </row>
    <row r="392" spans="1:11">
      <c r="A392" s="19">
        <v>50740</v>
      </c>
      <c r="B392" s="8">
        <f t="shared" si="42"/>
        <v>7</v>
      </c>
      <c r="C392" s="42"/>
      <c r="D392" s="10">
        <f t="shared" si="47"/>
        <v>0</v>
      </c>
      <c r="E392" s="13">
        <v>382</v>
      </c>
      <c r="F392" s="13" t="e">
        <f t="shared" si="43"/>
        <v>#DIV/0!</v>
      </c>
      <c r="G392" s="9" t="e">
        <f t="shared" si="44"/>
        <v>#DIV/0!</v>
      </c>
      <c r="H392" s="9" t="e">
        <f t="shared" si="45"/>
        <v>#DIV/0!</v>
      </c>
      <c r="I392" s="9">
        <f t="shared" si="40"/>
        <v>0</v>
      </c>
      <c r="J392" s="9">
        <f t="shared" si="41"/>
        <v>0</v>
      </c>
      <c r="K392" s="20">
        <f t="shared" si="46"/>
        <v>338541.08294103685</v>
      </c>
    </row>
    <row r="393" spans="1:11">
      <c r="A393" s="19">
        <v>50771</v>
      </c>
      <c r="B393" s="8">
        <f t="shared" si="42"/>
        <v>7</v>
      </c>
      <c r="C393" s="42"/>
      <c r="D393" s="10">
        <f t="shared" si="47"/>
        <v>0</v>
      </c>
      <c r="E393" s="13">
        <v>383</v>
      </c>
      <c r="F393" s="13" t="e">
        <f t="shared" si="43"/>
        <v>#DIV/0!</v>
      </c>
      <c r="G393" s="9" t="e">
        <f t="shared" si="44"/>
        <v>#DIV/0!</v>
      </c>
      <c r="H393" s="9" t="e">
        <f t="shared" si="45"/>
        <v>#DIV/0!</v>
      </c>
      <c r="I393" s="9">
        <f t="shared" si="40"/>
        <v>0</v>
      </c>
      <c r="J393" s="9">
        <f t="shared" si="41"/>
        <v>0</v>
      </c>
      <c r="K393" s="20">
        <f t="shared" si="46"/>
        <v>338541.08294103685</v>
      </c>
    </row>
    <row r="394" spans="1:11">
      <c r="A394" s="19">
        <v>50802</v>
      </c>
      <c r="B394" s="8">
        <f t="shared" si="42"/>
        <v>7</v>
      </c>
      <c r="C394" s="42"/>
      <c r="D394" s="10">
        <f t="shared" si="47"/>
        <v>0</v>
      </c>
      <c r="E394" s="13">
        <v>384</v>
      </c>
      <c r="F394" s="13" t="e">
        <f t="shared" si="43"/>
        <v>#DIV/0!</v>
      </c>
      <c r="G394" s="9" t="e">
        <f t="shared" si="44"/>
        <v>#DIV/0!</v>
      </c>
      <c r="H394" s="9" t="e">
        <f t="shared" si="45"/>
        <v>#DIV/0!</v>
      </c>
      <c r="I394" s="9">
        <f t="shared" ref="I394:I430" si="48">IF(ISERR(+G394*B394/$G$6/100)=1,0,G394*B394/$G$6/100)</f>
        <v>0</v>
      </c>
      <c r="J394" s="9">
        <f t="shared" ref="J394:J418" si="49">IF(ISERR(+H394-I394)=1,0,H394-I394)</f>
        <v>0</v>
      </c>
      <c r="K394" s="20">
        <f t="shared" si="46"/>
        <v>338541.08294103685</v>
      </c>
    </row>
    <row r="395" spans="1:11">
      <c r="A395" s="19">
        <v>50830</v>
      </c>
      <c r="B395" s="8">
        <f t="shared" ref="B395:B430" si="50">B394</f>
        <v>7</v>
      </c>
      <c r="C395" s="42"/>
      <c r="D395" s="10">
        <f t="shared" si="47"/>
        <v>0</v>
      </c>
      <c r="E395" s="13">
        <v>385</v>
      </c>
      <c r="F395" s="13" t="e">
        <f t="shared" ref="F395:F430" si="51">(-LOG(1-((G395-C395)*B395/100/$G$6/H394))/(LOG(1+(B395/$G$6/100)))*(D395&lt;&gt;0))+(F394-1)*(D395=0)</f>
        <v>#DIV/0!</v>
      </c>
      <c r="G395" s="9" t="e">
        <f t="shared" ref="G395:G430" si="52">(G394-J394-C394)*(F394&gt;1)</f>
        <v>#DIV/0!</v>
      </c>
      <c r="H395" s="9" t="e">
        <f t="shared" ref="H395:H430" si="53">PMT(B395/100/$G$6,F395,-G395)*(D395=0)+H394*(D395&lt;&gt;0)</f>
        <v>#DIV/0!</v>
      </c>
      <c r="I395" s="9">
        <f t="shared" si="48"/>
        <v>0</v>
      </c>
      <c r="J395" s="9">
        <f t="shared" si="49"/>
        <v>0</v>
      </c>
      <c r="K395" s="20">
        <f t="shared" si="46"/>
        <v>338541.08294103685</v>
      </c>
    </row>
    <row r="396" spans="1:11">
      <c r="A396" s="19">
        <v>50861</v>
      </c>
      <c r="B396" s="8">
        <f t="shared" si="50"/>
        <v>7</v>
      </c>
      <c r="C396" s="42"/>
      <c r="D396" s="10">
        <f t="shared" si="47"/>
        <v>0</v>
      </c>
      <c r="E396" s="13">
        <v>386</v>
      </c>
      <c r="F396" s="13" t="e">
        <f t="shared" si="51"/>
        <v>#DIV/0!</v>
      </c>
      <c r="G396" s="9" t="e">
        <f t="shared" si="52"/>
        <v>#DIV/0!</v>
      </c>
      <c r="H396" s="9" t="e">
        <f t="shared" si="53"/>
        <v>#DIV/0!</v>
      </c>
      <c r="I396" s="9">
        <f t="shared" si="48"/>
        <v>0</v>
      </c>
      <c r="J396" s="9">
        <f t="shared" si="49"/>
        <v>0</v>
      </c>
      <c r="K396" s="20">
        <f t="shared" ref="K396:K430" si="54">+I396+J396+K395</f>
        <v>338541.08294103685</v>
      </c>
    </row>
    <row r="397" spans="1:11">
      <c r="A397" s="19">
        <v>50891</v>
      </c>
      <c r="B397" s="8">
        <f t="shared" si="50"/>
        <v>7</v>
      </c>
      <c r="C397" s="42"/>
      <c r="D397" s="10">
        <f t="shared" ref="D397:D430" si="55">+D396</f>
        <v>0</v>
      </c>
      <c r="E397" s="13">
        <v>387</v>
      </c>
      <c r="F397" s="13" t="e">
        <f t="shared" si="51"/>
        <v>#DIV/0!</v>
      </c>
      <c r="G397" s="9" t="e">
        <f t="shared" si="52"/>
        <v>#DIV/0!</v>
      </c>
      <c r="H397" s="9" t="e">
        <f t="shared" si="53"/>
        <v>#DIV/0!</v>
      </c>
      <c r="I397" s="9">
        <f t="shared" si="48"/>
        <v>0</v>
      </c>
      <c r="J397" s="9">
        <f t="shared" si="49"/>
        <v>0</v>
      </c>
      <c r="K397" s="20">
        <f t="shared" si="54"/>
        <v>338541.08294103685</v>
      </c>
    </row>
    <row r="398" spans="1:11">
      <c r="A398" s="19">
        <v>50922</v>
      </c>
      <c r="B398" s="8">
        <f t="shared" si="50"/>
        <v>7</v>
      </c>
      <c r="C398" s="42"/>
      <c r="D398" s="10">
        <f t="shared" si="55"/>
        <v>0</v>
      </c>
      <c r="E398" s="13">
        <v>388</v>
      </c>
      <c r="F398" s="13" t="e">
        <f t="shared" si="51"/>
        <v>#DIV/0!</v>
      </c>
      <c r="G398" s="9" t="e">
        <f t="shared" si="52"/>
        <v>#DIV/0!</v>
      </c>
      <c r="H398" s="9" t="e">
        <f t="shared" si="53"/>
        <v>#DIV/0!</v>
      </c>
      <c r="I398" s="9">
        <f t="shared" si="48"/>
        <v>0</v>
      </c>
      <c r="J398" s="9">
        <f t="shared" si="49"/>
        <v>0</v>
      </c>
      <c r="K398" s="20">
        <f t="shared" si="54"/>
        <v>338541.08294103685</v>
      </c>
    </row>
    <row r="399" spans="1:11">
      <c r="A399" s="19">
        <v>50952</v>
      </c>
      <c r="B399" s="8">
        <f t="shared" si="50"/>
        <v>7</v>
      </c>
      <c r="C399" s="42"/>
      <c r="D399" s="10">
        <f t="shared" si="55"/>
        <v>0</v>
      </c>
      <c r="E399" s="13">
        <v>389</v>
      </c>
      <c r="F399" s="13" t="e">
        <f t="shared" si="51"/>
        <v>#DIV/0!</v>
      </c>
      <c r="G399" s="9" t="e">
        <f t="shared" si="52"/>
        <v>#DIV/0!</v>
      </c>
      <c r="H399" s="9" t="e">
        <f t="shared" si="53"/>
        <v>#DIV/0!</v>
      </c>
      <c r="I399" s="9">
        <f t="shared" si="48"/>
        <v>0</v>
      </c>
      <c r="J399" s="9">
        <f t="shared" si="49"/>
        <v>0</v>
      </c>
      <c r="K399" s="20">
        <f t="shared" si="54"/>
        <v>338541.08294103685</v>
      </c>
    </row>
    <row r="400" spans="1:11">
      <c r="A400" s="19">
        <v>50983</v>
      </c>
      <c r="B400" s="8">
        <f t="shared" si="50"/>
        <v>7</v>
      </c>
      <c r="C400" s="42"/>
      <c r="D400" s="10">
        <f t="shared" si="55"/>
        <v>0</v>
      </c>
      <c r="E400" s="13">
        <v>390</v>
      </c>
      <c r="F400" s="13" t="e">
        <f t="shared" si="51"/>
        <v>#DIV/0!</v>
      </c>
      <c r="G400" s="9" t="e">
        <f t="shared" si="52"/>
        <v>#DIV/0!</v>
      </c>
      <c r="H400" s="9" t="e">
        <f t="shared" si="53"/>
        <v>#DIV/0!</v>
      </c>
      <c r="I400" s="9">
        <f t="shared" si="48"/>
        <v>0</v>
      </c>
      <c r="J400" s="9">
        <f t="shared" si="49"/>
        <v>0</v>
      </c>
      <c r="K400" s="20">
        <f t="shared" si="54"/>
        <v>338541.08294103685</v>
      </c>
    </row>
    <row r="401" spans="1:11">
      <c r="A401" s="19">
        <v>51014</v>
      </c>
      <c r="B401" s="8">
        <f t="shared" si="50"/>
        <v>7</v>
      </c>
      <c r="C401" s="42"/>
      <c r="D401" s="10">
        <f t="shared" si="55"/>
        <v>0</v>
      </c>
      <c r="E401" s="13">
        <v>391</v>
      </c>
      <c r="F401" s="13" t="e">
        <f t="shared" si="51"/>
        <v>#DIV/0!</v>
      </c>
      <c r="G401" s="9" t="e">
        <f t="shared" si="52"/>
        <v>#DIV/0!</v>
      </c>
      <c r="H401" s="9" t="e">
        <f t="shared" si="53"/>
        <v>#DIV/0!</v>
      </c>
      <c r="I401" s="9">
        <f t="shared" si="48"/>
        <v>0</v>
      </c>
      <c r="J401" s="9">
        <f t="shared" si="49"/>
        <v>0</v>
      </c>
      <c r="K401" s="20">
        <f t="shared" si="54"/>
        <v>338541.08294103685</v>
      </c>
    </row>
    <row r="402" spans="1:11">
      <c r="A402" s="19">
        <v>51044</v>
      </c>
      <c r="B402" s="8">
        <f t="shared" si="50"/>
        <v>7</v>
      </c>
      <c r="C402" s="42"/>
      <c r="D402" s="10">
        <f t="shared" si="55"/>
        <v>0</v>
      </c>
      <c r="E402" s="13">
        <v>392</v>
      </c>
      <c r="F402" s="13" t="e">
        <f t="shared" si="51"/>
        <v>#DIV/0!</v>
      </c>
      <c r="G402" s="9" t="e">
        <f t="shared" si="52"/>
        <v>#DIV/0!</v>
      </c>
      <c r="H402" s="9" t="e">
        <f t="shared" si="53"/>
        <v>#DIV/0!</v>
      </c>
      <c r="I402" s="9">
        <f t="shared" si="48"/>
        <v>0</v>
      </c>
      <c r="J402" s="9">
        <f t="shared" si="49"/>
        <v>0</v>
      </c>
      <c r="K402" s="20">
        <f t="shared" si="54"/>
        <v>338541.08294103685</v>
      </c>
    </row>
    <row r="403" spans="1:11">
      <c r="A403" s="19">
        <v>51075</v>
      </c>
      <c r="B403" s="8">
        <f t="shared" si="50"/>
        <v>7</v>
      </c>
      <c r="C403" s="42"/>
      <c r="D403" s="10">
        <f t="shared" si="55"/>
        <v>0</v>
      </c>
      <c r="E403" s="13">
        <v>393</v>
      </c>
      <c r="F403" s="13" t="e">
        <f t="shared" si="51"/>
        <v>#DIV/0!</v>
      </c>
      <c r="G403" s="9" t="e">
        <f t="shared" si="52"/>
        <v>#DIV/0!</v>
      </c>
      <c r="H403" s="9" t="e">
        <f t="shared" si="53"/>
        <v>#DIV/0!</v>
      </c>
      <c r="I403" s="9">
        <f t="shared" si="48"/>
        <v>0</v>
      </c>
      <c r="J403" s="9">
        <f t="shared" si="49"/>
        <v>0</v>
      </c>
      <c r="K403" s="20">
        <f t="shared" si="54"/>
        <v>338541.08294103685</v>
      </c>
    </row>
    <row r="404" spans="1:11">
      <c r="A404" s="19">
        <v>51105</v>
      </c>
      <c r="B404" s="8">
        <f t="shared" si="50"/>
        <v>7</v>
      </c>
      <c r="C404" s="42"/>
      <c r="D404" s="10">
        <f t="shared" si="55"/>
        <v>0</v>
      </c>
      <c r="E404" s="13">
        <v>394</v>
      </c>
      <c r="F404" s="13" t="e">
        <f t="shared" si="51"/>
        <v>#DIV/0!</v>
      </c>
      <c r="G404" s="9" t="e">
        <f t="shared" si="52"/>
        <v>#DIV/0!</v>
      </c>
      <c r="H404" s="9" t="e">
        <f t="shared" si="53"/>
        <v>#DIV/0!</v>
      </c>
      <c r="I404" s="9">
        <f t="shared" si="48"/>
        <v>0</v>
      </c>
      <c r="J404" s="9">
        <f t="shared" si="49"/>
        <v>0</v>
      </c>
      <c r="K404" s="20">
        <f t="shared" si="54"/>
        <v>338541.08294103685</v>
      </c>
    </row>
    <row r="405" spans="1:11">
      <c r="A405" s="19">
        <v>51136</v>
      </c>
      <c r="B405" s="8">
        <f t="shared" si="50"/>
        <v>7</v>
      </c>
      <c r="C405" s="42"/>
      <c r="D405" s="10">
        <f t="shared" si="55"/>
        <v>0</v>
      </c>
      <c r="E405" s="13">
        <v>395</v>
      </c>
      <c r="F405" s="13" t="e">
        <f t="shared" si="51"/>
        <v>#DIV/0!</v>
      </c>
      <c r="G405" s="9" t="e">
        <f t="shared" si="52"/>
        <v>#DIV/0!</v>
      </c>
      <c r="H405" s="9" t="e">
        <f t="shared" si="53"/>
        <v>#DIV/0!</v>
      </c>
      <c r="I405" s="9">
        <f t="shared" si="48"/>
        <v>0</v>
      </c>
      <c r="J405" s="9">
        <f t="shared" si="49"/>
        <v>0</v>
      </c>
      <c r="K405" s="20">
        <f t="shared" si="54"/>
        <v>338541.08294103685</v>
      </c>
    </row>
    <row r="406" spans="1:11">
      <c r="A406" s="19">
        <v>51167</v>
      </c>
      <c r="B406" s="8">
        <f t="shared" si="50"/>
        <v>7</v>
      </c>
      <c r="C406" s="42"/>
      <c r="D406" s="10">
        <f t="shared" si="55"/>
        <v>0</v>
      </c>
      <c r="E406" s="13">
        <v>396</v>
      </c>
      <c r="F406" s="13" t="e">
        <f t="shared" si="51"/>
        <v>#DIV/0!</v>
      </c>
      <c r="G406" s="9" t="e">
        <f t="shared" si="52"/>
        <v>#DIV/0!</v>
      </c>
      <c r="H406" s="9" t="e">
        <f t="shared" si="53"/>
        <v>#DIV/0!</v>
      </c>
      <c r="I406" s="9">
        <f t="shared" si="48"/>
        <v>0</v>
      </c>
      <c r="J406" s="9">
        <f t="shared" si="49"/>
        <v>0</v>
      </c>
      <c r="K406" s="20">
        <f t="shared" si="54"/>
        <v>338541.08294103685</v>
      </c>
    </row>
    <row r="407" spans="1:11">
      <c r="A407" s="19">
        <v>51196</v>
      </c>
      <c r="B407" s="8">
        <f t="shared" si="50"/>
        <v>7</v>
      </c>
      <c r="C407" s="42"/>
      <c r="D407" s="10">
        <f t="shared" si="55"/>
        <v>0</v>
      </c>
      <c r="E407" s="13">
        <v>397</v>
      </c>
      <c r="F407" s="13" t="e">
        <f t="shared" si="51"/>
        <v>#DIV/0!</v>
      </c>
      <c r="G407" s="9" t="e">
        <f t="shared" si="52"/>
        <v>#DIV/0!</v>
      </c>
      <c r="H407" s="9" t="e">
        <f t="shared" si="53"/>
        <v>#DIV/0!</v>
      </c>
      <c r="I407" s="9">
        <f t="shared" si="48"/>
        <v>0</v>
      </c>
      <c r="J407" s="9">
        <f t="shared" si="49"/>
        <v>0</v>
      </c>
      <c r="K407" s="20">
        <f t="shared" si="54"/>
        <v>338541.08294103685</v>
      </c>
    </row>
    <row r="408" spans="1:11">
      <c r="A408" s="19">
        <v>51227</v>
      </c>
      <c r="B408" s="8">
        <f t="shared" si="50"/>
        <v>7</v>
      </c>
      <c r="C408" s="42"/>
      <c r="D408" s="10">
        <f t="shared" si="55"/>
        <v>0</v>
      </c>
      <c r="E408" s="13">
        <v>398</v>
      </c>
      <c r="F408" s="13" t="e">
        <f t="shared" si="51"/>
        <v>#DIV/0!</v>
      </c>
      <c r="G408" s="9" t="e">
        <f t="shared" si="52"/>
        <v>#DIV/0!</v>
      </c>
      <c r="H408" s="9" t="e">
        <f t="shared" si="53"/>
        <v>#DIV/0!</v>
      </c>
      <c r="I408" s="9">
        <f t="shared" si="48"/>
        <v>0</v>
      </c>
      <c r="J408" s="9">
        <f t="shared" si="49"/>
        <v>0</v>
      </c>
      <c r="K408" s="20">
        <f t="shared" si="54"/>
        <v>338541.08294103685</v>
      </c>
    </row>
    <row r="409" spans="1:11">
      <c r="A409" s="19">
        <v>51257</v>
      </c>
      <c r="B409" s="8">
        <f t="shared" si="50"/>
        <v>7</v>
      </c>
      <c r="C409" s="42"/>
      <c r="D409" s="10">
        <f t="shared" si="55"/>
        <v>0</v>
      </c>
      <c r="E409" s="13">
        <v>399</v>
      </c>
      <c r="F409" s="13" t="e">
        <f t="shared" si="51"/>
        <v>#DIV/0!</v>
      </c>
      <c r="G409" s="9" t="e">
        <f t="shared" si="52"/>
        <v>#DIV/0!</v>
      </c>
      <c r="H409" s="9" t="e">
        <f t="shared" si="53"/>
        <v>#DIV/0!</v>
      </c>
      <c r="I409" s="9">
        <f t="shared" si="48"/>
        <v>0</v>
      </c>
      <c r="J409" s="9">
        <f t="shared" si="49"/>
        <v>0</v>
      </c>
      <c r="K409" s="20">
        <f t="shared" si="54"/>
        <v>338541.08294103685</v>
      </c>
    </row>
    <row r="410" spans="1:11">
      <c r="A410" s="19">
        <v>51288</v>
      </c>
      <c r="B410" s="8">
        <f t="shared" si="50"/>
        <v>7</v>
      </c>
      <c r="C410" s="42"/>
      <c r="D410" s="10">
        <f t="shared" si="55"/>
        <v>0</v>
      </c>
      <c r="E410" s="13">
        <v>400</v>
      </c>
      <c r="F410" s="13" t="e">
        <f t="shared" si="51"/>
        <v>#DIV/0!</v>
      </c>
      <c r="G410" s="9" t="e">
        <f t="shared" si="52"/>
        <v>#DIV/0!</v>
      </c>
      <c r="H410" s="9" t="e">
        <f t="shared" si="53"/>
        <v>#DIV/0!</v>
      </c>
      <c r="I410" s="9">
        <f t="shared" si="48"/>
        <v>0</v>
      </c>
      <c r="J410" s="9">
        <f t="shared" si="49"/>
        <v>0</v>
      </c>
      <c r="K410" s="20">
        <f t="shared" si="54"/>
        <v>338541.08294103685</v>
      </c>
    </row>
    <row r="411" spans="1:11">
      <c r="A411" s="19">
        <v>51318</v>
      </c>
      <c r="B411" s="8">
        <f t="shared" si="50"/>
        <v>7</v>
      </c>
      <c r="C411" s="42"/>
      <c r="D411" s="10">
        <f t="shared" si="55"/>
        <v>0</v>
      </c>
      <c r="E411" s="13">
        <v>401</v>
      </c>
      <c r="F411" s="13" t="e">
        <f t="shared" si="51"/>
        <v>#DIV/0!</v>
      </c>
      <c r="G411" s="9" t="e">
        <f t="shared" si="52"/>
        <v>#DIV/0!</v>
      </c>
      <c r="H411" s="9" t="e">
        <f t="shared" si="53"/>
        <v>#DIV/0!</v>
      </c>
      <c r="I411" s="9">
        <f t="shared" si="48"/>
        <v>0</v>
      </c>
      <c r="J411" s="9">
        <f t="shared" si="49"/>
        <v>0</v>
      </c>
      <c r="K411" s="20">
        <f t="shared" si="54"/>
        <v>338541.08294103685</v>
      </c>
    </row>
    <row r="412" spans="1:11">
      <c r="A412" s="19">
        <v>51349</v>
      </c>
      <c r="B412" s="8">
        <f t="shared" si="50"/>
        <v>7</v>
      </c>
      <c r="C412" s="42"/>
      <c r="D412" s="10">
        <f t="shared" si="55"/>
        <v>0</v>
      </c>
      <c r="E412" s="13">
        <v>402</v>
      </c>
      <c r="F412" s="13" t="e">
        <f t="shared" si="51"/>
        <v>#DIV/0!</v>
      </c>
      <c r="G412" s="9" t="e">
        <f t="shared" si="52"/>
        <v>#DIV/0!</v>
      </c>
      <c r="H412" s="9" t="e">
        <f t="shared" si="53"/>
        <v>#DIV/0!</v>
      </c>
      <c r="I412" s="9">
        <f t="shared" si="48"/>
        <v>0</v>
      </c>
      <c r="J412" s="9">
        <f t="shared" si="49"/>
        <v>0</v>
      </c>
      <c r="K412" s="20">
        <f t="shared" si="54"/>
        <v>338541.08294103685</v>
      </c>
    </row>
    <row r="413" spans="1:11">
      <c r="A413" s="19">
        <v>51380</v>
      </c>
      <c r="B413" s="8">
        <f t="shared" si="50"/>
        <v>7</v>
      </c>
      <c r="C413" s="42"/>
      <c r="D413" s="10">
        <f t="shared" si="55"/>
        <v>0</v>
      </c>
      <c r="E413" s="13">
        <v>403</v>
      </c>
      <c r="F413" s="13" t="e">
        <f t="shared" si="51"/>
        <v>#DIV/0!</v>
      </c>
      <c r="G413" s="9" t="e">
        <f t="shared" si="52"/>
        <v>#DIV/0!</v>
      </c>
      <c r="H413" s="9" t="e">
        <f t="shared" si="53"/>
        <v>#DIV/0!</v>
      </c>
      <c r="I413" s="9">
        <f t="shared" si="48"/>
        <v>0</v>
      </c>
      <c r="J413" s="9">
        <f t="shared" si="49"/>
        <v>0</v>
      </c>
      <c r="K413" s="20">
        <f t="shared" si="54"/>
        <v>338541.08294103685</v>
      </c>
    </row>
    <row r="414" spans="1:11">
      <c r="A414" s="19">
        <v>51410</v>
      </c>
      <c r="B414" s="8">
        <f t="shared" si="50"/>
        <v>7</v>
      </c>
      <c r="C414" s="42"/>
      <c r="D414" s="10">
        <f t="shared" si="55"/>
        <v>0</v>
      </c>
      <c r="E414" s="13">
        <v>404</v>
      </c>
      <c r="F414" s="13" t="e">
        <f t="shared" si="51"/>
        <v>#DIV/0!</v>
      </c>
      <c r="G414" s="9" t="e">
        <f t="shared" si="52"/>
        <v>#DIV/0!</v>
      </c>
      <c r="H414" s="9" t="e">
        <f t="shared" si="53"/>
        <v>#DIV/0!</v>
      </c>
      <c r="I414" s="9">
        <f t="shared" si="48"/>
        <v>0</v>
      </c>
      <c r="J414" s="9">
        <f t="shared" si="49"/>
        <v>0</v>
      </c>
      <c r="K414" s="20">
        <f t="shared" si="54"/>
        <v>338541.08294103685</v>
      </c>
    </row>
    <row r="415" spans="1:11">
      <c r="A415" s="19">
        <v>51441</v>
      </c>
      <c r="B415" s="8">
        <f t="shared" si="50"/>
        <v>7</v>
      </c>
      <c r="C415" s="42"/>
      <c r="D415" s="10">
        <f t="shared" si="55"/>
        <v>0</v>
      </c>
      <c r="E415" s="13">
        <v>405</v>
      </c>
      <c r="F415" s="13" t="e">
        <f t="shared" si="51"/>
        <v>#DIV/0!</v>
      </c>
      <c r="G415" s="9" t="e">
        <f t="shared" si="52"/>
        <v>#DIV/0!</v>
      </c>
      <c r="H415" s="9" t="e">
        <f t="shared" si="53"/>
        <v>#DIV/0!</v>
      </c>
      <c r="I415" s="9">
        <f t="shared" si="48"/>
        <v>0</v>
      </c>
      <c r="J415" s="9">
        <f t="shared" si="49"/>
        <v>0</v>
      </c>
      <c r="K415" s="20">
        <f t="shared" si="54"/>
        <v>338541.08294103685</v>
      </c>
    </row>
    <row r="416" spans="1:11">
      <c r="A416" s="19">
        <v>51471</v>
      </c>
      <c r="B416" s="8">
        <f t="shared" si="50"/>
        <v>7</v>
      </c>
      <c r="C416" s="42"/>
      <c r="D416" s="10">
        <f t="shared" si="55"/>
        <v>0</v>
      </c>
      <c r="E416" s="13">
        <v>406</v>
      </c>
      <c r="F416" s="13" t="e">
        <f t="shared" si="51"/>
        <v>#DIV/0!</v>
      </c>
      <c r="G416" s="9" t="e">
        <f t="shared" si="52"/>
        <v>#DIV/0!</v>
      </c>
      <c r="H416" s="9" t="e">
        <f t="shared" si="53"/>
        <v>#DIV/0!</v>
      </c>
      <c r="I416" s="9">
        <f t="shared" si="48"/>
        <v>0</v>
      </c>
      <c r="J416" s="9">
        <f t="shared" si="49"/>
        <v>0</v>
      </c>
      <c r="K416" s="20">
        <f t="shared" si="54"/>
        <v>338541.08294103685</v>
      </c>
    </row>
    <row r="417" spans="1:11">
      <c r="A417" s="19">
        <v>51502</v>
      </c>
      <c r="B417" s="8">
        <f t="shared" si="50"/>
        <v>7</v>
      </c>
      <c r="C417" s="42"/>
      <c r="D417" s="10">
        <f t="shared" si="55"/>
        <v>0</v>
      </c>
      <c r="E417" s="13">
        <v>407</v>
      </c>
      <c r="F417" s="13" t="e">
        <f t="shared" si="51"/>
        <v>#DIV/0!</v>
      </c>
      <c r="G417" s="9" t="e">
        <f t="shared" si="52"/>
        <v>#DIV/0!</v>
      </c>
      <c r="H417" s="9" t="e">
        <f t="shared" si="53"/>
        <v>#DIV/0!</v>
      </c>
      <c r="I417" s="9">
        <f t="shared" si="48"/>
        <v>0</v>
      </c>
      <c r="J417" s="9">
        <f t="shared" si="49"/>
        <v>0</v>
      </c>
      <c r="K417" s="20">
        <f t="shared" si="54"/>
        <v>338541.08294103685</v>
      </c>
    </row>
    <row r="418" spans="1:11">
      <c r="A418" s="19">
        <v>51533</v>
      </c>
      <c r="B418" s="8">
        <f t="shared" si="50"/>
        <v>7</v>
      </c>
      <c r="C418" s="42"/>
      <c r="D418" s="10">
        <f t="shared" si="55"/>
        <v>0</v>
      </c>
      <c r="E418" s="13">
        <v>408</v>
      </c>
      <c r="F418" s="13" t="e">
        <f t="shared" si="51"/>
        <v>#DIV/0!</v>
      </c>
      <c r="G418" s="9" t="e">
        <f t="shared" si="52"/>
        <v>#DIV/0!</v>
      </c>
      <c r="H418" s="9" t="e">
        <f t="shared" si="53"/>
        <v>#DIV/0!</v>
      </c>
      <c r="I418" s="9">
        <f t="shared" si="48"/>
        <v>0</v>
      </c>
      <c r="J418" s="9">
        <f t="shared" si="49"/>
        <v>0</v>
      </c>
      <c r="K418" s="20">
        <f t="shared" si="54"/>
        <v>338541.08294103685</v>
      </c>
    </row>
    <row r="419" spans="1:11">
      <c r="A419" s="19">
        <v>51561</v>
      </c>
      <c r="B419" s="8">
        <f t="shared" si="50"/>
        <v>7</v>
      </c>
      <c r="C419" s="42"/>
      <c r="D419" s="10">
        <f t="shared" si="55"/>
        <v>0</v>
      </c>
      <c r="E419" s="13">
        <v>409</v>
      </c>
      <c r="F419" s="13" t="e">
        <f t="shared" si="51"/>
        <v>#DIV/0!</v>
      </c>
      <c r="G419" s="9" t="e">
        <f t="shared" si="52"/>
        <v>#DIV/0!</v>
      </c>
      <c r="H419" s="9" t="e">
        <f t="shared" si="53"/>
        <v>#DIV/0!</v>
      </c>
      <c r="I419" s="9">
        <f t="shared" si="48"/>
        <v>0</v>
      </c>
      <c r="J419" s="9">
        <f t="shared" ref="J419:J430" si="56">IF(ISERR(+H419-I419)=1,0,H419-I419)</f>
        <v>0</v>
      </c>
      <c r="K419" s="20">
        <f t="shared" si="54"/>
        <v>338541.08294103685</v>
      </c>
    </row>
    <row r="420" spans="1:11">
      <c r="A420" s="19">
        <v>51592</v>
      </c>
      <c r="B420" s="8">
        <f t="shared" si="50"/>
        <v>7</v>
      </c>
      <c r="C420" s="42"/>
      <c r="D420" s="10">
        <f t="shared" si="55"/>
        <v>0</v>
      </c>
      <c r="E420" s="13">
        <v>410</v>
      </c>
      <c r="F420" s="13" t="e">
        <f t="shared" si="51"/>
        <v>#DIV/0!</v>
      </c>
      <c r="G420" s="9" t="e">
        <f t="shared" si="52"/>
        <v>#DIV/0!</v>
      </c>
      <c r="H420" s="9" t="e">
        <f t="shared" si="53"/>
        <v>#DIV/0!</v>
      </c>
      <c r="I420" s="9">
        <f t="shared" si="48"/>
        <v>0</v>
      </c>
      <c r="J420" s="9">
        <f t="shared" si="56"/>
        <v>0</v>
      </c>
      <c r="K420" s="20">
        <f t="shared" si="54"/>
        <v>338541.08294103685</v>
      </c>
    </row>
    <row r="421" spans="1:11">
      <c r="A421" s="19">
        <v>51622</v>
      </c>
      <c r="B421" s="8">
        <f t="shared" si="50"/>
        <v>7</v>
      </c>
      <c r="C421" s="42"/>
      <c r="D421" s="10">
        <f t="shared" si="55"/>
        <v>0</v>
      </c>
      <c r="E421" s="13">
        <v>411</v>
      </c>
      <c r="F421" s="13" t="e">
        <f t="shared" si="51"/>
        <v>#DIV/0!</v>
      </c>
      <c r="G421" s="9" t="e">
        <f t="shared" si="52"/>
        <v>#DIV/0!</v>
      </c>
      <c r="H421" s="9" t="e">
        <f t="shared" si="53"/>
        <v>#DIV/0!</v>
      </c>
      <c r="I421" s="9">
        <f t="shared" si="48"/>
        <v>0</v>
      </c>
      <c r="J421" s="9">
        <f t="shared" si="56"/>
        <v>0</v>
      </c>
      <c r="K421" s="20">
        <f t="shared" si="54"/>
        <v>338541.08294103685</v>
      </c>
    </row>
    <row r="422" spans="1:11">
      <c r="A422" s="19">
        <v>51653</v>
      </c>
      <c r="B422" s="8">
        <f t="shared" si="50"/>
        <v>7</v>
      </c>
      <c r="C422" s="42"/>
      <c r="D422" s="10">
        <f t="shared" si="55"/>
        <v>0</v>
      </c>
      <c r="E422" s="13">
        <v>412</v>
      </c>
      <c r="F422" s="13" t="e">
        <f t="shared" si="51"/>
        <v>#DIV/0!</v>
      </c>
      <c r="G422" s="9" t="e">
        <f t="shared" si="52"/>
        <v>#DIV/0!</v>
      </c>
      <c r="H422" s="9" t="e">
        <f t="shared" si="53"/>
        <v>#DIV/0!</v>
      </c>
      <c r="I422" s="9">
        <f t="shared" si="48"/>
        <v>0</v>
      </c>
      <c r="J422" s="9">
        <f t="shared" si="56"/>
        <v>0</v>
      </c>
      <c r="K422" s="20">
        <f t="shared" si="54"/>
        <v>338541.08294103685</v>
      </c>
    </row>
    <row r="423" spans="1:11">
      <c r="A423" s="19">
        <v>51683</v>
      </c>
      <c r="B423" s="8">
        <f t="shared" si="50"/>
        <v>7</v>
      </c>
      <c r="C423" s="42"/>
      <c r="D423" s="10">
        <f t="shared" si="55"/>
        <v>0</v>
      </c>
      <c r="E423" s="13">
        <v>413</v>
      </c>
      <c r="F423" s="13" t="e">
        <f t="shared" si="51"/>
        <v>#DIV/0!</v>
      </c>
      <c r="G423" s="9" t="e">
        <f t="shared" si="52"/>
        <v>#DIV/0!</v>
      </c>
      <c r="H423" s="9" t="e">
        <f t="shared" si="53"/>
        <v>#DIV/0!</v>
      </c>
      <c r="I423" s="9">
        <f t="shared" si="48"/>
        <v>0</v>
      </c>
      <c r="J423" s="9">
        <f t="shared" si="56"/>
        <v>0</v>
      </c>
      <c r="K423" s="20">
        <f t="shared" si="54"/>
        <v>338541.08294103685</v>
      </c>
    </row>
    <row r="424" spans="1:11">
      <c r="A424" s="19">
        <v>51714</v>
      </c>
      <c r="B424" s="8">
        <f t="shared" si="50"/>
        <v>7</v>
      </c>
      <c r="C424" s="42"/>
      <c r="D424" s="10">
        <f t="shared" si="55"/>
        <v>0</v>
      </c>
      <c r="E424" s="13">
        <v>414</v>
      </c>
      <c r="F424" s="13" t="e">
        <f t="shared" si="51"/>
        <v>#DIV/0!</v>
      </c>
      <c r="G424" s="9" t="e">
        <f t="shared" si="52"/>
        <v>#DIV/0!</v>
      </c>
      <c r="H424" s="9" t="e">
        <f t="shared" si="53"/>
        <v>#DIV/0!</v>
      </c>
      <c r="I424" s="9">
        <f t="shared" si="48"/>
        <v>0</v>
      </c>
      <c r="J424" s="9">
        <f t="shared" si="56"/>
        <v>0</v>
      </c>
      <c r="K424" s="20">
        <f t="shared" si="54"/>
        <v>338541.08294103685</v>
      </c>
    </row>
    <row r="425" spans="1:11">
      <c r="A425" s="19">
        <v>51745</v>
      </c>
      <c r="B425" s="8">
        <f t="shared" si="50"/>
        <v>7</v>
      </c>
      <c r="C425" s="42"/>
      <c r="D425" s="10">
        <f t="shared" si="55"/>
        <v>0</v>
      </c>
      <c r="E425" s="13">
        <v>415</v>
      </c>
      <c r="F425" s="13" t="e">
        <f t="shared" si="51"/>
        <v>#DIV/0!</v>
      </c>
      <c r="G425" s="9" t="e">
        <f t="shared" si="52"/>
        <v>#DIV/0!</v>
      </c>
      <c r="H425" s="9" t="e">
        <f t="shared" si="53"/>
        <v>#DIV/0!</v>
      </c>
      <c r="I425" s="9">
        <f t="shared" si="48"/>
        <v>0</v>
      </c>
      <c r="J425" s="9">
        <f t="shared" si="56"/>
        <v>0</v>
      </c>
      <c r="K425" s="20">
        <f t="shared" si="54"/>
        <v>338541.08294103685</v>
      </c>
    </row>
    <row r="426" spans="1:11">
      <c r="A426" s="19">
        <v>51775</v>
      </c>
      <c r="B426" s="8">
        <f t="shared" si="50"/>
        <v>7</v>
      </c>
      <c r="C426" s="42"/>
      <c r="D426" s="10">
        <f t="shared" si="55"/>
        <v>0</v>
      </c>
      <c r="E426" s="13">
        <v>416</v>
      </c>
      <c r="F426" s="13" t="e">
        <f t="shared" si="51"/>
        <v>#DIV/0!</v>
      </c>
      <c r="G426" s="9" t="e">
        <f t="shared" si="52"/>
        <v>#DIV/0!</v>
      </c>
      <c r="H426" s="9" t="e">
        <f t="shared" si="53"/>
        <v>#DIV/0!</v>
      </c>
      <c r="I426" s="9">
        <f t="shared" si="48"/>
        <v>0</v>
      </c>
      <c r="J426" s="9">
        <f t="shared" si="56"/>
        <v>0</v>
      </c>
      <c r="K426" s="20">
        <f t="shared" si="54"/>
        <v>338541.08294103685</v>
      </c>
    </row>
    <row r="427" spans="1:11">
      <c r="A427" s="19">
        <v>51806</v>
      </c>
      <c r="B427" s="8">
        <f t="shared" si="50"/>
        <v>7</v>
      </c>
      <c r="C427" s="42"/>
      <c r="D427" s="10">
        <f t="shared" si="55"/>
        <v>0</v>
      </c>
      <c r="E427" s="13">
        <v>417</v>
      </c>
      <c r="F427" s="13" t="e">
        <f t="shared" si="51"/>
        <v>#DIV/0!</v>
      </c>
      <c r="G427" s="9" t="e">
        <f t="shared" si="52"/>
        <v>#DIV/0!</v>
      </c>
      <c r="H427" s="9" t="e">
        <f t="shared" si="53"/>
        <v>#DIV/0!</v>
      </c>
      <c r="I427" s="9">
        <f t="shared" si="48"/>
        <v>0</v>
      </c>
      <c r="J427" s="9">
        <f t="shared" si="56"/>
        <v>0</v>
      </c>
      <c r="K427" s="20">
        <f t="shared" si="54"/>
        <v>338541.08294103685</v>
      </c>
    </row>
    <row r="428" spans="1:11">
      <c r="A428" s="19">
        <v>51836</v>
      </c>
      <c r="B428" s="8">
        <f t="shared" si="50"/>
        <v>7</v>
      </c>
      <c r="C428" s="42"/>
      <c r="D428" s="10">
        <f t="shared" si="55"/>
        <v>0</v>
      </c>
      <c r="E428" s="13">
        <v>418</v>
      </c>
      <c r="F428" s="13" t="e">
        <f t="shared" si="51"/>
        <v>#DIV/0!</v>
      </c>
      <c r="G428" s="9" t="e">
        <f t="shared" si="52"/>
        <v>#DIV/0!</v>
      </c>
      <c r="H428" s="9" t="e">
        <f t="shared" si="53"/>
        <v>#DIV/0!</v>
      </c>
      <c r="I428" s="9">
        <f t="shared" si="48"/>
        <v>0</v>
      </c>
      <c r="J428" s="9">
        <f t="shared" si="56"/>
        <v>0</v>
      </c>
      <c r="K428" s="20">
        <f t="shared" si="54"/>
        <v>338541.08294103685</v>
      </c>
    </row>
    <row r="429" spans="1:11">
      <c r="A429" s="19">
        <v>51867</v>
      </c>
      <c r="B429" s="8">
        <f t="shared" si="50"/>
        <v>7</v>
      </c>
      <c r="C429" s="42"/>
      <c r="D429" s="10">
        <f t="shared" si="55"/>
        <v>0</v>
      </c>
      <c r="E429" s="13">
        <v>419</v>
      </c>
      <c r="F429" s="13" t="e">
        <f t="shared" si="51"/>
        <v>#DIV/0!</v>
      </c>
      <c r="G429" s="9" t="e">
        <f t="shared" si="52"/>
        <v>#DIV/0!</v>
      </c>
      <c r="H429" s="9" t="e">
        <f t="shared" si="53"/>
        <v>#DIV/0!</v>
      </c>
      <c r="I429" s="9">
        <f t="shared" si="48"/>
        <v>0</v>
      </c>
      <c r="J429" s="9">
        <f t="shared" si="56"/>
        <v>0</v>
      </c>
      <c r="K429" s="20">
        <f t="shared" si="54"/>
        <v>338541.08294103685</v>
      </c>
    </row>
    <row r="430" spans="1:11">
      <c r="A430" s="19">
        <v>51898</v>
      </c>
      <c r="B430" s="8">
        <f t="shared" si="50"/>
        <v>7</v>
      </c>
      <c r="C430" s="42"/>
      <c r="D430" s="10">
        <f t="shared" si="55"/>
        <v>0</v>
      </c>
      <c r="E430" s="13">
        <v>420</v>
      </c>
      <c r="F430" s="13" t="e">
        <f t="shared" si="51"/>
        <v>#DIV/0!</v>
      </c>
      <c r="G430" s="9" t="e">
        <f t="shared" si="52"/>
        <v>#DIV/0!</v>
      </c>
      <c r="H430" s="9" t="e">
        <f t="shared" si="53"/>
        <v>#DIV/0!</v>
      </c>
      <c r="I430" s="9">
        <f t="shared" si="48"/>
        <v>0</v>
      </c>
      <c r="J430" s="9">
        <f t="shared" si="56"/>
        <v>0</v>
      </c>
      <c r="K430" s="20">
        <f t="shared" si="54"/>
        <v>338541.08294103685</v>
      </c>
    </row>
    <row r="431" spans="1:11">
      <c r="B431" s="3"/>
      <c r="C431" s="44"/>
      <c r="D431" s="3"/>
      <c r="E431" s="4"/>
      <c r="F431" s="4"/>
      <c r="G431" s="4"/>
      <c r="H431" s="4"/>
      <c r="I431" s="4"/>
      <c r="J431" s="4"/>
    </row>
    <row r="432" spans="1:11">
      <c r="B432" s="3"/>
      <c r="C432" s="44"/>
      <c r="D432" s="3"/>
      <c r="E432" s="4"/>
      <c r="F432" s="4"/>
      <c r="G432" s="4"/>
      <c r="H432" s="4"/>
      <c r="I432" s="4"/>
      <c r="J432" s="4"/>
    </row>
    <row r="433" spans="2:10">
      <c r="B433" s="3"/>
      <c r="C433" s="44"/>
      <c r="D433" s="3"/>
      <c r="E433" s="4"/>
      <c r="F433" s="4"/>
      <c r="G433" s="4"/>
      <c r="H433" s="4"/>
      <c r="I433" s="4"/>
      <c r="J433" s="4"/>
    </row>
    <row r="434" spans="2:10">
      <c r="B434" s="3"/>
      <c r="C434" s="44"/>
      <c r="D434" s="3"/>
      <c r="E434" s="4"/>
      <c r="F434" s="4"/>
      <c r="G434" s="4"/>
      <c r="H434" s="4"/>
      <c r="I434" s="4"/>
      <c r="J434" s="4"/>
    </row>
    <row r="435" spans="2:10">
      <c r="B435" s="3"/>
      <c r="C435" s="44"/>
      <c r="D435" s="3"/>
      <c r="E435" s="4"/>
      <c r="F435" s="4"/>
      <c r="G435" s="4"/>
      <c r="H435" s="4"/>
      <c r="I435" s="4"/>
      <c r="J435" s="4"/>
    </row>
    <row r="436" spans="2:10">
      <c r="B436" s="3"/>
      <c r="C436" s="44"/>
      <c r="D436" s="3"/>
      <c r="E436" s="4"/>
      <c r="F436" s="4"/>
      <c r="G436" s="4"/>
      <c r="H436" s="4"/>
      <c r="I436" s="4"/>
      <c r="J436" s="4"/>
    </row>
    <row r="437" spans="2:10">
      <c r="B437" s="3"/>
      <c r="C437" s="44"/>
      <c r="D437" s="3"/>
      <c r="E437" s="4"/>
      <c r="F437" s="4"/>
      <c r="G437" s="4"/>
      <c r="H437" s="4"/>
      <c r="I437" s="4"/>
      <c r="J437" s="4"/>
    </row>
    <row r="438" spans="2:10">
      <c r="B438" s="3"/>
      <c r="C438" s="44"/>
      <c r="D438" s="3"/>
      <c r="E438" s="4"/>
      <c r="F438" s="4"/>
      <c r="G438" s="4"/>
      <c r="H438" s="4"/>
      <c r="I438" s="4"/>
      <c r="J438" s="4"/>
    </row>
    <row r="439" spans="2:10">
      <c r="B439" s="3"/>
      <c r="C439" s="44"/>
      <c r="D439" s="3"/>
      <c r="E439" s="4"/>
      <c r="F439" s="4"/>
      <c r="G439" s="4"/>
      <c r="H439" s="4"/>
      <c r="I439" s="4"/>
      <c r="J439" s="4"/>
    </row>
    <row r="440" spans="2:10">
      <c r="B440" s="3"/>
      <c r="C440" s="44"/>
      <c r="D440" s="3"/>
      <c r="E440" s="4"/>
      <c r="F440" s="4"/>
      <c r="G440" s="4"/>
      <c r="H440" s="4"/>
      <c r="I440" s="4"/>
      <c r="J440" s="4"/>
    </row>
    <row r="441" spans="2:10">
      <c r="B441" s="3"/>
      <c r="C441" s="44"/>
      <c r="D441" s="3"/>
      <c r="E441" s="4"/>
      <c r="F441" s="4"/>
      <c r="G441" s="4"/>
      <c r="H441" s="4"/>
      <c r="I441" s="4"/>
      <c r="J441" s="4"/>
    </row>
    <row r="442" spans="2:10">
      <c r="B442" s="3"/>
      <c r="C442" s="44"/>
      <c r="D442" s="3"/>
      <c r="E442" s="4"/>
      <c r="F442" s="4"/>
      <c r="G442" s="4"/>
      <c r="H442" s="4"/>
      <c r="I442" s="4"/>
      <c r="J442" s="4"/>
    </row>
    <row r="443" spans="2:10">
      <c r="B443" s="3"/>
      <c r="C443" s="44"/>
      <c r="D443" s="3"/>
      <c r="E443" s="4"/>
      <c r="F443" s="4"/>
      <c r="G443" s="4"/>
      <c r="H443" s="4"/>
      <c r="I443" s="4"/>
      <c r="J443" s="4"/>
    </row>
    <row r="444" spans="2:10">
      <c r="B444" s="3"/>
      <c r="C444" s="44"/>
      <c r="D444" s="3"/>
      <c r="E444" s="4"/>
      <c r="F444" s="4"/>
      <c r="G444" s="4"/>
      <c r="H444" s="4"/>
      <c r="I444" s="4"/>
      <c r="J444" s="4"/>
    </row>
    <row r="445" spans="2:10">
      <c r="B445" s="3"/>
      <c r="C445" s="44"/>
      <c r="D445" s="3"/>
      <c r="E445" s="4"/>
      <c r="F445" s="4"/>
      <c r="G445" s="4"/>
      <c r="H445" s="4"/>
      <c r="I445" s="4"/>
      <c r="J445" s="4"/>
    </row>
    <row r="446" spans="2:10">
      <c r="B446" s="3"/>
      <c r="C446" s="44"/>
      <c r="D446" s="3"/>
      <c r="E446" s="4"/>
      <c r="F446" s="4"/>
      <c r="G446" s="4"/>
      <c r="H446" s="4"/>
      <c r="I446" s="4"/>
      <c r="J446" s="4"/>
    </row>
    <row r="447" spans="2:10">
      <c r="B447" s="3"/>
      <c r="C447" s="44"/>
      <c r="D447" s="3"/>
      <c r="E447" s="4"/>
      <c r="F447" s="4"/>
      <c r="G447" s="4"/>
      <c r="H447" s="4"/>
      <c r="I447" s="4"/>
      <c r="J447" s="4"/>
    </row>
    <row r="448" spans="2:10">
      <c r="B448" s="3"/>
      <c r="C448" s="44"/>
      <c r="D448" s="3"/>
      <c r="E448" s="4"/>
      <c r="F448" s="4"/>
      <c r="G448" s="4"/>
      <c r="H448" s="4"/>
      <c r="I448" s="4"/>
      <c r="J448" s="4"/>
    </row>
    <row r="449" spans="2:10">
      <c r="B449" s="3"/>
      <c r="C449" s="44"/>
      <c r="D449" s="3"/>
      <c r="E449" s="4"/>
      <c r="F449" s="4"/>
      <c r="G449" s="4"/>
      <c r="H449" s="4"/>
      <c r="I449" s="4"/>
      <c r="J449" s="4"/>
    </row>
    <row r="450" spans="2:10">
      <c r="B450" s="3"/>
      <c r="C450" s="44"/>
      <c r="D450" s="3"/>
      <c r="E450" s="4"/>
      <c r="F450" s="4"/>
      <c r="G450" s="4"/>
      <c r="H450" s="4"/>
      <c r="I450" s="4"/>
      <c r="J450" s="4"/>
    </row>
    <row r="451" spans="2:10">
      <c r="B451" s="3"/>
      <c r="C451" s="44"/>
      <c r="D451" s="3"/>
      <c r="E451" s="4"/>
      <c r="F451" s="4"/>
      <c r="G451" s="4"/>
      <c r="H451" s="4"/>
      <c r="I451" s="4"/>
      <c r="J451" s="4"/>
    </row>
    <row r="452" spans="2:10">
      <c r="B452" s="3"/>
      <c r="C452" s="44"/>
      <c r="D452" s="3"/>
      <c r="E452" s="4"/>
      <c r="F452" s="4"/>
      <c r="G452" s="4"/>
      <c r="H452" s="4"/>
      <c r="I452" s="4"/>
      <c r="J452" s="4"/>
    </row>
    <row r="453" spans="2:10">
      <c r="B453" s="3"/>
      <c r="C453" s="44"/>
      <c r="D453" s="3"/>
      <c r="E453" s="4"/>
      <c r="F453" s="4"/>
      <c r="G453" s="4"/>
      <c r="H453" s="4"/>
      <c r="I453" s="4"/>
      <c r="J453" s="4"/>
    </row>
    <row r="454" spans="2:10">
      <c r="B454" s="3"/>
      <c r="C454" s="44"/>
      <c r="D454" s="3"/>
      <c r="E454" s="4"/>
      <c r="F454" s="4"/>
      <c r="G454" s="4"/>
      <c r="H454" s="4"/>
      <c r="I454" s="4"/>
      <c r="J454" s="4"/>
    </row>
    <row r="455" spans="2:10">
      <c r="B455" s="3"/>
      <c r="C455" s="44"/>
      <c r="D455" s="3"/>
      <c r="E455" s="4"/>
      <c r="F455" s="4"/>
      <c r="G455" s="4"/>
      <c r="H455" s="4"/>
      <c r="I455" s="4"/>
      <c r="J455" s="4"/>
    </row>
    <row r="456" spans="2:10">
      <c r="B456" s="3"/>
      <c r="C456" s="44"/>
      <c r="D456" s="3"/>
      <c r="E456" s="4"/>
      <c r="F456" s="4"/>
      <c r="G456" s="4"/>
      <c r="H456" s="4"/>
      <c r="I456" s="4"/>
      <c r="J456" s="4"/>
    </row>
    <row r="457" spans="2:10">
      <c r="B457" s="3"/>
      <c r="C457" s="44"/>
      <c r="D457" s="3"/>
      <c r="E457" s="4"/>
      <c r="F457" s="4"/>
      <c r="G457" s="4"/>
      <c r="H457" s="4"/>
      <c r="I457" s="4"/>
      <c r="J457" s="4"/>
    </row>
    <row r="458" spans="2:10">
      <c r="B458" s="3"/>
      <c r="C458" s="44"/>
      <c r="D458" s="3"/>
      <c r="E458" s="4"/>
      <c r="F458" s="4"/>
      <c r="G458" s="4"/>
      <c r="H458" s="4"/>
      <c r="I458" s="4"/>
      <c r="J458" s="4"/>
    </row>
    <row r="459" spans="2:10">
      <c r="B459" s="3"/>
      <c r="C459" s="44"/>
      <c r="D459" s="3"/>
      <c r="E459" s="4"/>
      <c r="F459" s="4"/>
      <c r="G459" s="4"/>
      <c r="H459" s="4"/>
      <c r="I459" s="4"/>
      <c r="J459" s="4"/>
    </row>
    <row r="460" spans="2:10">
      <c r="B460" s="3"/>
      <c r="C460" s="44"/>
      <c r="D460" s="3"/>
      <c r="E460" s="4"/>
      <c r="F460" s="4"/>
      <c r="G460" s="4"/>
      <c r="H460" s="4"/>
      <c r="I460" s="4"/>
      <c r="J460" s="4"/>
    </row>
    <row r="461" spans="2:10">
      <c r="B461" s="3"/>
      <c r="C461" s="44"/>
      <c r="D461" s="3"/>
      <c r="E461" s="4"/>
      <c r="F461" s="4"/>
      <c r="G461" s="4"/>
      <c r="H461" s="4"/>
      <c r="I461" s="4"/>
      <c r="J461" s="4"/>
    </row>
    <row r="462" spans="2:10">
      <c r="B462" s="3"/>
      <c r="C462" s="44"/>
      <c r="D462" s="3"/>
      <c r="E462" s="4"/>
      <c r="F462" s="4"/>
      <c r="G462" s="4"/>
      <c r="H462" s="4"/>
      <c r="I462" s="4"/>
      <c r="J462" s="4"/>
    </row>
    <row r="463" spans="2:10">
      <c r="B463" s="3"/>
      <c r="C463" s="44"/>
      <c r="D463" s="3"/>
      <c r="E463" s="4"/>
      <c r="F463" s="4"/>
      <c r="G463" s="4"/>
      <c r="H463" s="4"/>
      <c r="I463" s="4"/>
      <c r="J463" s="4"/>
    </row>
    <row r="464" spans="2:10">
      <c r="B464" s="3"/>
      <c r="C464" s="44"/>
      <c r="D464" s="3"/>
      <c r="E464" s="4"/>
      <c r="F464" s="4"/>
      <c r="G464" s="4"/>
      <c r="H464" s="4"/>
      <c r="I464" s="4"/>
      <c r="J464" s="4"/>
    </row>
    <row r="465" spans="2:10">
      <c r="B465" s="3"/>
      <c r="C465" s="44"/>
      <c r="D465" s="3"/>
      <c r="E465" s="4"/>
      <c r="F465" s="4"/>
      <c r="G465" s="4"/>
      <c r="H465" s="4"/>
      <c r="I465" s="4"/>
      <c r="J465" s="4"/>
    </row>
    <row r="466" spans="2:10">
      <c r="B466" s="3"/>
      <c r="C466" s="44"/>
      <c r="D466" s="3"/>
      <c r="E466" s="4"/>
      <c r="F466" s="4"/>
      <c r="G466" s="4"/>
      <c r="H466" s="4"/>
      <c r="I466" s="4"/>
      <c r="J466" s="4"/>
    </row>
    <row r="467" spans="2:10">
      <c r="B467" s="3"/>
      <c r="C467" s="44"/>
      <c r="D467" s="3"/>
      <c r="E467" s="4"/>
      <c r="F467" s="4"/>
      <c r="G467" s="4"/>
      <c r="H467" s="4"/>
      <c r="I467" s="4"/>
      <c r="J467" s="4"/>
    </row>
    <row r="468" spans="2:10">
      <c r="B468" s="3"/>
      <c r="C468" s="44"/>
      <c r="D468" s="3"/>
      <c r="E468" s="4"/>
      <c r="F468" s="4"/>
      <c r="G468" s="4"/>
      <c r="H468" s="4"/>
      <c r="I468" s="4"/>
      <c r="J468" s="4"/>
    </row>
    <row r="469" spans="2:10">
      <c r="B469" s="3"/>
      <c r="C469" s="44"/>
      <c r="D469" s="3"/>
      <c r="E469" s="4"/>
      <c r="F469" s="4"/>
      <c r="G469" s="4"/>
      <c r="H469" s="4"/>
      <c r="I469" s="4"/>
      <c r="J469" s="4"/>
    </row>
    <row r="470" spans="2:10">
      <c r="B470" s="3"/>
      <c r="C470" s="44"/>
      <c r="D470" s="3"/>
      <c r="E470" s="4"/>
      <c r="F470" s="4"/>
      <c r="G470" s="4"/>
      <c r="H470" s="4"/>
      <c r="I470" s="4"/>
      <c r="J470" s="4"/>
    </row>
    <row r="471" spans="2:10">
      <c r="B471" s="3"/>
      <c r="C471" s="44"/>
      <c r="D471" s="3"/>
      <c r="E471" s="4"/>
      <c r="F471" s="4"/>
      <c r="G471" s="4"/>
      <c r="H471" s="4"/>
      <c r="I471" s="4"/>
      <c r="J471" s="4"/>
    </row>
    <row r="472" spans="2:10">
      <c r="B472" s="3"/>
      <c r="C472" s="44"/>
      <c r="D472" s="3"/>
      <c r="E472" s="4"/>
      <c r="F472" s="4"/>
      <c r="G472" s="4"/>
      <c r="H472" s="4"/>
      <c r="I472" s="4"/>
      <c r="J472" s="4"/>
    </row>
    <row r="473" spans="2:10">
      <c r="B473" s="3"/>
      <c r="C473" s="44"/>
      <c r="D473" s="3"/>
      <c r="E473" s="4"/>
      <c r="F473" s="4"/>
      <c r="G473" s="4"/>
      <c r="H473" s="4"/>
      <c r="I473" s="4"/>
      <c r="J473" s="4"/>
    </row>
    <row r="474" spans="2:10">
      <c r="B474" s="3"/>
      <c r="C474" s="44"/>
      <c r="D474" s="3"/>
      <c r="E474" s="4"/>
      <c r="F474" s="4"/>
      <c r="G474" s="4"/>
      <c r="H474" s="4"/>
      <c r="I474" s="4"/>
      <c r="J474" s="4"/>
    </row>
    <row r="475" spans="2:10">
      <c r="B475" s="3"/>
      <c r="C475" s="44"/>
      <c r="D475" s="3"/>
      <c r="E475" s="4"/>
      <c r="F475" s="4"/>
      <c r="G475" s="4"/>
      <c r="H475" s="4"/>
      <c r="I475" s="4"/>
      <c r="J475" s="4"/>
    </row>
    <row r="476" spans="2:10">
      <c r="B476" s="3"/>
      <c r="C476" s="44"/>
      <c r="D476" s="3"/>
      <c r="E476" s="4"/>
      <c r="F476" s="4"/>
      <c r="G476" s="4"/>
      <c r="H476" s="4"/>
      <c r="I476" s="4"/>
      <c r="J476" s="4"/>
    </row>
    <row r="477" spans="2:10">
      <c r="B477" s="3"/>
      <c r="C477" s="44"/>
      <c r="D477" s="3"/>
      <c r="E477" s="4"/>
      <c r="F477" s="4"/>
      <c r="G477" s="4"/>
      <c r="H477" s="4"/>
      <c r="I477" s="4"/>
      <c r="J477" s="4"/>
    </row>
    <row r="478" spans="2:10">
      <c r="B478" s="3"/>
      <c r="C478" s="44"/>
      <c r="D478" s="3"/>
      <c r="E478" s="4"/>
      <c r="F478" s="4"/>
      <c r="G478" s="4"/>
      <c r="H478" s="4"/>
      <c r="I478" s="4"/>
      <c r="J478" s="4"/>
    </row>
    <row r="479" spans="2:10">
      <c r="B479" s="3"/>
      <c r="C479" s="44"/>
      <c r="D479" s="3"/>
      <c r="E479" s="4"/>
      <c r="F479" s="4"/>
      <c r="G479" s="4"/>
      <c r="H479" s="4"/>
      <c r="I479" s="4"/>
      <c r="J479" s="4"/>
    </row>
    <row r="480" spans="2:10">
      <c r="B480" s="3"/>
      <c r="C480" s="44"/>
      <c r="D480" s="3"/>
      <c r="E480" s="4"/>
      <c r="F480" s="4"/>
      <c r="G480" s="4"/>
      <c r="H480" s="4"/>
      <c r="I480" s="4"/>
      <c r="J480" s="4"/>
    </row>
    <row r="481" spans="2:10">
      <c r="B481" s="3"/>
      <c r="C481" s="44"/>
      <c r="D481" s="3"/>
      <c r="E481" s="4"/>
      <c r="F481" s="4"/>
      <c r="G481" s="4"/>
      <c r="H481" s="4"/>
      <c r="I481" s="4"/>
      <c r="J481" s="4"/>
    </row>
    <row r="482" spans="2:10">
      <c r="B482" s="3"/>
      <c r="C482" s="44"/>
      <c r="D482" s="3"/>
      <c r="E482" s="4"/>
      <c r="F482" s="4"/>
      <c r="G482" s="4"/>
      <c r="H482" s="4"/>
      <c r="I482" s="4"/>
      <c r="J482" s="4"/>
    </row>
    <row r="483" spans="2:10">
      <c r="B483" s="3"/>
      <c r="C483" s="44"/>
      <c r="D483" s="3"/>
      <c r="E483" s="4"/>
      <c r="F483" s="4"/>
      <c r="G483" s="4"/>
      <c r="H483" s="4"/>
      <c r="I483" s="4"/>
      <c r="J483" s="4"/>
    </row>
    <row r="484" spans="2:10">
      <c r="B484" s="3"/>
      <c r="C484" s="44"/>
      <c r="D484" s="3"/>
      <c r="E484" s="4"/>
      <c r="F484" s="4"/>
      <c r="G484" s="4"/>
      <c r="H484" s="4"/>
      <c r="I484" s="4"/>
      <c r="J484" s="4"/>
    </row>
    <row r="485" spans="2:10">
      <c r="B485" s="3"/>
      <c r="C485" s="44"/>
      <c r="D485" s="3"/>
      <c r="E485" s="4"/>
      <c r="F485" s="4"/>
      <c r="G485" s="4"/>
      <c r="H485" s="4"/>
      <c r="I485" s="4"/>
      <c r="J485" s="4"/>
    </row>
    <row r="486" spans="2:10">
      <c r="B486" s="3"/>
      <c r="C486" s="44"/>
      <c r="D486" s="3"/>
      <c r="E486" s="4"/>
      <c r="F486" s="4"/>
      <c r="G486" s="4"/>
      <c r="H486" s="4"/>
      <c r="I486" s="4"/>
      <c r="J486" s="4"/>
    </row>
    <row r="487" spans="2:10">
      <c r="B487" s="3"/>
      <c r="C487" s="44"/>
      <c r="D487" s="3"/>
      <c r="E487" s="4"/>
      <c r="F487" s="4"/>
      <c r="G487" s="4"/>
      <c r="H487" s="4"/>
      <c r="I487" s="4"/>
      <c r="J487" s="4"/>
    </row>
    <row r="488" spans="2:10">
      <c r="B488" s="3"/>
      <c r="C488" s="44"/>
      <c r="D488" s="3"/>
      <c r="E488" s="4"/>
      <c r="F488" s="4"/>
      <c r="G488" s="4"/>
      <c r="H488" s="4"/>
      <c r="I488" s="4"/>
      <c r="J488" s="4"/>
    </row>
    <row r="489" spans="2:10">
      <c r="B489" s="3"/>
      <c r="C489" s="44"/>
      <c r="D489" s="3"/>
      <c r="E489" s="4"/>
      <c r="F489" s="4"/>
      <c r="G489" s="4"/>
      <c r="H489" s="4"/>
      <c r="I489" s="4"/>
      <c r="J489" s="4"/>
    </row>
    <row r="490" spans="2:10">
      <c r="B490" s="3"/>
      <c r="C490" s="44"/>
      <c r="D490" s="3"/>
      <c r="E490" s="4"/>
      <c r="F490" s="4"/>
      <c r="G490" s="4"/>
      <c r="H490" s="4"/>
      <c r="I490" s="4"/>
      <c r="J490" s="4"/>
    </row>
    <row r="491" spans="2:10">
      <c r="B491" s="3"/>
      <c r="C491" s="44"/>
      <c r="D491" s="3"/>
      <c r="E491" s="4"/>
      <c r="F491" s="4"/>
      <c r="G491" s="4"/>
      <c r="H491" s="4"/>
      <c r="I491" s="4"/>
      <c r="J491" s="4"/>
    </row>
    <row r="492" spans="2:10">
      <c r="B492" s="3"/>
      <c r="C492" s="44"/>
      <c r="D492" s="3"/>
      <c r="E492" s="4"/>
      <c r="F492" s="4"/>
      <c r="G492" s="4"/>
      <c r="H492" s="4"/>
      <c r="I492" s="4"/>
      <c r="J492" s="4"/>
    </row>
    <row r="493" spans="2:10">
      <c r="B493" s="3"/>
      <c r="C493" s="44"/>
      <c r="D493" s="3"/>
      <c r="E493" s="4"/>
      <c r="F493" s="4"/>
      <c r="G493" s="4"/>
      <c r="H493" s="4"/>
      <c r="I493" s="4"/>
      <c r="J493" s="4"/>
    </row>
    <row r="494" spans="2:10">
      <c r="B494" s="3"/>
      <c r="C494" s="44"/>
      <c r="D494" s="3"/>
      <c r="E494" s="4"/>
      <c r="F494" s="4"/>
      <c r="G494" s="4"/>
      <c r="H494" s="4"/>
      <c r="I494" s="4"/>
      <c r="J494" s="4"/>
    </row>
    <row r="495" spans="2:10">
      <c r="B495" s="3"/>
      <c r="C495" s="44"/>
      <c r="D495" s="3"/>
      <c r="E495" s="4"/>
      <c r="F495" s="4"/>
      <c r="G495" s="4"/>
      <c r="H495" s="4"/>
      <c r="I495" s="4"/>
      <c r="J495" s="4"/>
    </row>
    <row r="496" spans="2:10">
      <c r="B496" s="3"/>
      <c r="C496" s="44"/>
      <c r="D496" s="3"/>
      <c r="E496" s="4"/>
      <c r="F496" s="4"/>
      <c r="G496" s="4"/>
      <c r="H496" s="4"/>
      <c r="I496" s="4"/>
      <c r="J496" s="4"/>
    </row>
    <row r="497" spans="2:10">
      <c r="B497" s="3"/>
      <c r="C497" s="44"/>
      <c r="D497" s="3"/>
      <c r="E497" s="4"/>
      <c r="F497" s="4"/>
      <c r="G497" s="4"/>
      <c r="H497" s="4"/>
      <c r="I497" s="4"/>
      <c r="J497" s="4"/>
    </row>
    <row r="498" spans="2:10">
      <c r="B498" s="3"/>
      <c r="C498" s="44"/>
      <c r="D498" s="3"/>
      <c r="E498" s="4"/>
      <c r="F498" s="4"/>
      <c r="G498" s="4"/>
      <c r="H498" s="4"/>
      <c r="I498" s="4"/>
      <c r="J498" s="4"/>
    </row>
    <row r="499" spans="2:10">
      <c r="B499" s="3"/>
      <c r="C499" s="44"/>
      <c r="D499" s="3"/>
      <c r="E499" s="4"/>
      <c r="F499" s="4"/>
      <c r="G499" s="4"/>
      <c r="H499" s="4"/>
      <c r="I499" s="4"/>
      <c r="J499" s="4"/>
    </row>
    <row r="500" spans="2:10">
      <c r="B500" s="3"/>
      <c r="C500" s="44"/>
      <c r="D500" s="3"/>
      <c r="E500" s="4"/>
      <c r="F500" s="4"/>
      <c r="G500" s="4"/>
      <c r="H500" s="4"/>
      <c r="I500" s="4"/>
      <c r="J500" s="4"/>
    </row>
    <row r="501" spans="2:10">
      <c r="B501" s="3"/>
      <c r="C501" s="44"/>
      <c r="D501" s="3"/>
      <c r="E501" s="4"/>
      <c r="F501" s="4"/>
      <c r="G501" s="4"/>
      <c r="H501" s="4"/>
      <c r="I501" s="4"/>
      <c r="J501" s="4"/>
    </row>
    <row r="502" spans="2:10">
      <c r="B502" s="3"/>
      <c r="C502" s="44"/>
      <c r="D502" s="3"/>
      <c r="E502" s="4"/>
      <c r="F502" s="4"/>
      <c r="G502" s="4"/>
      <c r="H502" s="4"/>
      <c r="I502" s="4"/>
      <c r="J502" s="4"/>
    </row>
    <row r="503" spans="2:10">
      <c r="B503" s="3"/>
      <c r="C503" s="44"/>
      <c r="D503" s="3"/>
      <c r="E503" s="4"/>
      <c r="F503" s="4"/>
      <c r="G503" s="4"/>
      <c r="H503" s="4"/>
      <c r="I503" s="4"/>
      <c r="J503" s="4"/>
    </row>
    <row r="504" spans="2:10">
      <c r="B504" s="3"/>
      <c r="C504" s="44"/>
      <c r="D504" s="3"/>
      <c r="E504" s="4"/>
      <c r="F504" s="4"/>
      <c r="G504" s="4"/>
      <c r="H504" s="4"/>
      <c r="I504" s="4"/>
      <c r="J504" s="4"/>
    </row>
    <row r="505" spans="2:10">
      <c r="B505" s="3"/>
      <c r="C505" s="44"/>
      <c r="D505" s="3"/>
      <c r="E505" s="4"/>
      <c r="F505" s="4"/>
      <c r="G505" s="4"/>
      <c r="H505" s="4"/>
      <c r="I505" s="4"/>
      <c r="J505" s="4"/>
    </row>
    <row r="506" spans="2:10">
      <c r="B506" s="3"/>
      <c r="C506" s="44"/>
      <c r="D506" s="3"/>
      <c r="E506" s="4"/>
      <c r="F506" s="4"/>
      <c r="G506" s="4"/>
      <c r="H506" s="4"/>
      <c r="I506" s="4"/>
      <c r="J506" s="4"/>
    </row>
    <row r="507" spans="2:10">
      <c r="B507" s="3"/>
      <c r="C507" s="44"/>
      <c r="D507" s="3"/>
      <c r="E507" s="4"/>
      <c r="F507" s="4"/>
      <c r="G507" s="4"/>
      <c r="H507" s="4"/>
      <c r="I507" s="4"/>
      <c r="J507" s="4"/>
    </row>
    <row r="508" spans="2:10">
      <c r="B508" s="3"/>
      <c r="C508" s="44"/>
      <c r="D508" s="3"/>
      <c r="E508" s="4"/>
      <c r="F508" s="4"/>
      <c r="G508" s="4"/>
      <c r="H508" s="4"/>
      <c r="I508" s="4"/>
      <c r="J508" s="4"/>
    </row>
    <row r="509" spans="2:10">
      <c r="B509" s="3"/>
      <c r="C509" s="44"/>
      <c r="D509" s="3"/>
      <c r="E509" s="4"/>
      <c r="F509" s="4"/>
      <c r="G509" s="4"/>
      <c r="H509" s="4"/>
      <c r="I509" s="4"/>
      <c r="J509" s="4"/>
    </row>
    <row r="510" spans="2:10">
      <c r="B510" s="3"/>
      <c r="C510" s="44"/>
      <c r="D510" s="3"/>
      <c r="E510" s="4"/>
      <c r="F510" s="4"/>
      <c r="G510" s="4"/>
      <c r="H510" s="4"/>
      <c r="I510" s="4"/>
      <c r="J510" s="4"/>
    </row>
    <row r="511" spans="2:10">
      <c r="B511" s="3"/>
      <c r="C511" s="44"/>
      <c r="D511" s="3"/>
      <c r="E511" s="4"/>
      <c r="F511" s="4"/>
      <c r="G511" s="4"/>
      <c r="H511" s="4"/>
      <c r="I511" s="4"/>
      <c r="J511" s="4"/>
    </row>
    <row r="512" spans="2:10">
      <c r="B512" s="3"/>
      <c r="C512" s="44"/>
      <c r="D512" s="3"/>
      <c r="E512" s="4"/>
      <c r="F512" s="4"/>
      <c r="G512" s="4"/>
      <c r="H512" s="4"/>
      <c r="I512" s="4"/>
      <c r="J512" s="4"/>
    </row>
    <row r="513" spans="2:10">
      <c r="B513" s="3"/>
      <c r="C513" s="44"/>
      <c r="D513" s="3"/>
      <c r="E513" s="4"/>
      <c r="F513" s="4"/>
      <c r="G513" s="4"/>
      <c r="H513" s="4"/>
      <c r="I513" s="4"/>
      <c r="J513" s="4"/>
    </row>
    <row r="514" spans="2:10">
      <c r="B514" s="3"/>
      <c r="C514" s="44"/>
      <c r="D514" s="3"/>
      <c r="E514" s="4"/>
      <c r="F514" s="4"/>
      <c r="G514" s="4"/>
      <c r="H514" s="4"/>
      <c r="I514" s="4"/>
      <c r="J514" s="4"/>
    </row>
    <row r="515" spans="2:10">
      <c r="B515" s="3"/>
      <c r="C515" s="44"/>
      <c r="D515" s="3"/>
      <c r="E515" s="4"/>
      <c r="F515" s="4"/>
      <c r="G515" s="4"/>
      <c r="H515" s="4"/>
      <c r="I515" s="4"/>
      <c r="J515" s="4"/>
    </row>
    <row r="516" spans="2:10">
      <c r="B516" s="3"/>
      <c r="C516" s="44"/>
      <c r="D516" s="3"/>
      <c r="E516" s="4"/>
      <c r="F516" s="4"/>
      <c r="G516" s="4"/>
      <c r="H516" s="4"/>
      <c r="I516" s="4"/>
      <c r="J516" s="4"/>
    </row>
    <row r="517" spans="2:10">
      <c r="B517" s="3"/>
      <c r="C517" s="44"/>
      <c r="D517" s="3"/>
      <c r="E517" s="4"/>
      <c r="F517" s="4"/>
      <c r="G517" s="4"/>
      <c r="H517" s="4"/>
      <c r="I517" s="4"/>
      <c r="J517" s="4"/>
    </row>
    <row r="518" spans="2:10">
      <c r="B518" s="3"/>
      <c r="C518" s="44"/>
      <c r="D518" s="3"/>
      <c r="E518" s="4"/>
      <c r="F518" s="4"/>
      <c r="G518" s="4"/>
      <c r="H518" s="4"/>
      <c r="I518" s="4"/>
      <c r="J518" s="4"/>
    </row>
    <row r="519" spans="2:10">
      <c r="B519" s="3"/>
      <c r="C519" s="44"/>
      <c r="D519" s="3"/>
      <c r="E519" s="4"/>
      <c r="F519" s="4"/>
      <c r="G519" s="4"/>
      <c r="H519" s="4"/>
      <c r="I519" s="4"/>
      <c r="J519" s="4"/>
    </row>
    <row r="520" spans="2:10">
      <c r="B520" s="3"/>
      <c r="C520" s="44"/>
      <c r="D520" s="3"/>
      <c r="E520" s="4"/>
      <c r="F520" s="4"/>
      <c r="G520" s="4"/>
      <c r="H520" s="4"/>
      <c r="I520" s="4"/>
      <c r="J520" s="4"/>
    </row>
    <row r="521" spans="2:10">
      <c r="B521" s="3"/>
      <c r="C521" s="44"/>
      <c r="D521" s="3"/>
      <c r="E521" s="4"/>
      <c r="F521" s="4"/>
      <c r="G521" s="4"/>
      <c r="H521" s="4"/>
      <c r="I521" s="4"/>
      <c r="J521" s="4"/>
    </row>
    <row r="522" spans="2:10">
      <c r="B522" s="3"/>
      <c r="C522" s="44"/>
      <c r="D522" s="3"/>
      <c r="E522" s="4"/>
      <c r="F522" s="4"/>
      <c r="G522" s="4"/>
      <c r="H522" s="4"/>
      <c r="I522" s="4"/>
      <c r="J522" s="4"/>
    </row>
    <row r="523" spans="2:10">
      <c r="B523" s="3"/>
      <c r="C523" s="44"/>
      <c r="D523" s="3"/>
      <c r="E523" s="4"/>
      <c r="F523" s="4"/>
      <c r="G523" s="4"/>
      <c r="H523" s="4"/>
      <c r="I523" s="4"/>
      <c r="J523" s="4"/>
    </row>
    <row r="524" spans="2:10">
      <c r="B524" s="3"/>
      <c r="C524" s="44"/>
      <c r="D524" s="3"/>
      <c r="E524" s="4"/>
      <c r="F524" s="4"/>
      <c r="G524" s="4"/>
      <c r="H524" s="4"/>
      <c r="I524" s="4"/>
      <c r="J524" s="4"/>
    </row>
    <row r="525" spans="2:10">
      <c r="B525" s="3"/>
      <c r="C525" s="44"/>
      <c r="D525" s="3"/>
      <c r="E525" s="4"/>
      <c r="F525" s="4"/>
      <c r="G525" s="4"/>
      <c r="H525" s="4"/>
      <c r="I525" s="4"/>
      <c r="J525" s="4"/>
    </row>
    <row r="526" spans="2:10">
      <c r="B526" s="3"/>
      <c r="C526" s="44"/>
      <c r="D526" s="3"/>
      <c r="E526" s="4"/>
      <c r="F526" s="4"/>
      <c r="G526" s="4"/>
      <c r="H526" s="4"/>
      <c r="I526" s="4"/>
      <c r="J526" s="4"/>
    </row>
    <row r="527" spans="2:10">
      <c r="B527" s="3"/>
      <c r="C527" s="44"/>
      <c r="D527" s="3"/>
      <c r="E527" s="4"/>
      <c r="F527" s="4"/>
      <c r="G527" s="4"/>
      <c r="H527" s="4"/>
      <c r="I527" s="4"/>
      <c r="J527" s="4"/>
    </row>
    <row r="528" spans="2:10">
      <c r="B528" s="3"/>
      <c r="C528" s="44"/>
      <c r="D528" s="3"/>
      <c r="E528" s="4"/>
      <c r="F528" s="4"/>
      <c r="G528" s="4"/>
      <c r="H528" s="4"/>
      <c r="I528" s="4"/>
      <c r="J528" s="4"/>
    </row>
  </sheetData>
  <phoneticPr fontId="0" type="noConversion"/>
  <conditionalFormatting sqref="A10">
    <cfRule type="cellIs" priority="1" stopIfTrue="1" operator="greaterThan">
      <formula>$F$10</formula>
    </cfRule>
  </conditionalFormatting>
  <pageMargins left="0.51181102362204722" right="0.55118110236220474" top="0.51181102362204722" bottom="0.55118110236220474" header="0" footer="0"/>
  <pageSetup paperSize="9" scale="84" fitToHeight="0" orientation="portrait" horizontalDpi="4294967293" verticalDpi="4294967293" r:id="rId1"/>
  <headerFooter alignWithMargins="0">
    <oddFooter>&amp;C&amp;Rpág.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0" sqref="E20"/>
    </sheetView>
  </sheetViews>
  <sheetFormatPr baseColWidth="10" defaultRowHeight="15"/>
  <sheetData/>
  <phoneticPr fontId="0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Hipoteca</vt:lpstr>
      <vt:lpstr>Hoja1</vt:lpstr>
      <vt:lpstr>Hipoteca!Área_de_impresión</vt:lpstr>
      <vt:lpstr>Hipoteca!Imprimir_títulos_IM</vt:lpstr>
      <vt:lpstr>Hipoteca!Títulos_a_imprimir</vt:lpstr>
    </vt:vector>
  </TitlesOfParts>
  <Company>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 la Peña</dc:creator>
  <cp:lastModifiedBy>argacha</cp:lastModifiedBy>
  <cp:lastPrinted>2007-01-30T14:53:58Z</cp:lastPrinted>
  <dcterms:created xsi:type="dcterms:W3CDTF">2002-10-18T04:51:57Z</dcterms:created>
  <dcterms:modified xsi:type="dcterms:W3CDTF">2009-11-25T10:43:20Z</dcterms:modified>
</cp:coreProperties>
</file>