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715" windowHeight="12345" activeTab="1"/>
  </bookViews>
  <sheets>
    <sheet name="Hoja1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K92" i="4" l="1"/>
  <c r="J92" i="4"/>
  <c r="I92" i="4"/>
  <c r="H92" i="4"/>
  <c r="G92" i="4"/>
  <c r="F92" i="4"/>
  <c r="E92" i="4"/>
  <c r="D92" i="4"/>
  <c r="L92" i="4" s="1"/>
  <c r="L91" i="4"/>
  <c r="L90" i="4"/>
  <c r="L89" i="4"/>
  <c r="L88" i="4"/>
  <c r="L87" i="4"/>
  <c r="L86" i="4"/>
  <c r="L85" i="4"/>
  <c r="K80" i="4"/>
  <c r="J80" i="4"/>
  <c r="I80" i="4"/>
  <c r="H80" i="4"/>
  <c r="G80" i="4"/>
  <c r="F80" i="4"/>
  <c r="E80" i="4"/>
  <c r="D80" i="4"/>
  <c r="L80" i="4" s="1"/>
  <c r="L79" i="4"/>
  <c r="L78" i="4"/>
  <c r="L77" i="4"/>
  <c r="L76" i="4"/>
  <c r="L75" i="4"/>
  <c r="L74" i="4"/>
  <c r="L73" i="4"/>
  <c r="D6" i="4"/>
  <c r="J7" i="1"/>
  <c r="E7" i="1"/>
  <c r="F7" i="1" s="1"/>
  <c r="G7" i="1" s="1"/>
  <c r="E8" i="1"/>
  <c r="F8" i="1" s="1"/>
  <c r="G8" i="1" s="1"/>
  <c r="J8" i="1" s="1"/>
  <c r="E9" i="1"/>
  <c r="F9" i="1" s="1"/>
  <c r="G9" i="1" s="1"/>
  <c r="J9" i="1" s="1"/>
  <c r="E10" i="1"/>
  <c r="F10" i="1" s="1"/>
  <c r="G10" i="1" s="1"/>
  <c r="J10" i="1" s="1"/>
  <c r="E11" i="1"/>
  <c r="F11" i="1" s="1"/>
  <c r="G11" i="1" s="1"/>
  <c r="J11" i="1" s="1"/>
  <c r="E12" i="1"/>
  <c r="F12" i="1" s="1"/>
  <c r="G12" i="1" s="1"/>
  <c r="J12" i="1" s="1"/>
  <c r="E13" i="1"/>
  <c r="F13" i="1" s="1"/>
  <c r="G13" i="1" s="1"/>
  <c r="J13" i="1" s="1"/>
  <c r="E14" i="1"/>
  <c r="F14" i="1" s="1"/>
  <c r="G14" i="1" s="1"/>
  <c r="J14" i="1" s="1"/>
  <c r="E15" i="1"/>
  <c r="F15" i="1" s="1"/>
  <c r="G15" i="1" s="1"/>
  <c r="J15" i="1" s="1"/>
  <c r="K92" i="1"/>
  <c r="J92" i="1"/>
  <c r="I92" i="1"/>
  <c r="H92" i="1"/>
  <c r="G92" i="1"/>
  <c r="F92" i="1"/>
  <c r="E92" i="1"/>
  <c r="D92" i="1"/>
  <c r="L91" i="1"/>
  <c r="L90" i="1"/>
  <c r="L89" i="1"/>
  <c r="L88" i="1"/>
  <c r="L87" i="1"/>
  <c r="L86" i="1"/>
  <c r="L85" i="1"/>
  <c r="K80" i="1"/>
  <c r="J80" i="1"/>
  <c r="I80" i="1"/>
  <c r="H80" i="1"/>
  <c r="G80" i="1"/>
  <c r="F80" i="1"/>
  <c r="E80" i="1"/>
  <c r="D80" i="1"/>
  <c r="L79" i="1"/>
  <c r="L78" i="1"/>
  <c r="L77" i="1"/>
  <c r="L76" i="1"/>
  <c r="L75" i="1"/>
  <c r="L74" i="1"/>
  <c r="L73" i="1"/>
  <c r="E64" i="1"/>
  <c r="E58" i="1"/>
  <c r="E66" i="1"/>
  <c r="E65" i="1"/>
  <c r="E63" i="1"/>
  <c r="E62" i="1"/>
  <c r="E60" i="1"/>
  <c r="E59" i="1"/>
  <c r="E57" i="1"/>
  <c r="E56" i="1"/>
  <c r="D6" i="1"/>
  <c r="L92" i="1" l="1"/>
  <c r="J6" i="1"/>
  <c r="L80" i="1"/>
</calcChain>
</file>

<file path=xl/sharedStrings.xml><?xml version="1.0" encoding="utf-8"?>
<sst xmlns="http://schemas.openxmlformats.org/spreadsheetml/2006/main" count="317" uniqueCount="76">
  <si>
    <t>1)</t>
  </si>
  <si>
    <t>Convierta el Capex Constante con precios de 2020 a Capex Corriente de 2023, con la siguiente información:</t>
  </si>
  <si>
    <t>CAPEX CONSTANTE (precios de 2020)</t>
  </si>
  <si>
    <t>CAPEX CORRIENTE 2023</t>
  </si>
  <si>
    <t>DESCRIPCION</t>
  </si>
  <si>
    <t>Valor USD</t>
  </si>
  <si>
    <t>AÑO</t>
  </si>
  <si>
    <t>IPC</t>
  </si>
  <si>
    <t>IPP</t>
  </si>
  <si>
    <t>Bienes</t>
  </si>
  <si>
    <t>Administración e Ingeniería</t>
  </si>
  <si>
    <t>Costo Ambiental y Social</t>
  </si>
  <si>
    <t>TOTAL</t>
  </si>
  <si>
    <t>Servicios</t>
  </si>
  <si>
    <t>Servidumbres</t>
  </si>
  <si>
    <t>Costos de Terceros</t>
  </si>
  <si>
    <t>Inventario</t>
  </si>
  <si>
    <t>Imprevistos</t>
  </si>
  <si>
    <t>Utilidad</t>
  </si>
  <si>
    <t>2)</t>
  </si>
  <si>
    <t xml:space="preserve">Calcule el valor de los bienes y de los servicios de acuerdo con las siguientes premisas: </t>
  </si>
  <si>
    <t xml:space="preserve">El IVA de los bienes es descontable para el impuesto de renta </t>
  </si>
  <si>
    <t>El IVA de los servicios es no descontable para el impuesto de renta</t>
  </si>
  <si>
    <t>Total Bienes</t>
  </si>
  <si>
    <t>USD</t>
  </si>
  <si>
    <t>Cable Conductor</t>
  </si>
  <si>
    <t>CIF cable conductor</t>
  </si>
  <si>
    <t>Arancel</t>
  </si>
  <si>
    <t>Costo Local</t>
  </si>
  <si>
    <t>Impuesto descontable</t>
  </si>
  <si>
    <t>Impuesto no descontable</t>
  </si>
  <si>
    <t>Cable de fibra optica</t>
  </si>
  <si>
    <t>CIF cable fibra optica</t>
  </si>
  <si>
    <t>Total Servicios</t>
  </si>
  <si>
    <t>COP</t>
  </si>
  <si>
    <t>Obra civil</t>
  </si>
  <si>
    <t>Fundación</t>
  </si>
  <si>
    <t>Puesta tierra</t>
  </si>
  <si>
    <t>Obras de protección</t>
  </si>
  <si>
    <t>Montaje</t>
  </si>
  <si>
    <t>Montaje estructura</t>
  </si>
  <si>
    <t>Vestida, tendida y regulación</t>
  </si>
  <si>
    <t>Despeje de zona</t>
  </si>
  <si>
    <t>3)</t>
  </si>
  <si>
    <t>Basados en el punto 2. y según cambios en la reforma tributaria, el Gobierno ha decretado un impuesto del 2% para los servicios de la obra civil</t>
  </si>
  <si>
    <t>Calcule el nuevo valor de los  servicios</t>
  </si>
  <si>
    <t>4)</t>
  </si>
  <si>
    <t>Explique brevemente la diferencia entre los dos flujos:  causación y caja y las principales consideraciones en ambos flujos</t>
  </si>
  <si>
    <t>FLUJO DE CAUSACION</t>
  </si>
  <si>
    <t>EGRESOS OPERACIONALES</t>
  </si>
  <si>
    <t xml:space="preserve">Bienes y servicios </t>
  </si>
  <si>
    <t xml:space="preserve">Administración e Ingeniería </t>
  </si>
  <si>
    <t>Costo ambiental y social</t>
  </si>
  <si>
    <t>Predios y servidumbres</t>
  </si>
  <si>
    <t>Costos de terceros</t>
  </si>
  <si>
    <t>TOTAL EGRESOS</t>
  </si>
  <si>
    <t>FLUJO DE CAJA</t>
  </si>
  <si>
    <t>5)</t>
  </si>
  <si>
    <r>
      <t xml:space="preserve">La empresa </t>
    </r>
    <r>
      <rPr>
        <b/>
        <sz val="12"/>
        <color theme="1"/>
        <rFont val="Calibri"/>
        <family val="2"/>
        <scheme val="minor"/>
      </rPr>
      <t>ABC</t>
    </r>
    <r>
      <rPr>
        <sz val="12"/>
        <color theme="1"/>
        <rFont val="Calibri"/>
        <family val="2"/>
        <scheme val="minor"/>
      </rPr>
      <t xml:space="preserve"> utiliza todos los módulos del sistema integrado de información ERP- SAP.  </t>
    </r>
  </si>
  <si>
    <t>La importación y exportación de servicios ingeniería y servicios de gerenciamiento, requeire elaboración de un contrato bilateral</t>
  </si>
  <si>
    <t>* Marque con una X el módulo de SAP que se utiliza para registrar en SAP el contrato de la exportación de servicios de ingenierÍa o gerenciamiento</t>
  </si>
  <si>
    <t>Módulo FI</t>
  </si>
  <si>
    <t>Módulo CO</t>
  </si>
  <si>
    <t>X</t>
  </si>
  <si>
    <t>Módulo PS</t>
  </si>
  <si>
    <t>Módulo SD</t>
  </si>
  <si>
    <r>
      <t>*La empresa</t>
    </r>
    <r>
      <rPr>
        <b/>
        <sz val="12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factura al cliente </t>
    </r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un valor de USD50.000, coloque al frente de cada registro la empresa correspondiente</t>
    </r>
  </si>
  <si>
    <t>Registro de cuenta por cobrar</t>
  </si>
  <si>
    <t>Registro de ingreso al banco o caja</t>
  </si>
  <si>
    <t>Registro de una salida de una venta</t>
  </si>
  <si>
    <t>Registro de cuenta por pagar</t>
  </si>
  <si>
    <t>Registro de una salida de una compra</t>
  </si>
  <si>
    <t>Registro de un provisión de cartera</t>
  </si>
  <si>
    <r>
      <t xml:space="preserve">* La empresa </t>
    </r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con domicilio en el exterior, paga a la empresa </t>
    </r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con docmicilio en Colombia una factura por valor de USD500.000</t>
    </r>
  </si>
  <si>
    <r>
      <t xml:space="preserve">Es necesario que la empresa </t>
    </r>
    <r>
      <rPr>
        <b/>
        <sz val="12"/>
        <color theme="1"/>
        <rFont val="Calibri"/>
        <family val="2"/>
        <scheme val="minor"/>
      </rPr>
      <t xml:space="preserve">C </t>
    </r>
    <r>
      <rPr>
        <sz val="12"/>
        <color theme="1"/>
        <rFont val="Calibri"/>
        <family val="2"/>
        <scheme val="minor"/>
      </rPr>
      <t>constituya una empresa en el país de la empresa</t>
    </r>
    <r>
      <rPr>
        <b/>
        <sz val="12"/>
        <color theme="1"/>
        <rFont val="Calibri"/>
        <family val="2"/>
        <scheme val="minor"/>
      </rPr>
      <t xml:space="preserve"> B </t>
    </r>
    <r>
      <rPr>
        <sz val="12"/>
        <color theme="1"/>
        <rFont val="Calibri"/>
        <family val="2"/>
        <scheme val="minor"/>
      </rPr>
      <t>para recibir el dinero en USD?</t>
    </r>
  </si>
  <si>
    <t>*Empresas del mismo Grupo Empresarial que transen operaciones comerciales, deben cobrar utilidad entre ellas?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</si>
</sst>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indexed="2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43" fontId="0" fillId="0" borderId="0" xfId="0" applyNumberFormat="1" applyFont="1"/>
    <xf numFmtId="164" fontId="0" fillId="0" borderId="0" xfId="1" applyNumberFormat="1" applyFont="1"/>
    <xf numFmtId="164" fontId="3" fillId="0" borderId="0" xfId="1" applyNumberFormat="1" applyFont="1"/>
    <xf numFmtId="49" fontId="8" fillId="0" borderId="0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/>
    </xf>
    <xf numFmtId="3" fontId="7" fillId="6" borderId="3" xfId="1" applyNumberFormat="1" applyFont="1" applyFill="1" applyBorder="1" applyAlignment="1">
      <alignment horizontal="right" vertical="center"/>
    </xf>
    <xf numFmtId="9" fontId="0" fillId="0" borderId="0" xfId="0" applyNumberFormat="1" applyFont="1"/>
    <xf numFmtId="49" fontId="9" fillId="6" borderId="3" xfId="0" applyNumberFormat="1" applyFont="1" applyFill="1" applyBorder="1" applyAlignment="1">
      <alignment horizontal="left" vertical="center" indent="1"/>
    </xf>
    <xf numFmtId="49" fontId="11" fillId="0" borderId="3" xfId="0" applyNumberFormat="1" applyFont="1" applyBorder="1" applyAlignment="1">
      <alignment horizontal="left" vertical="center" indent="2"/>
    </xf>
    <xf numFmtId="0" fontId="12" fillId="0" borderId="3" xfId="0" applyFont="1" applyBorder="1" applyAlignment="1">
      <alignment horizontal="center" vertical="center"/>
    </xf>
    <xf numFmtId="3" fontId="13" fillId="0" borderId="3" xfId="1" applyNumberFormat="1" applyFont="1" applyBorder="1" applyAlignment="1">
      <alignment horizontal="right" vertical="center"/>
    </xf>
    <xf numFmtId="3" fontId="0" fillId="0" borderId="0" xfId="0" applyNumberFormat="1" applyFont="1"/>
    <xf numFmtId="49" fontId="11" fillId="0" borderId="0" xfId="0" applyNumberFormat="1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0" fontId="6" fillId="5" borderId="4" xfId="0" applyFont="1" applyFill="1" applyBorder="1" applyAlignment="1">
      <alignment vertical="center"/>
    </xf>
    <xf numFmtId="17" fontId="6" fillId="5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left" vertical="center" indent="1"/>
    </xf>
    <xf numFmtId="3" fontId="0" fillId="0" borderId="3" xfId="1" applyNumberFormat="1" applyFont="1" applyBorder="1" applyAlignment="1">
      <alignment horizontal="right" vertical="center"/>
    </xf>
    <xf numFmtId="3" fontId="9" fillId="7" borderId="4" xfId="0" applyNumberFormat="1" applyFont="1" applyFill="1" applyBorder="1" applyAlignment="1">
      <alignment vertical="center"/>
    </xf>
    <xf numFmtId="3" fontId="9" fillId="7" borderId="3" xfId="1" applyNumberFormat="1" applyFont="1" applyFill="1" applyBorder="1" applyAlignment="1">
      <alignment horizontal="right" vertical="center"/>
    </xf>
    <xf numFmtId="43" fontId="0" fillId="0" borderId="0" xfId="1" applyFont="1"/>
    <xf numFmtId="3" fontId="11" fillId="0" borderId="3" xfId="1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41" fontId="0" fillId="0" borderId="0" xfId="2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22</xdr:row>
      <xdr:rowOff>47625</xdr:rowOff>
    </xdr:from>
    <xdr:to>
      <xdr:col>10</xdr:col>
      <xdr:colOff>294879</xdr:colOff>
      <xdr:row>25</xdr:row>
      <xdr:rowOff>180883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4314825"/>
          <a:ext cx="3171429" cy="7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638175</xdr:colOff>
      <xdr:row>26</xdr:row>
      <xdr:rowOff>142875</xdr:rowOff>
    </xdr:from>
    <xdr:to>
      <xdr:col>11</xdr:col>
      <xdr:colOff>390028</xdr:colOff>
      <xdr:row>40</xdr:row>
      <xdr:rowOff>85384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5210175"/>
          <a:ext cx="3980953" cy="27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5"/>
  <sheetViews>
    <sheetView workbookViewId="0">
      <selection activeCell="E4" sqref="E4:G15"/>
    </sheetView>
  </sheetViews>
  <sheetFormatPr baseColWidth="10" defaultRowHeight="15" x14ac:dyDescent="0.25"/>
  <cols>
    <col min="3" max="3" width="28.28515625" customWidth="1"/>
    <col min="6" max="6" width="13.5703125" customWidth="1"/>
    <col min="8" max="8" width="13.5703125" customWidth="1"/>
    <col min="9" max="9" width="24.28515625" customWidth="1"/>
    <col min="11" max="11" width="14.140625" bestFit="1" customWidth="1"/>
  </cols>
  <sheetData>
    <row r="2" spans="2:20" ht="15.75" x14ac:dyDescent="0.25">
      <c r="B2" s="1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.75" thickBot="1" x14ac:dyDescent="0.3">
      <c r="B4" s="3"/>
      <c r="C4" s="4" t="s">
        <v>2</v>
      </c>
      <c r="D4" s="3"/>
      <c r="E4" s="3">
        <v>2021</v>
      </c>
      <c r="F4">
        <v>2022</v>
      </c>
      <c r="G4">
        <v>2023</v>
      </c>
      <c r="I4" s="4" t="s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.75" thickBot="1" x14ac:dyDescent="0.3">
      <c r="B5" s="3"/>
      <c r="C5" s="5" t="s">
        <v>4</v>
      </c>
      <c r="D5" s="6" t="s">
        <v>5</v>
      </c>
      <c r="E5" s="3"/>
      <c r="I5" s="5" t="s">
        <v>4</v>
      </c>
      <c r="J5" s="6" t="s">
        <v>5</v>
      </c>
      <c r="K5" s="3"/>
      <c r="L5" s="7" t="s">
        <v>6</v>
      </c>
      <c r="M5" s="7" t="s">
        <v>7</v>
      </c>
      <c r="N5" s="7" t="s">
        <v>8</v>
      </c>
      <c r="O5" s="3"/>
      <c r="P5" s="3"/>
      <c r="Q5" s="3"/>
      <c r="R5" s="3"/>
      <c r="S5" s="3"/>
      <c r="T5" s="3"/>
    </row>
    <row r="6" spans="2:20" ht="15.75" thickBot="1" x14ac:dyDescent="0.3">
      <c r="B6" s="3"/>
      <c r="C6" s="8" t="s">
        <v>12</v>
      </c>
      <c r="D6" s="9">
        <f>SUM(D7:D15)</f>
        <v>18174393.1755725</v>
      </c>
      <c r="E6" s="3"/>
      <c r="I6" s="8" t="s">
        <v>12</v>
      </c>
      <c r="J6" s="10">
        <f>SUM(J7:J15)</f>
        <v>14418861.767597524</v>
      </c>
      <c r="K6" s="3"/>
      <c r="L6" s="11">
        <v>2020</v>
      </c>
      <c r="M6" s="12">
        <v>1.2999999999999999E-2</v>
      </c>
      <c r="N6" s="12">
        <v>2.5000000000000001E-2</v>
      </c>
      <c r="O6" s="13"/>
      <c r="P6" s="13"/>
      <c r="Q6" s="13"/>
      <c r="R6" s="13"/>
      <c r="S6" s="13"/>
      <c r="T6" s="13"/>
    </row>
    <row r="7" spans="2:20" x14ac:dyDescent="0.25">
      <c r="B7" s="3"/>
      <c r="C7" s="3" t="s">
        <v>9</v>
      </c>
      <c r="D7" s="14">
        <v>1896724.5937876359</v>
      </c>
      <c r="E7" s="46">
        <f>+D7*(1+M7/100)*(1+M8/100)*(1+M9/100)</f>
        <v>1897578.2431476291</v>
      </c>
      <c r="F7" s="46">
        <f>+E7*($M$8/$M$7)</f>
        <v>1423183.6823607218</v>
      </c>
      <c r="G7" s="46">
        <f>+F7*($M$9/$M$8)</f>
        <v>948789.12157381466</v>
      </c>
      <c r="I7" s="3" t="s">
        <v>9</v>
      </c>
      <c r="J7" s="15">
        <f>+D7*(1+M7/100)*(1+M8/100)*(1+M9/100)</f>
        <v>1897578.2431476291</v>
      </c>
      <c r="K7" s="46"/>
      <c r="L7" s="11">
        <v>2021</v>
      </c>
      <c r="M7" s="12">
        <v>0.02</v>
      </c>
      <c r="N7" s="12">
        <v>0.03</v>
      </c>
      <c r="O7" s="13"/>
      <c r="P7" s="13"/>
      <c r="Q7" s="13"/>
      <c r="R7" s="13"/>
      <c r="S7" s="13"/>
      <c r="T7" s="13"/>
    </row>
    <row r="8" spans="2:20" x14ac:dyDescent="0.25">
      <c r="B8" s="3"/>
      <c r="C8" s="3" t="s">
        <v>13</v>
      </c>
      <c r="D8" s="14">
        <v>3700590.2220252408</v>
      </c>
      <c r="E8" s="46">
        <f t="shared" ref="E8:E15" si="0">+D8*($M$7/$M$6)</f>
        <v>5693215.7261926783</v>
      </c>
      <c r="F8" s="46">
        <f t="shared" ref="F8:F15" si="1">+E8*($M$8/$M$7)</f>
        <v>4269911.7946445085</v>
      </c>
      <c r="G8" s="46">
        <f t="shared" ref="G8:G15" si="2">+F8*($M$9/$M$8)</f>
        <v>2846607.8630963392</v>
      </c>
      <c r="I8" s="3" t="s">
        <v>13</v>
      </c>
      <c r="J8" s="15">
        <f t="shared" ref="J8:J15" si="3">+G8</f>
        <v>2846607.8630963392</v>
      </c>
      <c r="K8" s="3"/>
      <c r="L8" s="11">
        <v>2022</v>
      </c>
      <c r="M8" s="12">
        <v>1.4999999999999999E-2</v>
      </c>
      <c r="N8" s="12">
        <v>3.1E-2</v>
      </c>
      <c r="O8" s="13"/>
      <c r="P8" s="13"/>
      <c r="Q8" s="13"/>
      <c r="R8" s="13"/>
      <c r="S8" s="13"/>
      <c r="T8" s="13"/>
    </row>
    <row r="9" spans="2:20" x14ac:dyDescent="0.25">
      <c r="B9" s="3"/>
      <c r="C9" s="3" t="s">
        <v>10</v>
      </c>
      <c r="D9" s="14">
        <v>2759260.7540674913</v>
      </c>
      <c r="E9" s="46">
        <f t="shared" si="0"/>
        <v>4245016.5447192173</v>
      </c>
      <c r="F9" s="46">
        <f t="shared" si="1"/>
        <v>3183762.408539413</v>
      </c>
      <c r="G9" s="46">
        <f t="shared" si="2"/>
        <v>2122508.2723596091</v>
      </c>
      <c r="I9" s="3" t="s">
        <v>10</v>
      </c>
      <c r="J9" s="15">
        <f t="shared" si="3"/>
        <v>2122508.2723596091</v>
      </c>
      <c r="K9" s="3"/>
      <c r="L9" s="11">
        <v>2023</v>
      </c>
      <c r="M9" s="12">
        <v>0.01</v>
      </c>
      <c r="N9" s="12">
        <v>0.02</v>
      </c>
      <c r="O9" s="13"/>
      <c r="P9" s="13"/>
      <c r="Q9" s="13"/>
      <c r="R9" s="13"/>
      <c r="S9" s="13"/>
      <c r="T9" s="13"/>
    </row>
    <row r="10" spans="2:20" x14ac:dyDescent="0.25">
      <c r="B10" s="3"/>
      <c r="C10" s="3" t="s">
        <v>11</v>
      </c>
      <c r="D10" s="14">
        <v>2997060.1380957193</v>
      </c>
      <c r="E10" s="46">
        <f t="shared" si="0"/>
        <v>4610861.7509164913</v>
      </c>
      <c r="F10" s="46">
        <f t="shared" si="1"/>
        <v>3458146.3131873682</v>
      </c>
      <c r="G10" s="46">
        <f t="shared" si="2"/>
        <v>2305430.8754582456</v>
      </c>
      <c r="I10" s="3" t="s">
        <v>11</v>
      </c>
      <c r="J10" s="15">
        <f t="shared" si="3"/>
        <v>2305430.8754582456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x14ac:dyDescent="0.25">
      <c r="B11" s="3"/>
      <c r="C11" s="3" t="s">
        <v>14</v>
      </c>
      <c r="D11" s="14">
        <v>5482713.0275497567</v>
      </c>
      <c r="E11" s="46">
        <f t="shared" si="0"/>
        <v>8434943.1193073187</v>
      </c>
      <c r="F11" s="46">
        <f t="shared" si="1"/>
        <v>6326207.3394804895</v>
      </c>
      <c r="G11" s="46">
        <f t="shared" si="2"/>
        <v>4217471.5596536603</v>
      </c>
      <c r="I11" s="3" t="s">
        <v>14</v>
      </c>
      <c r="J11" s="15">
        <f t="shared" si="3"/>
        <v>4217471.5596536603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x14ac:dyDescent="0.25">
      <c r="B12" s="3"/>
      <c r="C12" s="3" t="s">
        <v>15</v>
      </c>
      <c r="D12" s="14">
        <v>267686.4506793833</v>
      </c>
      <c r="E12" s="46">
        <f t="shared" si="0"/>
        <v>411825.30873751279</v>
      </c>
      <c r="F12" s="46">
        <f t="shared" si="1"/>
        <v>308868.98155313462</v>
      </c>
      <c r="G12" s="46">
        <f t="shared" si="2"/>
        <v>205912.65436875643</v>
      </c>
      <c r="I12" s="3" t="s">
        <v>15</v>
      </c>
      <c r="J12" s="15">
        <f t="shared" si="3"/>
        <v>205912.65436875643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5">
      <c r="B13" s="3"/>
      <c r="C13" s="3" t="s">
        <v>16</v>
      </c>
      <c r="D13" s="14">
        <v>35357.989367269518</v>
      </c>
      <c r="E13" s="46">
        <f t="shared" si="0"/>
        <v>54396.906718876184</v>
      </c>
      <c r="F13" s="46">
        <f t="shared" si="1"/>
        <v>40797.680039157138</v>
      </c>
      <c r="G13" s="46">
        <f t="shared" si="2"/>
        <v>27198.453359438096</v>
      </c>
      <c r="I13" s="3" t="s">
        <v>16</v>
      </c>
      <c r="J13" s="15">
        <f t="shared" si="3"/>
        <v>27198.453359438096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20" x14ac:dyDescent="0.25">
      <c r="B14" s="3"/>
      <c r="C14" s="3" t="s">
        <v>17</v>
      </c>
      <c r="D14" s="14">
        <v>125000</v>
      </c>
      <c r="E14" s="46">
        <f t="shared" si="0"/>
        <v>192307.69230769231</v>
      </c>
      <c r="F14" s="46">
        <f t="shared" si="1"/>
        <v>144230.76923076925</v>
      </c>
      <c r="G14" s="46">
        <f t="shared" si="2"/>
        <v>96153.846153846171</v>
      </c>
      <c r="I14" s="3" t="s">
        <v>17</v>
      </c>
      <c r="J14" s="15">
        <f t="shared" si="3"/>
        <v>96153.846153846171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0" x14ac:dyDescent="0.25">
      <c r="B15" s="3"/>
      <c r="C15" s="3" t="s">
        <v>18</v>
      </c>
      <c r="D15" s="14">
        <v>910000</v>
      </c>
      <c r="E15" s="46">
        <f t="shared" si="0"/>
        <v>1400000</v>
      </c>
      <c r="F15" s="46">
        <f t="shared" si="1"/>
        <v>1050000</v>
      </c>
      <c r="G15" s="46">
        <f t="shared" si="2"/>
        <v>700000.00000000012</v>
      </c>
      <c r="I15" s="3" t="s">
        <v>18</v>
      </c>
      <c r="J15" s="15">
        <f t="shared" si="3"/>
        <v>700000.00000000012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5">
      <c r="B16" s="3"/>
      <c r="C16" s="3"/>
      <c r="D16" s="3"/>
      <c r="E16" s="3"/>
      <c r="F16" s="3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5.75" x14ac:dyDescent="0.25">
      <c r="B18" s="1" t="s">
        <v>19</v>
      </c>
      <c r="C18" s="16" t="s">
        <v>20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5.75" x14ac:dyDescent="0.25">
      <c r="B19" s="2"/>
      <c r="C19" s="2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5.75" x14ac:dyDescent="0.25">
      <c r="B20" s="2"/>
      <c r="C20" s="2" t="s">
        <v>22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thickBot="1" x14ac:dyDescent="0.3">
      <c r="B22" s="3"/>
      <c r="C22" s="17" t="s">
        <v>23</v>
      </c>
      <c r="D22" s="18" t="s">
        <v>24</v>
      </c>
      <c r="E22" s="19"/>
      <c r="F22" s="3"/>
      <c r="G22" s="2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thickBot="1" x14ac:dyDescent="0.3">
      <c r="B23" s="3"/>
      <c r="C23" s="21" t="s">
        <v>25</v>
      </c>
      <c r="D23" s="18" t="s">
        <v>24</v>
      </c>
      <c r="E23" s="1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.75" thickBot="1" x14ac:dyDescent="0.3">
      <c r="B24" s="3"/>
      <c r="C24" s="22" t="s">
        <v>26</v>
      </c>
      <c r="D24" s="23" t="s">
        <v>24</v>
      </c>
      <c r="E24" s="24">
        <v>333200</v>
      </c>
      <c r="F24" s="3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.75" thickBot="1" x14ac:dyDescent="0.3">
      <c r="B25" s="3"/>
      <c r="C25" s="22" t="s">
        <v>27</v>
      </c>
      <c r="D25" s="23" t="s">
        <v>24</v>
      </c>
      <c r="E25" s="24">
        <v>33320</v>
      </c>
      <c r="F25" s="3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.75" thickBot="1" x14ac:dyDescent="0.3">
      <c r="B26" s="3"/>
      <c r="C26" s="22" t="s">
        <v>28</v>
      </c>
      <c r="D26" s="23" t="s">
        <v>24</v>
      </c>
      <c r="E26" s="24">
        <v>23324.000000000004</v>
      </c>
      <c r="F26" s="3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.75" thickBot="1" x14ac:dyDescent="0.3">
      <c r="B27" s="3"/>
      <c r="C27" s="22" t="s">
        <v>29</v>
      </c>
      <c r="D27" s="23" t="s">
        <v>24</v>
      </c>
      <c r="E27" s="24">
        <v>69638.8</v>
      </c>
      <c r="F27" s="3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.75" thickBot="1" x14ac:dyDescent="0.3">
      <c r="B28" s="3"/>
      <c r="C28" s="22" t="s">
        <v>30</v>
      </c>
      <c r="D28" s="23" t="s">
        <v>24</v>
      </c>
      <c r="E28" s="24">
        <v>4431.5600000000004</v>
      </c>
      <c r="F28" s="3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5.75" thickBot="1" x14ac:dyDescent="0.3">
      <c r="B29" s="3"/>
      <c r="C29" s="21" t="s">
        <v>31</v>
      </c>
      <c r="D29" s="18" t="s">
        <v>24</v>
      </c>
      <c r="E29" s="19"/>
      <c r="F29" s="3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 thickBot="1" x14ac:dyDescent="0.3">
      <c r="B30" s="3"/>
      <c r="C30" s="22" t="s">
        <v>32</v>
      </c>
      <c r="D30" s="23" t="s">
        <v>24</v>
      </c>
      <c r="E30" s="24">
        <v>106740</v>
      </c>
      <c r="F30" s="3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.75" thickBot="1" x14ac:dyDescent="0.3">
      <c r="B31" s="3"/>
      <c r="C31" s="22" t="s">
        <v>27</v>
      </c>
      <c r="D31" s="23" t="s">
        <v>24</v>
      </c>
      <c r="E31" s="24">
        <v>5337</v>
      </c>
      <c r="F31" s="3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5.75" thickBot="1" x14ac:dyDescent="0.3">
      <c r="B32" s="3"/>
      <c r="C32" s="22" t="s">
        <v>28</v>
      </c>
      <c r="D32" s="23" t="s">
        <v>24</v>
      </c>
      <c r="E32" s="24">
        <v>9606.6</v>
      </c>
      <c r="F32" s="3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 thickBot="1" x14ac:dyDescent="0.3">
      <c r="B33" s="3"/>
      <c r="C33" s="22" t="s">
        <v>29</v>
      </c>
      <c r="D33" s="23" t="s">
        <v>24</v>
      </c>
      <c r="E33" s="24">
        <v>21294.63</v>
      </c>
      <c r="F33" s="3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5.75" thickBot="1" x14ac:dyDescent="0.3">
      <c r="B34" s="3"/>
      <c r="C34" s="22" t="s">
        <v>30</v>
      </c>
      <c r="D34" s="23" t="s">
        <v>24</v>
      </c>
      <c r="E34" s="24">
        <v>2500</v>
      </c>
      <c r="F34" s="3"/>
      <c r="G34" s="2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5.75" thickBot="1" x14ac:dyDescent="0.3">
      <c r="B36" s="3"/>
      <c r="C36" s="17" t="s">
        <v>33</v>
      </c>
      <c r="D36" s="18" t="s">
        <v>34</v>
      </c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5.75" thickBot="1" x14ac:dyDescent="0.3">
      <c r="B37" s="3"/>
      <c r="C37" s="21" t="s">
        <v>35</v>
      </c>
      <c r="D37" s="18" t="s">
        <v>34</v>
      </c>
      <c r="E37" s="1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thickBot="1" x14ac:dyDescent="0.3">
      <c r="B38" s="3"/>
      <c r="C38" s="22" t="s">
        <v>36</v>
      </c>
      <c r="D38" s="23" t="s">
        <v>34</v>
      </c>
      <c r="E38" s="24">
        <v>545338321</v>
      </c>
      <c r="F38" s="3"/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5.75" thickBot="1" x14ac:dyDescent="0.3">
      <c r="B39" s="3"/>
      <c r="C39" s="22" t="s">
        <v>37</v>
      </c>
      <c r="D39" s="23" t="s">
        <v>34</v>
      </c>
      <c r="E39" s="24">
        <v>32778893</v>
      </c>
      <c r="F39" s="3"/>
      <c r="G39" s="2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5.75" thickBot="1" x14ac:dyDescent="0.3">
      <c r="B40" s="3"/>
      <c r="C40" s="22" t="s">
        <v>38</v>
      </c>
      <c r="D40" s="23" t="s">
        <v>34</v>
      </c>
      <c r="E40" s="24">
        <v>363373694</v>
      </c>
      <c r="F40" s="3"/>
      <c r="G40" s="2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5.75" thickBot="1" x14ac:dyDescent="0.3">
      <c r="B41" s="3"/>
      <c r="C41" s="22" t="s">
        <v>29</v>
      </c>
      <c r="D41" s="23" t="s">
        <v>34</v>
      </c>
      <c r="E41" s="24">
        <v>510000</v>
      </c>
      <c r="F41" s="3"/>
      <c r="G41" s="2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5.75" thickBot="1" x14ac:dyDescent="0.3">
      <c r="B42" s="3"/>
      <c r="C42" s="22" t="s">
        <v>30</v>
      </c>
      <c r="D42" s="23" t="s">
        <v>34</v>
      </c>
      <c r="E42" s="24">
        <v>8518251</v>
      </c>
      <c r="F42" s="3"/>
      <c r="G42" s="2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5.75" thickBot="1" x14ac:dyDescent="0.3">
      <c r="B43" s="3"/>
      <c r="C43" s="21" t="s">
        <v>39</v>
      </c>
      <c r="D43" s="18" t="s">
        <v>34</v>
      </c>
      <c r="E43" s="1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5.75" thickBot="1" x14ac:dyDescent="0.3">
      <c r="B44" s="3"/>
      <c r="C44" s="22" t="s">
        <v>40</v>
      </c>
      <c r="D44" s="23" t="s">
        <v>34</v>
      </c>
      <c r="E44" s="24">
        <v>153304565</v>
      </c>
      <c r="F44" s="3"/>
      <c r="G44" s="2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5.75" thickBot="1" x14ac:dyDescent="0.3">
      <c r="B45" s="3"/>
      <c r="C45" s="22" t="s">
        <v>41</v>
      </c>
      <c r="D45" s="23" t="s">
        <v>34</v>
      </c>
      <c r="E45" s="24">
        <v>177511413</v>
      </c>
      <c r="F45" s="3"/>
      <c r="G45" s="2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5.75" thickBot="1" x14ac:dyDescent="0.3">
      <c r="B46" s="3"/>
      <c r="C46" s="22" t="s">
        <v>42</v>
      </c>
      <c r="D46" s="23" t="s">
        <v>34</v>
      </c>
      <c r="E46" s="24">
        <v>42974275</v>
      </c>
      <c r="F46" s="3"/>
      <c r="G46" s="2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5.75" thickBot="1" x14ac:dyDescent="0.3">
      <c r="B47" s="3"/>
      <c r="C47" s="22" t="s">
        <v>29</v>
      </c>
      <c r="D47" s="23" t="s">
        <v>34</v>
      </c>
      <c r="E47" s="24">
        <v>258000</v>
      </c>
      <c r="F47" s="3"/>
      <c r="G47" s="2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5.75" thickBot="1" x14ac:dyDescent="0.3">
      <c r="B48" s="3"/>
      <c r="C48" s="22" t="s">
        <v>30</v>
      </c>
      <c r="D48" s="23" t="s">
        <v>34</v>
      </c>
      <c r="E48" s="24">
        <v>71020148</v>
      </c>
      <c r="F48" s="3"/>
      <c r="G48" s="2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3"/>
      <c r="C49" s="26"/>
      <c r="D49" s="27"/>
      <c r="E49" s="2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5.75" x14ac:dyDescent="0.25">
      <c r="B51" s="1" t="s">
        <v>43</v>
      </c>
      <c r="C51" s="16" t="s">
        <v>44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5.75" x14ac:dyDescent="0.25">
      <c r="B52" s="2"/>
      <c r="C52" s="16" t="s">
        <v>45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5.75" thickBot="1" x14ac:dyDescent="0.3">
      <c r="B54" s="3"/>
      <c r="C54" s="17" t="s">
        <v>33</v>
      </c>
      <c r="D54" s="18" t="s">
        <v>34</v>
      </c>
      <c r="E54" s="1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.75" thickBot="1" x14ac:dyDescent="0.3">
      <c r="B55" s="3"/>
      <c r="C55" s="21" t="s">
        <v>35</v>
      </c>
      <c r="D55" s="18" t="s">
        <v>34</v>
      </c>
      <c r="E55" s="1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.75" thickBot="1" x14ac:dyDescent="0.3">
      <c r="B56" s="3"/>
      <c r="C56" s="22" t="s">
        <v>36</v>
      </c>
      <c r="D56" s="23" t="s">
        <v>34</v>
      </c>
      <c r="E56" s="29">
        <f>+G38*(1+2%)</f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5.75" thickBot="1" x14ac:dyDescent="0.3">
      <c r="B57" s="3"/>
      <c r="C57" s="22" t="s">
        <v>37</v>
      </c>
      <c r="D57" s="23" t="s">
        <v>34</v>
      </c>
      <c r="E57" s="29">
        <f>+G39*(1+2%)</f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thickBot="1" x14ac:dyDescent="0.3">
      <c r="B58" s="3"/>
      <c r="C58" s="22" t="s">
        <v>38</v>
      </c>
      <c r="D58" s="23" t="s">
        <v>34</v>
      </c>
      <c r="E58" s="29">
        <f>+G40*(1+2%)</f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thickBot="1" x14ac:dyDescent="0.3">
      <c r="B59" s="3"/>
      <c r="C59" s="22" t="s">
        <v>29</v>
      </c>
      <c r="D59" s="23" t="s">
        <v>34</v>
      </c>
      <c r="E59" s="29">
        <f>+G41</f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thickBot="1" x14ac:dyDescent="0.3">
      <c r="B60" s="3"/>
      <c r="C60" s="22" t="s">
        <v>30</v>
      </c>
      <c r="D60" s="23" t="s">
        <v>34</v>
      </c>
      <c r="E60" s="29">
        <f>+G42</f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thickBot="1" x14ac:dyDescent="0.3">
      <c r="B61" s="3"/>
      <c r="C61" s="21" t="s">
        <v>39</v>
      </c>
      <c r="D61" s="18" t="s">
        <v>34</v>
      </c>
      <c r="E61" s="1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thickBot="1" x14ac:dyDescent="0.3">
      <c r="B62" s="3"/>
      <c r="C62" s="22" t="s">
        <v>40</v>
      </c>
      <c r="D62" s="23" t="s">
        <v>34</v>
      </c>
      <c r="E62" s="24">
        <f>+G44</f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thickBot="1" x14ac:dyDescent="0.3">
      <c r="B63" s="3"/>
      <c r="C63" s="22" t="s">
        <v>41</v>
      </c>
      <c r="D63" s="23" t="s">
        <v>34</v>
      </c>
      <c r="E63" s="24">
        <f>+G45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thickBot="1" x14ac:dyDescent="0.3">
      <c r="B64" s="3"/>
      <c r="C64" s="22" t="s">
        <v>42</v>
      </c>
      <c r="D64" s="23" t="s">
        <v>34</v>
      </c>
      <c r="E64" s="24">
        <f>+G46</f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thickBot="1" x14ac:dyDescent="0.3">
      <c r="B65" s="3"/>
      <c r="C65" s="22" t="s">
        <v>29</v>
      </c>
      <c r="D65" s="23" t="s">
        <v>34</v>
      </c>
      <c r="E65" s="24">
        <f>+G47</f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thickBot="1" x14ac:dyDescent="0.3">
      <c r="B66" s="3"/>
      <c r="C66" s="22" t="s">
        <v>30</v>
      </c>
      <c r="D66" s="23" t="s">
        <v>34</v>
      </c>
      <c r="E66" s="24">
        <f>+G48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x14ac:dyDescent="0.25">
      <c r="B69" s="1" t="s">
        <v>46</v>
      </c>
      <c r="C69" s="16" t="s">
        <v>47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x14ac:dyDescent="0.25">
      <c r="B71" s="3"/>
      <c r="C71" s="4" t="s">
        <v>48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thickBot="1" x14ac:dyDescent="0.3">
      <c r="B72" s="3"/>
      <c r="C72" s="30" t="s">
        <v>49</v>
      </c>
      <c r="D72" s="31">
        <v>44317</v>
      </c>
      <c r="E72" s="31">
        <v>44348</v>
      </c>
      <c r="F72" s="31">
        <v>44378</v>
      </c>
      <c r="G72" s="31">
        <v>44409</v>
      </c>
      <c r="H72" s="31">
        <v>44440</v>
      </c>
      <c r="I72" s="31">
        <v>44470</v>
      </c>
      <c r="J72" s="31">
        <v>44501</v>
      </c>
      <c r="K72" s="31">
        <v>44531</v>
      </c>
      <c r="L72" s="31" t="s">
        <v>12</v>
      </c>
      <c r="M72" s="3"/>
      <c r="N72" s="3"/>
      <c r="O72" s="3"/>
      <c r="P72" s="3"/>
      <c r="Q72" s="3"/>
      <c r="R72" s="3"/>
      <c r="S72" s="3"/>
      <c r="T72" s="3"/>
    </row>
    <row r="73" spans="2:20" ht="15.75" thickBot="1" x14ac:dyDescent="0.3">
      <c r="B73" s="3"/>
      <c r="C73" s="32" t="s">
        <v>50</v>
      </c>
      <c r="D73" s="33">
        <v>0</v>
      </c>
      <c r="E73" s="33">
        <v>0</v>
      </c>
      <c r="F73" s="33">
        <v>4500000</v>
      </c>
      <c r="G73" s="33">
        <v>1100000</v>
      </c>
      <c r="H73" s="33">
        <v>1500000</v>
      </c>
      <c r="I73" s="33">
        <v>1930000</v>
      </c>
      <c r="J73" s="33">
        <v>1930000</v>
      </c>
      <c r="K73" s="33">
        <v>0</v>
      </c>
      <c r="L73" s="33">
        <f>SUM(D73:J73)</f>
        <v>10960000</v>
      </c>
      <c r="M73" s="3"/>
      <c r="N73" s="3"/>
      <c r="O73" s="3"/>
      <c r="P73" s="3"/>
      <c r="Q73" s="3"/>
      <c r="R73" s="3"/>
      <c r="S73" s="3"/>
      <c r="T73" s="3"/>
    </row>
    <row r="74" spans="2:20" ht="15.75" thickBot="1" x14ac:dyDescent="0.3">
      <c r="B74" s="3"/>
      <c r="C74" s="32" t="s">
        <v>51</v>
      </c>
      <c r="D74" s="33">
        <v>170000</v>
      </c>
      <c r="E74" s="33">
        <v>170000</v>
      </c>
      <c r="F74" s="33">
        <v>170000</v>
      </c>
      <c r="G74" s="33">
        <v>170000</v>
      </c>
      <c r="H74" s="33">
        <v>170000</v>
      </c>
      <c r="I74" s="33">
        <v>170000</v>
      </c>
      <c r="J74" s="33">
        <v>170000</v>
      </c>
      <c r="K74" s="33">
        <v>0</v>
      </c>
      <c r="L74" s="33">
        <f>SUM(D74:K74)</f>
        <v>1190000</v>
      </c>
      <c r="M74" s="3"/>
      <c r="N74" s="3"/>
      <c r="O74" s="3"/>
      <c r="P74" s="3"/>
      <c r="Q74" s="3"/>
      <c r="R74" s="3"/>
      <c r="S74" s="3"/>
      <c r="T74" s="3"/>
    </row>
    <row r="75" spans="2:20" ht="15.75" thickBot="1" x14ac:dyDescent="0.3">
      <c r="B75" s="3"/>
      <c r="C75" s="32" t="s">
        <v>52</v>
      </c>
      <c r="D75" s="33">
        <v>0</v>
      </c>
      <c r="E75" s="33">
        <v>0</v>
      </c>
      <c r="F75" s="33">
        <v>3500000</v>
      </c>
      <c r="G75" s="33">
        <v>0</v>
      </c>
      <c r="H75" s="33">
        <v>1000000</v>
      </c>
      <c r="I75" s="33">
        <v>0</v>
      </c>
      <c r="J75" s="33">
        <v>0</v>
      </c>
      <c r="K75" s="33">
        <v>0</v>
      </c>
      <c r="L75" s="33">
        <f t="shared" ref="L75:L80" si="4">SUM(D75:J75)</f>
        <v>4500000</v>
      </c>
      <c r="M75" s="3"/>
      <c r="N75" s="3"/>
      <c r="O75" s="3"/>
      <c r="P75" s="3"/>
      <c r="Q75" s="3"/>
      <c r="R75" s="3"/>
      <c r="S75" s="3"/>
      <c r="T75" s="3"/>
    </row>
    <row r="76" spans="2:20" ht="15.75" thickBot="1" x14ac:dyDescent="0.3">
      <c r="B76" s="3"/>
      <c r="C76" s="32" t="s">
        <v>53</v>
      </c>
      <c r="D76" s="33">
        <v>0</v>
      </c>
      <c r="E76" s="33">
        <v>0</v>
      </c>
      <c r="F76" s="33">
        <v>0</v>
      </c>
      <c r="G76" s="33">
        <v>6000000</v>
      </c>
      <c r="H76" s="33"/>
      <c r="I76" s="33">
        <v>700000</v>
      </c>
      <c r="J76" s="33">
        <v>0</v>
      </c>
      <c r="K76" s="33">
        <v>0</v>
      </c>
      <c r="L76" s="33">
        <f t="shared" si="4"/>
        <v>6700000</v>
      </c>
      <c r="M76" s="3"/>
      <c r="N76" s="3"/>
      <c r="O76" s="3"/>
      <c r="P76" s="3"/>
      <c r="Q76" s="3"/>
      <c r="R76" s="3"/>
      <c r="S76" s="3"/>
      <c r="T76" s="3"/>
    </row>
    <row r="77" spans="2:20" ht="15.75" thickBot="1" x14ac:dyDescent="0.3">
      <c r="B77" s="3"/>
      <c r="C77" s="32" t="s">
        <v>54</v>
      </c>
      <c r="D77" s="33">
        <v>170000</v>
      </c>
      <c r="E77" s="33">
        <v>170000</v>
      </c>
      <c r="F77" s="33">
        <v>170000</v>
      </c>
      <c r="G77" s="33">
        <v>170000</v>
      </c>
      <c r="H77" s="33">
        <v>170000</v>
      </c>
      <c r="I77" s="33">
        <v>170000</v>
      </c>
      <c r="J77" s="33">
        <v>170000</v>
      </c>
      <c r="K77" s="33">
        <v>0</v>
      </c>
      <c r="L77" s="33">
        <f t="shared" si="4"/>
        <v>1190000</v>
      </c>
      <c r="M77" s="3"/>
      <c r="N77" s="3"/>
      <c r="O77" s="3"/>
      <c r="P77" s="3"/>
      <c r="Q77" s="3"/>
      <c r="R77" s="3"/>
      <c r="S77" s="3"/>
      <c r="T77" s="3"/>
    </row>
    <row r="78" spans="2:20" ht="15.75" thickBot="1" x14ac:dyDescent="0.3">
      <c r="B78" s="3"/>
      <c r="C78" s="32" t="s">
        <v>16</v>
      </c>
      <c r="D78" s="33">
        <v>0</v>
      </c>
      <c r="E78" s="33">
        <v>0</v>
      </c>
      <c r="F78" s="33">
        <v>0</v>
      </c>
      <c r="G78" s="33">
        <v>45150</v>
      </c>
      <c r="H78" s="33">
        <v>45150</v>
      </c>
      <c r="I78" s="33">
        <v>45150</v>
      </c>
      <c r="J78" s="33">
        <v>45150</v>
      </c>
      <c r="K78" s="33">
        <v>0</v>
      </c>
      <c r="L78" s="33">
        <f t="shared" si="4"/>
        <v>180600</v>
      </c>
      <c r="M78" s="3"/>
      <c r="N78" s="3"/>
      <c r="O78" s="3"/>
      <c r="P78" s="3"/>
      <c r="Q78" s="3"/>
      <c r="R78" s="3"/>
      <c r="S78" s="3"/>
      <c r="T78" s="3"/>
    </row>
    <row r="79" spans="2:20" ht="15.75" thickBot="1" x14ac:dyDescent="0.3">
      <c r="B79" s="3"/>
      <c r="C79" s="32" t="s">
        <v>17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900000</v>
      </c>
      <c r="K79" s="33">
        <v>0</v>
      </c>
      <c r="L79" s="33">
        <f t="shared" si="4"/>
        <v>900000</v>
      </c>
      <c r="M79" s="3"/>
      <c r="N79" s="3"/>
      <c r="O79" s="3"/>
      <c r="P79" s="3"/>
      <c r="Q79" s="3"/>
      <c r="R79" s="3"/>
      <c r="S79" s="3"/>
      <c r="T79" s="3"/>
    </row>
    <row r="80" spans="2:20" ht="15.75" thickBot="1" x14ac:dyDescent="0.3">
      <c r="B80" s="3"/>
      <c r="C80" s="34" t="s">
        <v>55</v>
      </c>
      <c r="D80" s="35">
        <f>SUM(D73:D79)</f>
        <v>340000</v>
      </c>
      <c r="E80" s="35">
        <f t="shared" ref="E80:K80" si="5">SUM(E73:E79)</f>
        <v>340000</v>
      </c>
      <c r="F80" s="35">
        <f t="shared" si="5"/>
        <v>8340000</v>
      </c>
      <c r="G80" s="35">
        <f t="shared" si="5"/>
        <v>7485150</v>
      </c>
      <c r="H80" s="35">
        <f t="shared" si="5"/>
        <v>2885150</v>
      </c>
      <c r="I80" s="35">
        <f t="shared" si="5"/>
        <v>3015150</v>
      </c>
      <c r="J80" s="35">
        <f t="shared" si="5"/>
        <v>3215150</v>
      </c>
      <c r="K80" s="35">
        <f t="shared" si="5"/>
        <v>0</v>
      </c>
      <c r="L80" s="35">
        <f t="shared" si="4"/>
        <v>25620600</v>
      </c>
      <c r="M80" s="3"/>
      <c r="N80" s="3"/>
      <c r="O80" s="3"/>
      <c r="P80" s="3"/>
      <c r="Q80" s="3"/>
      <c r="R80" s="3"/>
      <c r="S80" s="3"/>
      <c r="T80" s="3"/>
    </row>
    <row r="81" spans="2:20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25">
      <c r="B82" s="3"/>
      <c r="C82" s="3"/>
      <c r="D82" s="3"/>
      <c r="E82" s="3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25">
      <c r="B83" s="3"/>
      <c r="C83" s="4" t="s">
        <v>56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thickBot="1" x14ac:dyDescent="0.3">
      <c r="B84" s="3"/>
      <c r="C84" s="30" t="s">
        <v>49</v>
      </c>
      <c r="D84" s="31">
        <v>44317</v>
      </c>
      <c r="E84" s="31">
        <v>44348</v>
      </c>
      <c r="F84" s="31">
        <v>44378</v>
      </c>
      <c r="G84" s="31">
        <v>44409</v>
      </c>
      <c r="H84" s="31">
        <v>44440</v>
      </c>
      <c r="I84" s="31">
        <v>44470</v>
      </c>
      <c r="J84" s="31">
        <v>44501</v>
      </c>
      <c r="K84" s="31">
        <v>44531</v>
      </c>
      <c r="L84" s="31" t="s">
        <v>12</v>
      </c>
      <c r="M84" s="3"/>
      <c r="N84" s="3"/>
      <c r="O84" s="3"/>
      <c r="P84" s="3"/>
      <c r="Q84" s="3"/>
      <c r="R84" s="3"/>
      <c r="S84" s="3"/>
      <c r="T84" s="3"/>
    </row>
    <row r="85" spans="2:20" ht="15.75" thickBot="1" x14ac:dyDescent="0.3">
      <c r="B85" s="3"/>
      <c r="C85" s="32" t="s">
        <v>50</v>
      </c>
      <c r="D85" s="37">
        <v>2192000</v>
      </c>
      <c r="E85" s="37">
        <v>0</v>
      </c>
      <c r="F85" s="37">
        <v>5480000</v>
      </c>
      <c r="G85" s="37">
        <v>0</v>
      </c>
      <c r="H85" s="37">
        <v>3288000</v>
      </c>
      <c r="I85" s="37">
        <v>0</v>
      </c>
      <c r="J85" s="37">
        <v>0</v>
      </c>
      <c r="K85" s="37">
        <v>0</v>
      </c>
      <c r="L85" s="33">
        <f>SUM(D85:K85)</f>
        <v>10960000</v>
      </c>
      <c r="M85" s="3"/>
      <c r="N85" s="3"/>
      <c r="O85" s="3"/>
      <c r="P85" s="3"/>
      <c r="Q85" s="3"/>
      <c r="R85" s="3"/>
      <c r="S85" s="3"/>
      <c r="T85" s="3"/>
    </row>
    <row r="86" spans="2:20" ht="15.75" thickBot="1" x14ac:dyDescent="0.3">
      <c r="B86" s="3"/>
      <c r="C86" s="32" t="s">
        <v>51</v>
      </c>
      <c r="D86" s="37">
        <v>0</v>
      </c>
      <c r="E86" s="37">
        <v>170000</v>
      </c>
      <c r="F86" s="37">
        <v>170000</v>
      </c>
      <c r="G86" s="37">
        <v>170000</v>
      </c>
      <c r="H86" s="37">
        <v>170000</v>
      </c>
      <c r="I86" s="37">
        <v>170000</v>
      </c>
      <c r="J86" s="37">
        <v>170000</v>
      </c>
      <c r="K86" s="37">
        <v>170000</v>
      </c>
      <c r="L86" s="33">
        <f t="shared" ref="L86:L92" si="6">SUM(D86:K86)</f>
        <v>1190000</v>
      </c>
      <c r="M86" s="25"/>
      <c r="N86" s="3"/>
      <c r="O86" s="3"/>
      <c r="P86" s="3"/>
      <c r="Q86" s="3"/>
      <c r="R86" s="3"/>
      <c r="S86" s="3"/>
      <c r="T86" s="3"/>
    </row>
    <row r="87" spans="2:20" ht="15.75" thickBot="1" x14ac:dyDescent="0.3">
      <c r="B87" s="3"/>
      <c r="C87" s="32" t="s">
        <v>52</v>
      </c>
      <c r="D87" s="37">
        <v>0</v>
      </c>
      <c r="E87" s="37">
        <v>1050000</v>
      </c>
      <c r="F87" s="37">
        <v>0</v>
      </c>
      <c r="G87" s="37">
        <v>0</v>
      </c>
      <c r="H87" s="37">
        <v>0</v>
      </c>
      <c r="I87" s="37">
        <v>2450000</v>
      </c>
      <c r="J87" s="37">
        <v>0</v>
      </c>
      <c r="K87" s="33">
        <v>1000000</v>
      </c>
      <c r="L87" s="33">
        <f t="shared" si="6"/>
        <v>4500000</v>
      </c>
      <c r="M87" s="3"/>
      <c r="N87" s="3"/>
      <c r="O87" s="3"/>
      <c r="P87" s="3"/>
      <c r="Q87" s="3"/>
      <c r="R87" s="3"/>
      <c r="S87" s="3"/>
      <c r="T87" s="3"/>
    </row>
    <row r="88" spans="2:20" ht="15.75" thickBot="1" x14ac:dyDescent="0.3">
      <c r="B88" s="3"/>
      <c r="C88" s="32" t="s">
        <v>53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3">
        <v>6700000</v>
      </c>
      <c r="L88" s="33">
        <f t="shared" si="6"/>
        <v>6700000</v>
      </c>
      <c r="M88" s="3"/>
      <c r="N88" s="3"/>
      <c r="O88" s="3"/>
      <c r="P88" s="3"/>
      <c r="Q88" s="3"/>
      <c r="R88" s="3"/>
      <c r="S88" s="3"/>
      <c r="T88" s="3"/>
    </row>
    <row r="89" spans="2:20" ht="15.75" thickBot="1" x14ac:dyDescent="0.3">
      <c r="B89" s="3"/>
      <c r="C89" s="32" t="s">
        <v>54</v>
      </c>
      <c r="D89" s="37">
        <v>0</v>
      </c>
      <c r="E89" s="37">
        <v>0</v>
      </c>
      <c r="F89" s="37">
        <v>510000</v>
      </c>
      <c r="G89" s="37">
        <v>0</v>
      </c>
      <c r="H89" s="37">
        <v>340000</v>
      </c>
      <c r="I89" s="37">
        <v>0</v>
      </c>
      <c r="J89" s="37">
        <v>0</v>
      </c>
      <c r="K89" s="33">
        <v>340000</v>
      </c>
      <c r="L89" s="33">
        <f t="shared" si="6"/>
        <v>1190000</v>
      </c>
      <c r="M89" s="3"/>
      <c r="N89" s="3"/>
      <c r="O89" s="3"/>
      <c r="P89" s="3"/>
      <c r="Q89" s="3"/>
      <c r="R89" s="3"/>
      <c r="S89" s="3"/>
      <c r="T89" s="3"/>
    </row>
    <row r="90" spans="2:20" ht="15.75" thickBot="1" x14ac:dyDescent="0.3">
      <c r="B90" s="3"/>
      <c r="C90" s="32" t="s">
        <v>16</v>
      </c>
      <c r="D90" s="37">
        <v>0</v>
      </c>
      <c r="E90" s="37">
        <v>0</v>
      </c>
      <c r="F90" s="37">
        <v>0</v>
      </c>
      <c r="G90" s="37">
        <v>180600</v>
      </c>
      <c r="H90" s="37">
        <v>0</v>
      </c>
      <c r="I90" s="37">
        <v>0</v>
      </c>
      <c r="J90" s="37">
        <v>0</v>
      </c>
      <c r="K90" s="37">
        <v>0</v>
      </c>
      <c r="L90" s="33">
        <f t="shared" si="6"/>
        <v>180600</v>
      </c>
      <c r="M90" s="3"/>
      <c r="N90" s="3"/>
      <c r="O90" s="3"/>
      <c r="P90" s="3"/>
      <c r="Q90" s="3"/>
      <c r="R90" s="3"/>
      <c r="S90" s="3"/>
      <c r="T90" s="3"/>
    </row>
    <row r="91" spans="2:20" ht="15.75" thickBot="1" x14ac:dyDescent="0.3">
      <c r="B91" s="3"/>
      <c r="C91" s="32" t="s">
        <v>17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3">
        <v>900000</v>
      </c>
      <c r="L91" s="33">
        <f>SUM(D91:K91)</f>
        <v>900000</v>
      </c>
      <c r="M91" s="3"/>
      <c r="N91" s="3"/>
      <c r="O91" s="3"/>
      <c r="P91" s="3"/>
      <c r="Q91" s="3"/>
      <c r="R91" s="3"/>
      <c r="S91" s="3"/>
      <c r="T91" s="3"/>
    </row>
    <row r="92" spans="2:20" ht="15.75" thickBot="1" x14ac:dyDescent="0.3">
      <c r="B92" s="3"/>
      <c r="C92" s="34" t="s">
        <v>55</v>
      </c>
      <c r="D92" s="35">
        <f>SUM(D85:D91)</f>
        <v>2192000</v>
      </c>
      <c r="E92" s="35">
        <f t="shared" ref="E92:I92" si="7">SUM(E85:E91)</f>
        <v>1220000</v>
      </c>
      <c r="F92" s="35">
        <f t="shared" si="7"/>
        <v>6160000</v>
      </c>
      <c r="G92" s="35">
        <f t="shared" si="7"/>
        <v>350600</v>
      </c>
      <c r="H92" s="35">
        <f t="shared" si="7"/>
        <v>3798000</v>
      </c>
      <c r="I92" s="35">
        <f t="shared" si="7"/>
        <v>2620000</v>
      </c>
      <c r="J92" s="35">
        <f>SUM(J85:J91)</f>
        <v>170000</v>
      </c>
      <c r="K92" s="35">
        <f>SUM(K85:K91)</f>
        <v>9110000</v>
      </c>
      <c r="L92" s="35">
        <f t="shared" si="6"/>
        <v>25620600</v>
      </c>
      <c r="M92" s="3"/>
      <c r="N92" s="3"/>
      <c r="O92" s="3"/>
      <c r="P92" s="3"/>
      <c r="Q92" s="3"/>
      <c r="R92" s="3"/>
      <c r="S92" s="3"/>
      <c r="T92" s="3"/>
    </row>
    <row r="93" spans="2:20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25"/>
      <c r="M93" s="3"/>
      <c r="N93" s="3"/>
      <c r="O93" s="3"/>
      <c r="P93" s="3"/>
      <c r="Q93" s="3"/>
      <c r="R93" s="3"/>
      <c r="S93" s="3"/>
      <c r="T93" s="3"/>
    </row>
    <row r="94" spans="2:20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x14ac:dyDescent="0.25">
      <c r="B95" s="1" t="s">
        <v>57</v>
      </c>
      <c r="C95" s="2" t="s">
        <v>58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5.75" x14ac:dyDescent="0.25">
      <c r="B96" s="2"/>
      <c r="C96" s="2" t="s">
        <v>59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x14ac:dyDescent="0.25">
      <c r="B98" s="3"/>
      <c r="C98" s="38" t="s">
        <v>60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25">
      <c r="B99" s="3"/>
      <c r="C99" s="39" t="s">
        <v>61</v>
      </c>
      <c r="D99" s="4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25">
      <c r="B100" s="3"/>
      <c r="C100" s="39" t="s">
        <v>62</v>
      </c>
      <c r="D100" s="40" t="s">
        <v>63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25">
      <c r="B101" s="3"/>
      <c r="C101" s="39" t="s">
        <v>64</v>
      </c>
      <c r="D101" s="4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25">
      <c r="B102" s="3"/>
      <c r="C102" s="39" t="s">
        <v>65</v>
      </c>
      <c r="D102" s="4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x14ac:dyDescent="0.25">
      <c r="B104" s="2"/>
      <c r="C104" s="38" t="s">
        <v>66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5">
      <c r="B105" s="3"/>
      <c r="C105" s="40" t="s">
        <v>67</v>
      </c>
      <c r="D105" s="4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60" x14ac:dyDescent="0.25">
      <c r="B106" s="3"/>
      <c r="C106" s="41" t="s">
        <v>68</v>
      </c>
      <c r="D106" s="4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60" x14ac:dyDescent="0.25">
      <c r="B107" s="3"/>
      <c r="C107" s="41" t="s">
        <v>69</v>
      </c>
      <c r="D107" s="40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25">
      <c r="B108" s="3"/>
      <c r="C108" s="40" t="s">
        <v>70</v>
      </c>
      <c r="D108" s="4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60" x14ac:dyDescent="0.25">
      <c r="B109" s="3"/>
      <c r="C109" s="41" t="s">
        <v>71</v>
      </c>
      <c r="D109" s="4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60" x14ac:dyDescent="0.25">
      <c r="B110" s="3"/>
      <c r="C110" s="41" t="s">
        <v>72</v>
      </c>
      <c r="D110" s="4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25">
      <c r="B111" s="3"/>
      <c r="C111" s="4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25">
      <c r="B112" s="3"/>
      <c r="C112" s="4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x14ac:dyDescent="0.25">
      <c r="B113" s="2"/>
      <c r="C113" s="38" t="s">
        <v>73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5.75" x14ac:dyDescent="0.25">
      <c r="B114" s="2"/>
      <c r="C114" s="44" t="s">
        <v>74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x14ac:dyDescent="0.25">
      <c r="B115" s="3"/>
      <c r="C115" s="45"/>
      <c r="D115" s="3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x14ac:dyDescent="0.25">
      <c r="B116" s="2"/>
      <c r="C116" s="38" t="s">
        <v>75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9"/>
  <sheetViews>
    <sheetView tabSelected="1" workbookViewId="0">
      <selection activeCell="J23" sqref="J23"/>
    </sheetView>
  </sheetViews>
  <sheetFormatPr baseColWidth="10" defaultRowHeight="15" x14ac:dyDescent="0.25"/>
  <sheetData>
    <row r="2" spans="2:12" ht="15.75" x14ac:dyDescent="0.25">
      <c r="B2" s="1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.75" thickBot="1" x14ac:dyDescent="0.3">
      <c r="B4" s="3"/>
      <c r="C4" s="4" t="s">
        <v>2</v>
      </c>
      <c r="D4" s="3"/>
      <c r="E4" s="3"/>
      <c r="F4" s="4" t="s">
        <v>3</v>
      </c>
      <c r="G4" s="3"/>
      <c r="H4" s="3"/>
      <c r="I4" s="3"/>
      <c r="J4" s="3"/>
      <c r="K4" s="3"/>
      <c r="L4" s="3"/>
    </row>
    <row r="5" spans="2:12" ht="15.75" thickBot="1" x14ac:dyDescent="0.3">
      <c r="B5" s="3"/>
      <c r="C5" s="5" t="s">
        <v>4</v>
      </c>
      <c r="D5" s="6" t="s">
        <v>5</v>
      </c>
      <c r="E5" s="3"/>
      <c r="F5" s="5" t="s">
        <v>4</v>
      </c>
      <c r="G5" s="6" t="s">
        <v>5</v>
      </c>
      <c r="H5" s="3"/>
      <c r="I5" s="7" t="s">
        <v>6</v>
      </c>
      <c r="J5" s="7" t="s">
        <v>7</v>
      </c>
      <c r="K5" s="7" t="s">
        <v>8</v>
      </c>
      <c r="L5" s="3"/>
    </row>
    <row r="6" spans="2:12" ht="15.75" thickBot="1" x14ac:dyDescent="0.3">
      <c r="B6" s="3"/>
      <c r="C6" s="8" t="s">
        <v>12</v>
      </c>
      <c r="D6" s="9">
        <f>SUM(D7:D15)</f>
        <v>18174393.1755725</v>
      </c>
      <c r="E6" s="3"/>
      <c r="F6" s="8" t="s">
        <v>12</v>
      </c>
      <c r="G6" s="10"/>
      <c r="H6" s="3"/>
      <c r="I6" s="11">
        <v>2020</v>
      </c>
      <c r="J6" s="12">
        <v>1.2999999999999999E-2</v>
      </c>
      <c r="K6" s="12">
        <v>2.5000000000000001E-2</v>
      </c>
      <c r="L6" s="3"/>
    </row>
    <row r="7" spans="2:12" x14ac:dyDescent="0.25">
      <c r="B7" s="3"/>
      <c r="C7" s="3" t="s">
        <v>9</v>
      </c>
      <c r="D7" s="14">
        <v>1896724.5937876359</v>
      </c>
      <c r="E7" s="3"/>
      <c r="F7" s="3" t="s">
        <v>9</v>
      </c>
      <c r="G7" s="15"/>
      <c r="H7" s="3"/>
      <c r="I7" s="11">
        <v>2021</v>
      </c>
      <c r="J7" s="12">
        <v>0.02</v>
      </c>
      <c r="K7" s="12">
        <v>0.03</v>
      </c>
      <c r="L7" s="3"/>
    </row>
    <row r="8" spans="2:12" x14ac:dyDescent="0.25">
      <c r="B8" s="3"/>
      <c r="C8" s="3" t="s">
        <v>13</v>
      </c>
      <c r="D8" s="14">
        <v>3700590.2220252408</v>
      </c>
      <c r="E8" s="3"/>
      <c r="F8" s="3" t="s">
        <v>13</v>
      </c>
      <c r="G8" s="15"/>
      <c r="H8" s="3"/>
      <c r="I8" s="11">
        <v>2022</v>
      </c>
      <c r="J8" s="12">
        <v>1.4999999999999999E-2</v>
      </c>
      <c r="K8" s="12">
        <v>3.1E-2</v>
      </c>
      <c r="L8" s="3"/>
    </row>
    <row r="9" spans="2:12" x14ac:dyDescent="0.25">
      <c r="B9" s="3"/>
      <c r="C9" s="3" t="s">
        <v>10</v>
      </c>
      <c r="D9" s="14">
        <v>2759260.7540674913</v>
      </c>
      <c r="E9" s="3"/>
      <c r="F9" s="3" t="s">
        <v>10</v>
      </c>
      <c r="G9" s="15"/>
      <c r="H9" s="3"/>
      <c r="I9" s="11">
        <v>2023</v>
      </c>
      <c r="J9" s="12">
        <v>0.01</v>
      </c>
      <c r="K9" s="12">
        <v>0.02</v>
      </c>
      <c r="L9" s="3"/>
    </row>
    <row r="10" spans="2:12" x14ac:dyDescent="0.25">
      <c r="B10" s="3"/>
      <c r="C10" s="3" t="s">
        <v>11</v>
      </c>
      <c r="D10" s="14">
        <v>2997060.1380957193</v>
      </c>
      <c r="E10" s="3"/>
      <c r="F10" s="3" t="s">
        <v>11</v>
      </c>
      <c r="G10" s="15"/>
      <c r="H10" s="3"/>
      <c r="I10" s="3"/>
      <c r="J10" s="3"/>
      <c r="K10" s="3"/>
      <c r="L10" s="3"/>
    </row>
    <row r="11" spans="2:12" x14ac:dyDescent="0.25">
      <c r="B11" s="3"/>
      <c r="C11" s="3" t="s">
        <v>14</v>
      </c>
      <c r="D11" s="14">
        <v>5482713.0275497567</v>
      </c>
      <c r="E11" s="3"/>
      <c r="F11" s="3" t="s">
        <v>14</v>
      </c>
      <c r="G11" s="15"/>
      <c r="H11" s="3"/>
      <c r="I11" s="3"/>
      <c r="J11" s="3"/>
      <c r="K11" s="3"/>
      <c r="L11" s="3"/>
    </row>
    <row r="12" spans="2:12" x14ac:dyDescent="0.25">
      <c r="B12" s="3"/>
      <c r="C12" s="3" t="s">
        <v>15</v>
      </c>
      <c r="D12" s="14">
        <v>267686.4506793833</v>
      </c>
      <c r="E12" s="3"/>
      <c r="F12" s="3" t="s">
        <v>15</v>
      </c>
      <c r="G12" s="15"/>
      <c r="H12" s="3"/>
      <c r="I12" s="3"/>
      <c r="J12" s="3"/>
      <c r="K12" s="3"/>
      <c r="L12" s="3"/>
    </row>
    <row r="13" spans="2:12" x14ac:dyDescent="0.25">
      <c r="B13" s="3"/>
      <c r="C13" s="3" t="s">
        <v>16</v>
      </c>
      <c r="D13" s="14">
        <v>35357.989367269518</v>
      </c>
      <c r="E13" s="3"/>
      <c r="F13" s="3" t="s">
        <v>16</v>
      </c>
      <c r="G13" s="15"/>
      <c r="H13" s="3"/>
      <c r="I13" s="3"/>
      <c r="J13" s="3"/>
      <c r="K13" s="3"/>
      <c r="L13" s="3"/>
    </row>
    <row r="14" spans="2:12" x14ac:dyDescent="0.25">
      <c r="B14" s="3"/>
      <c r="C14" s="3" t="s">
        <v>17</v>
      </c>
      <c r="D14" s="14">
        <v>125000</v>
      </c>
      <c r="E14" s="3"/>
      <c r="F14" s="3" t="s">
        <v>17</v>
      </c>
      <c r="G14" s="15"/>
      <c r="H14" s="3"/>
      <c r="I14" s="3"/>
      <c r="J14" s="3"/>
      <c r="K14" s="3"/>
      <c r="L14" s="3"/>
    </row>
    <row r="15" spans="2:12" x14ac:dyDescent="0.25">
      <c r="B15" s="3"/>
      <c r="C15" s="3" t="s">
        <v>18</v>
      </c>
      <c r="D15" s="14">
        <v>910000</v>
      </c>
      <c r="E15" s="3"/>
      <c r="F15" s="3" t="s">
        <v>18</v>
      </c>
      <c r="G15" s="15"/>
      <c r="H15" s="3"/>
      <c r="I15" s="3"/>
      <c r="J15" s="3"/>
      <c r="K15" s="3"/>
      <c r="L15" s="3"/>
    </row>
    <row r="16" spans="2:12" x14ac:dyDescent="0.25">
      <c r="B16" s="3"/>
      <c r="C16" s="3"/>
      <c r="D16" s="3"/>
      <c r="E16" s="3"/>
      <c r="F16" s="3"/>
      <c r="G16" s="14"/>
      <c r="H16" s="3"/>
      <c r="I16" s="3"/>
      <c r="J16" s="3"/>
      <c r="K16" s="3"/>
      <c r="L16" s="3"/>
    </row>
    <row r="17" spans="2:12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5.75" x14ac:dyDescent="0.25">
      <c r="B18" s="1" t="s">
        <v>19</v>
      </c>
      <c r="C18" s="16" t="s">
        <v>20</v>
      </c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 t="s">
        <v>21</v>
      </c>
      <c r="D19" s="2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 t="s">
        <v>22</v>
      </c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5.75" thickBot="1" x14ac:dyDescent="0.3">
      <c r="B22" s="3"/>
      <c r="C22" s="17" t="s">
        <v>23</v>
      </c>
      <c r="D22" s="18" t="s">
        <v>24</v>
      </c>
      <c r="E22" s="19"/>
      <c r="F22" s="3"/>
      <c r="G22" s="3"/>
      <c r="H22" s="3"/>
      <c r="I22" s="3"/>
      <c r="J22" s="3"/>
      <c r="K22" s="3"/>
      <c r="L22" s="3"/>
    </row>
    <row r="23" spans="2:12" ht="15.75" thickBot="1" x14ac:dyDescent="0.3">
      <c r="B23" s="3"/>
      <c r="C23" s="21" t="s">
        <v>25</v>
      </c>
      <c r="D23" s="18" t="s">
        <v>24</v>
      </c>
      <c r="E23" s="19"/>
      <c r="F23" s="3"/>
      <c r="G23" s="3"/>
      <c r="H23" s="3"/>
      <c r="I23" s="3"/>
      <c r="J23" s="3"/>
      <c r="K23" s="3"/>
      <c r="L23" s="3"/>
    </row>
    <row r="24" spans="2:12" ht="15.75" thickBot="1" x14ac:dyDescent="0.3">
      <c r="B24" s="3"/>
      <c r="C24" s="22" t="s">
        <v>26</v>
      </c>
      <c r="D24" s="23" t="s">
        <v>24</v>
      </c>
      <c r="E24" s="24">
        <v>333200</v>
      </c>
      <c r="F24" s="3"/>
      <c r="G24" s="3"/>
      <c r="H24" s="3"/>
      <c r="I24" s="3"/>
      <c r="J24" s="3"/>
      <c r="K24" s="3"/>
      <c r="L24" s="3"/>
    </row>
    <row r="25" spans="2:12" ht="15.75" thickBot="1" x14ac:dyDescent="0.3">
      <c r="B25" s="3"/>
      <c r="C25" s="22" t="s">
        <v>27</v>
      </c>
      <c r="D25" s="23" t="s">
        <v>24</v>
      </c>
      <c r="E25" s="24">
        <v>33320</v>
      </c>
      <c r="F25" s="3"/>
      <c r="G25" s="3"/>
      <c r="H25" s="3"/>
      <c r="I25" s="3"/>
      <c r="J25" s="3"/>
      <c r="K25" s="3"/>
      <c r="L25" s="3"/>
    </row>
    <row r="26" spans="2:12" ht="15.75" thickBot="1" x14ac:dyDescent="0.3">
      <c r="B26" s="3"/>
      <c r="C26" s="22" t="s">
        <v>28</v>
      </c>
      <c r="D26" s="23" t="s">
        <v>24</v>
      </c>
      <c r="E26" s="24">
        <v>23324.000000000004</v>
      </c>
      <c r="F26" s="3"/>
      <c r="G26" s="3"/>
      <c r="H26" s="3"/>
      <c r="I26" s="3"/>
      <c r="J26" s="3"/>
      <c r="K26" s="3"/>
      <c r="L26" s="3"/>
    </row>
    <row r="27" spans="2:12" ht="15.75" thickBot="1" x14ac:dyDescent="0.3">
      <c r="B27" s="3"/>
      <c r="C27" s="22" t="s">
        <v>29</v>
      </c>
      <c r="D27" s="23" t="s">
        <v>24</v>
      </c>
      <c r="E27" s="24">
        <v>69638.8</v>
      </c>
      <c r="F27" s="3"/>
      <c r="G27" s="3"/>
      <c r="H27" s="3"/>
      <c r="I27" s="3"/>
      <c r="J27" s="3"/>
      <c r="K27" s="3"/>
      <c r="L27" s="3"/>
    </row>
    <row r="28" spans="2:12" ht="15.75" thickBot="1" x14ac:dyDescent="0.3">
      <c r="B28" s="3"/>
      <c r="C28" s="22" t="s">
        <v>30</v>
      </c>
      <c r="D28" s="23" t="s">
        <v>24</v>
      </c>
      <c r="E28" s="24">
        <v>4431.5600000000004</v>
      </c>
      <c r="F28" s="3"/>
      <c r="G28" s="3"/>
      <c r="H28" s="3"/>
      <c r="I28" s="3"/>
      <c r="J28" s="3"/>
      <c r="K28" s="3"/>
      <c r="L28" s="3"/>
    </row>
    <row r="29" spans="2:12" ht="15.75" thickBot="1" x14ac:dyDescent="0.3">
      <c r="B29" s="3"/>
      <c r="C29" s="21" t="s">
        <v>31</v>
      </c>
      <c r="D29" s="18" t="s">
        <v>24</v>
      </c>
      <c r="E29" s="19"/>
      <c r="F29" s="3"/>
      <c r="G29" s="3"/>
      <c r="H29" s="3"/>
      <c r="I29" s="3"/>
      <c r="J29" s="3"/>
      <c r="K29" s="3"/>
      <c r="L29" s="3"/>
    </row>
    <row r="30" spans="2:12" ht="15.75" thickBot="1" x14ac:dyDescent="0.3">
      <c r="B30" s="3"/>
      <c r="C30" s="22" t="s">
        <v>32</v>
      </c>
      <c r="D30" s="23" t="s">
        <v>24</v>
      </c>
      <c r="E30" s="24">
        <v>106740</v>
      </c>
      <c r="F30" s="3"/>
      <c r="G30" s="3"/>
      <c r="H30" s="3"/>
      <c r="I30" s="3"/>
      <c r="J30" s="3"/>
      <c r="K30" s="3"/>
      <c r="L30" s="3"/>
    </row>
    <row r="31" spans="2:12" ht="15.75" thickBot="1" x14ac:dyDescent="0.3">
      <c r="B31" s="3"/>
      <c r="C31" s="22" t="s">
        <v>27</v>
      </c>
      <c r="D31" s="23" t="s">
        <v>24</v>
      </c>
      <c r="E31" s="24">
        <v>5337</v>
      </c>
      <c r="F31" s="3"/>
      <c r="G31" s="3"/>
      <c r="H31" s="3"/>
      <c r="I31" s="3"/>
      <c r="J31" s="3"/>
      <c r="K31" s="3"/>
      <c r="L31" s="3"/>
    </row>
    <row r="32" spans="2:12" ht="15.75" thickBot="1" x14ac:dyDescent="0.3">
      <c r="B32" s="3"/>
      <c r="C32" s="22" t="s">
        <v>28</v>
      </c>
      <c r="D32" s="23" t="s">
        <v>24</v>
      </c>
      <c r="E32" s="24">
        <v>9606.6</v>
      </c>
      <c r="F32" s="3"/>
      <c r="G32" s="3"/>
      <c r="H32" s="3"/>
      <c r="I32" s="3"/>
      <c r="J32" s="3"/>
      <c r="K32" s="3"/>
      <c r="L32" s="3"/>
    </row>
    <row r="33" spans="2:12" ht="15.75" thickBot="1" x14ac:dyDescent="0.3">
      <c r="B33" s="3"/>
      <c r="C33" s="22" t="s">
        <v>29</v>
      </c>
      <c r="D33" s="23" t="s">
        <v>24</v>
      </c>
      <c r="E33" s="24">
        <v>21294.63</v>
      </c>
      <c r="F33" s="3"/>
      <c r="G33" s="3"/>
      <c r="H33" s="3"/>
      <c r="I33" s="3"/>
      <c r="J33" s="3"/>
      <c r="K33" s="3"/>
      <c r="L33" s="3"/>
    </row>
    <row r="34" spans="2:12" ht="15.75" thickBot="1" x14ac:dyDescent="0.3">
      <c r="B34" s="3"/>
      <c r="C34" s="22" t="s">
        <v>30</v>
      </c>
      <c r="D34" s="23" t="s">
        <v>24</v>
      </c>
      <c r="E34" s="24">
        <v>2500</v>
      </c>
      <c r="F34" s="3"/>
      <c r="G34" s="3"/>
      <c r="H34" s="3"/>
      <c r="I34" s="3"/>
      <c r="J34" s="3"/>
      <c r="K34" s="3"/>
      <c r="L34" s="3"/>
    </row>
    <row r="35" spans="2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.75" thickBot="1" x14ac:dyDescent="0.3">
      <c r="B36" s="3"/>
      <c r="C36" s="17" t="s">
        <v>33</v>
      </c>
      <c r="D36" s="18" t="s">
        <v>34</v>
      </c>
      <c r="E36" s="19"/>
      <c r="F36" s="3"/>
      <c r="G36" s="3"/>
      <c r="H36" s="3"/>
      <c r="I36" s="3"/>
      <c r="J36" s="3"/>
      <c r="K36" s="3"/>
      <c r="L36" s="3"/>
    </row>
    <row r="37" spans="2:12" ht="15.75" thickBot="1" x14ac:dyDescent="0.3">
      <c r="B37" s="3"/>
      <c r="C37" s="21" t="s">
        <v>35</v>
      </c>
      <c r="D37" s="18" t="s">
        <v>34</v>
      </c>
      <c r="E37" s="19"/>
      <c r="F37" s="3"/>
      <c r="G37" s="3"/>
      <c r="H37" s="3"/>
      <c r="I37" s="3"/>
      <c r="J37" s="3"/>
      <c r="K37" s="3"/>
      <c r="L37" s="3"/>
    </row>
    <row r="38" spans="2:12" ht="15.75" thickBot="1" x14ac:dyDescent="0.3">
      <c r="B38" s="3"/>
      <c r="C38" s="22" t="s">
        <v>36</v>
      </c>
      <c r="D38" s="23" t="s">
        <v>34</v>
      </c>
      <c r="E38" s="24">
        <v>545338321</v>
      </c>
      <c r="F38" s="3"/>
      <c r="G38" s="3"/>
      <c r="H38" s="3"/>
      <c r="I38" s="3"/>
      <c r="J38" s="3"/>
      <c r="K38" s="3"/>
      <c r="L38" s="3"/>
    </row>
    <row r="39" spans="2:12" ht="15.75" thickBot="1" x14ac:dyDescent="0.3">
      <c r="B39" s="3"/>
      <c r="C39" s="22" t="s">
        <v>37</v>
      </c>
      <c r="D39" s="23" t="s">
        <v>34</v>
      </c>
      <c r="E39" s="24">
        <v>32778893</v>
      </c>
      <c r="F39" s="3"/>
      <c r="G39" s="3"/>
      <c r="H39" s="3"/>
      <c r="I39" s="3"/>
      <c r="J39" s="3"/>
      <c r="K39" s="3"/>
      <c r="L39" s="3"/>
    </row>
    <row r="40" spans="2:12" ht="15.75" thickBot="1" x14ac:dyDescent="0.3">
      <c r="B40" s="3"/>
      <c r="C40" s="22" t="s">
        <v>38</v>
      </c>
      <c r="D40" s="23" t="s">
        <v>34</v>
      </c>
      <c r="E40" s="24">
        <v>363373694</v>
      </c>
      <c r="F40" s="3"/>
      <c r="G40" s="3"/>
      <c r="H40" s="3"/>
      <c r="I40" s="3"/>
      <c r="J40" s="3"/>
      <c r="K40" s="3"/>
      <c r="L40" s="3"/>
    </row>
    <row r="41" spans="2:12" ht="15.75" thickBot="1" x14ac:dyDescent="0.3">
      <c r="B41" s="3"/>
      <c r="C41" s="22" t="s">
        <v>29</v>
      </c>
      <c r="D41" s="23" t="s">
        <v>34</v>
      </c>
      <c r="E41" s="24">
        <v>510000</v>
      </c>
      <c r="F41" s="3"/>
      <c r="G41" s="3"/>
      <c r="H41" s="3"/>
      <c r="I41" s="3"/>
      <c r="J41" s="3"/>
      <c r="K41" s="3"/>
      <c r="L41" s="3"/>
    </row>
    <row r="42" spans="2:12" ht="15.75" thickBot="1" x14ac:dyDescent="0.3">
      <c r="B42" s="3"/>
      <c r="C42" s="22" t="s">
        <v>30</v>
      </c>
      <c r="D42" s="23" t="s">
        <v>34</v>
      </c>
      <c r="E42" s="24">
        <v>8518251</v>
      </c>
      <c r="F42" s="3"/>
      <c r="G42" s="3"/>
      <c r="H42" s="3"/>
      <c r="I42" s="3"/>
      <c r="J42" s="3"/>
      <c r="K42" s="3"/>
      <c r="L42" s="3"/>
    </row>
    <row r="43" spans="2:12" ht="15.75" thickBot="1" x14ac:dyDescent="0.3">
      <c r="B43" s="3"/>
      <c r="C43" s="21" t="s">
        <v>39</v>
      </c>
      <c r="D43" s="18" t="s">
        <v>34</v>
      </c>
      <c r="E43" s="19"/>
      <c r="F43" s="3"/>
      <c r="G43" s="3"/>
      <c r="H43" s="3"/>
      <c r="I43" s="3"/>
      <c r="J43" s="3"/>
      <c r="K43" s="3"/>
      <c r="L43" s="3"/>
    </row>
    <row r="44" spans="2:12" ht="15.75" thickBot="1" x14ac:dyDescent="0.3">
      <c r="B44" s="3"/>
      <c r="C44" s="22" t="s">
        <v>40</v>
      </c>
      <c r="D44" s="23" t="s">
        <v>34</v>
      </c>
      <c r="E44" s="24">
        <v>153304565</v>
      </c>
      <c r="F44" s="3"/>
      <c r="G44" s="3"/>
      <c r="H44" s="3"/>
      <c r="I44" s="3"/>
      <c r="J44" s="3"/>
      <c r="K44" s="3"/>
      <c r="L44" s="3"/>
    </row>
    <row r="45" spans="2:12" ht="15.75" thickBot="1" x14ac:dyDescent="0.3">
      <c r="B45" s="3"/>
      <c r="C45" s="22" t="s">
        <v>41</v>
      </c>
      <c r="D45" s="23" t="s">
        <v>34</v>
      </c>
      <c r="E45" s="24">
        <v>177511413</v>
      </c>
      <c r="F45" s="3"/>
      <c r="G45" s="3"/>
      <c r="H45" s="3"/>
      <c r="I45" s="3"/>
      <c r="J45" s="3"/>
      <c r="K45" s="3"/>
      <c r="L45" s="3"/>
    </row>
    <row r="46" spans="2:12" ht="15.75" thickBot="1" x14ac:dyDescent="0.3">
      <c r="B46" s="3"/>
      <c r="C46" s="22" t="s">
        <v>42</v>
      </c>
      <c r="D46" s="23" t="s">
        <v>34</v>
      </c>
      <c r="E46" s="24">
        <v>42974275</v>
      </c>
      <c r="F46" s="3"/>
      <c r="G46" s="3"/>
      <c r="H46" s="3"/>
      <c r="I46" s="3"/>
      <c r="J46" s="3"/>
      <c r="K46" s="3"/>
      <c r="L46" s="3"/>
    </row>
    <row r="47" spans="2:12" ht="15.75" thickBot="1" x14ac:dyDescent="0.3">
      <c r="B47" s="3"/>
      <c r="C47" s="22" t="s">
        <v>29</v>
      </c>
      <c r="D47" s="23" t="s">
        <v>34</v>
      </c>
      <c r="E47" s="24">
        <v>258000</v>
      </c>
      <c r="F47" s="3"/>
      <c r="G47" s="3"/>
      <c r="H47" s="3"/>
      <c r="I47" s="3"/>
      <c r="J47" s="3"/>
      <c r="K47" s="3"/>
      <c r="L47" s="3"/>
    </row>
    <row r="48" spans="2:12" ht="15.75" thickBot="1" x14ac:dyDescent="0.3">
      <c r="B48" s="3"/>
      <c r="C48" s="22" t="s">
        <v>30</v>
      </c>
      <c r="D48" s="23" t="s">
        <v>34</v>
      </c>
      <c r="E48" s="24">
        <v>71020148</v>
      </c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26"/>
      <c r="D49" s="27"/>
      <c r="E49" s="28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5.75" x14ac:dyDescent="0.25">
      <c r="B51" s="1" t="s">
        <v>43</v>
      </c>
      <c r="C51" s="16" t="s">
        <v>44</v>
      </c>
      <c r="D51" s="2"/>
      <c r="E51" s="2"/>
      <c r="F51" s="2"/>
      <c r="G51" s="2"/>
      <c r="H51" s="2"/>
      <c r="I51" s="2"/>
      <c r="J51" s="2"/>
      <c r="K51" s="2"/>
      <c r="L51" s="2"/>
    </row>
    <row r="52" spans="2:12" ht="15.75" x14ac:dyDescent="0.25">
      <c r="B52" s="2"/>
      <c r="C52" s="16" t="s">
        <v>45</v>
      </c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5.75" thickBot="1" x14ac:dyDescent="0.3">
      <c r="B54" s="3"/>
      <c r="C54" s="17" t="s">
        <v>33</v>
      </c>
      <c r="D54" s="18" t="s">
        <v>34</v>
      </c>
      <c r="E54" s="19"/>
      <c r="F54" s="3"/>
      <c r="G54" s="3"/>
      <c r="H54" s="3"/>
      <c r="I54" s="3"/>
      <c r="J54" s="3"/>
      <c r="K54" s="3"/>
      <c r="L54" s="3"/>
    </row>
    <row r="55" spans="2:12" ht="15.75" thickBot="1" x14ac:dyDescent="0.3">
      <c r="B55" s="3"/>
      <c r="C55" s="21" t="s">
        <v>35</v>
      </c>
      <c r="D55" s="18" t="s">
        <v>34</v>
      </c>
      <c r="E55" s="19"/>
      <c r="F55" s="3"/>
      <c r="G55" s="3"/>
      <c r="H55" s="3"/>
      <c r="I55" s="3"/>
      <c r="J55" s="3"/>
      <c r="K55" s="3"/>
      <c r="L55" s="3"/>
    </row>
    <row r="56" spans="2:12" ht="15.75" thickBot="1" x14ac:dyDescent="0.3">
      <c r="B56" s="3"/>
      <c r="C56" s="22" t="s">
        <v>36</v>
      </c>
      <c r="D56" s="23" t="s">
        <v>34</v>
      </c>
      <c r="E56" s="29"/>
      <c r="F56" s="3"/>
      <c r="G56" s="3"/>
      <c r="H56" s="3"/>
      <c r="I56" s="3"/>
      <c r="J56" s="3"/>
      <c r="K56" s="3"/>
      <c r="L56" s="3"/>
    </row>
    <row r="57" spans="2:12" ht="15.75" thickBot="1" x14ac:dyDescent="0.3">
      <c r="B57" s="3"/>
      <c r="C57" s="22" t="s">
        <v>37</v>
      </c>
      <c r="D57" s="23" t="s">
        <v>34</v>
      </c>
      <c r="E57" s="29"/>
      <c r="F57" s="3"/>
      <c r="G57" s="3"/>
      <c r="H57" s="3"/>
      <c r="I57" s="3"/>
      <c r="J57" s="3"/>
      <c r="K57" s="3"/>
      <c r="L57" s="3"/>
    </row>
    <row r="58" spans="2:12" ht="15.75" thickBot="1" x14ac:dyDescent="0.3">
      <c r="B58" s="3"/>
      <c r="C58" s="22" t="s">
        <v>38</v>
      </c>
      <c r="D58" s="23" t="s">
        <v>34</v>
      </c>
      <c r="E58" s="29"/>
      <c r="F58" s="3"/>
      <c r="G58" s="3"/>
      <c r="H58" s="3"/>
      <c r="I58" s="3"/>
      <c r="J58" s="3"/>
      <c r="K58" s="3"/>
      <c r="L58" s="3"/>
    </row>
    <row r="59" spans="2:12" ht="15.75" thickBot="1" x14ac:dyDescent="0.3">
      <c r="B59" s="3"/>
      <c r="C59" s="22" t="s">
        <v>29</v>
      </c>
      <c r="D59" s="23" t="s">
        <v>34</v>
      </c>
      <c r="E59" s="29"/>
      <c r="F59" s="3"/>
      <c r="G59" s="3"/>
      <c r="H59" s="3"/>
      <c r="I59" s="3"/>
      <c r="J59" s="3"/>
      <c r="K59" s="3"/>
      <c r="L59" s="3"/>
    </row>
    <row r="60" spans="2:12" ht="15.75" thickBot="1" x14ac:dyDescent="0.3">
      <c r="B60" s="3"/>
      <c r="C60" s="22" t="s">
        <v>30</v>
      </c>
      <c r="D60" s="23" t="s">
        <v>34</v>
      </c>
      <c r="E60" s="29"/>
      <c r="F60" s="3"/>
      <c r="G60" s="3"/>
      <c r="H60" s="3"/>
      <c r="I60" s="3"/>
      <c r="J60" s="3"/>
      <c r="K60" s="3"/>
      <c r="L60" s="3"/>
    </row>
    <row r="61" spans="2:12" ht="15.75" thickBot="1" x14ac:dyDescent="0.3">
      <c r="B61" s="3"/>
      <c r="C61" s="21" t="s">
        <v>39</v>
      </c>
      <c r="D61" s="18" t="s">
        <v>34</v>
      </c>
      <c r="E61" s="19"/>
      <c r="F61" s="3"/>
      <c r="G61" s="3"/>
      <c r="H61" s="3"/>
      <c r="I61" s="3"/>
      <c r="J61" s="3"/>
      <c r="K61" s="3"/>
      <c r="L61" s="3"/>
    </row>
    <row r="62" spans="2:12" ht="15.75" thickBot="1" x14ac:dyDescent="0.3">
      <c r="B62" s="3"/>
      <c r="C62" s="22" t="s">
        <v>40</v>
      </c>
      <c r="D62" s="23" t="s">
        <v>34</v>
      </c>
      <c r="E62" s="24"/>
      <c r="F62" s="3"/>
      <c r="G62" s="3"/>
      <c r="H62" s="3"/>
      <c r="I62" s="3"/>
      <c r="J62" s="3"/>
      <c r="K62" s="3"/>
      <c r="L62" s="3"/>
    </row>
    <row r="63" spans="2:12" ht="15.75" thickBot="1" x14ac:dyDescent="0.3">
      <c r="B63" s="3"/>
      <c r="C63" s="22" t="s">
        <v>41</v>
      </c>
      <c r="D63" s="23" t="s">
        <v>34</v>
      </c>
      <c r="E63" s="24"/>
      <c r="F63" s="3"/>
      <c r="G63" s="3"/>
      <c r="H63" s="3"/>
      <c r="I63" s="3"/>
      <c r="J63" s="3"/>
      <c r="K63" s="3"/>
      <c r="L63" s="3"/>
    </row>
    <row r="64" spans="2:12" ht="15.75" thickBot="1" x14ac:dyDescent="0.3">
      <c r="B64" s="3"/>
      <c r="C64" s="22" t="s">
        <v>42</v>
      </c>
      <c r="D64" s="23" t="s">
        <v>34</v>
      </c>
      <c r="E64" s="24"/>
      <c r="F64" s="3"/>
      <c r="G64" s="3"/>
      <c r="H64" s="3"/>
      <c r="I64" s="3"/>
      <c r="J64" s="3"/>
      <c r="K64" s="3"/>
      <c r="L64" s="3"/>
    </row>
    <row r="65" spans="2:12" ht="15.75" thickBot="1" x14ac:dyDescent="0.3">
      <c r="B65" s="3"/>
      <c r="C65" s="22" t="s">
        <v>29</v>
      </c>
      <c r="D65" s="23" t="s">
        <v>34</v>
      </c>
      <c r="E65" s="24"/>
      <c r="F65" s="3"/>
      <c r="G65" s="3"/>
      <c r="H65" s="3"/>
      <c r="I65" s="3"/>
      <c r="J65" s="3"/>
      <c r="K65" s="3"/>
      <c r="L65" s="3"/>
    </row>
    <row r="66" spans="2:12" ht="15.75" thickBot="1" x14ac:dyDescent="0.3">
      <c r="B66" s="3"/>
      <c r="C66" s="22" t="s">
        <v>30</v>
      </c>
      <c r="D66" s="23" t="s">
        <v>34</v>
      </c>
      <c r="E66" s="24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 x14ac:dyDescent="0.25">
      <c r="B69" s="1" t="s">
        <v>46</v>
      </c>
      <c r="C69" s="16" t="s">
        <v>47</v>
      </c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4" t="s">
        <v>48</v>
      </c>
      <c r="D71" s="3"/>
      <c r="E71" s="3"/>
      <c r="F71" s="3"/>
      <c r="G71" s="3"/>
      <c r="H71" s="3"/>
      <c r="I71" s="3"/>
      <c r="J71" s="3"/>
      <c r="K71" s="3"/>
      <c r="L71" s="3"/>
    </row>
    <row r="72" spans="2:12" ht="15.75" thickBot="1" x14ac:dyDescent="0.3">
      <c r="B72" s="3"/>
      <c r="C72" s="30" t="s">
        <v>49</v>
      </c>
      <c r="D72" s="31">
        <v>44317</v>
      </c>
      <c r="E72" s="31">
        <v>44348</v>
      </c>
      <c r="F72" s="31">
        <v>44378</v>
      </c>
      <c r="G72" s="31">
        <v>44409</v>
      </c>
      <c r="H72" s="31">
        <v>44440</v>
      </c>
      <c r="I72" s="31">
        <v>44470</v>
      </c>
      <c r="J72" s="31">
        <v>44501</v>
      </c>
      <c r="K72" s="31">
        <v>44531</v>
      </c>
      <c r="L72" s="31" t="s">
        <v>12</v>
      </c>
    </row>
    <row r="73" spans="2:12" ht="15.75" thickBot="1" x14ac:dyDescent="0.3">
      <c r="B73" s="3"/>
      <c r="C73" s="32" t="s">
        <v>50</v>
      </c>
      <c r="D73" s="33">
        <v>0</v>
      </c>
      <c r="E73" s="33">
        <v>0</v>
      </c>
      <c r="F73" s="33">
        <v>4500000</v>
      </c>
      <c r="G73" s="33">
        <v>1100000</v>
      </c>
      <c r="H73" s="33">
        <v>1500000</v>
      </c>
      <c r="I73" s="33">
        <v>1930000</v>
      </c>
      <c r="J73" s="33">
        <v>1930000</v>
      </c>
      <c r="K73" s="33">
        <v>0</v>
      </c>
      <c r="L73" s="33">
        <f>SUM(D73:J73)</f>
        <v>10960000</v>
      </c>
    </row>
    <row r="74" spans="2:12" ht="15.75" thickBot="1" x14ac:dyDescent="0.3">
      <c r="B74" s="3"/>
      <c r="C74" s="32" t="s">
        <v>51</v>
      </c>
      <c r="D74" s="33">
        <v>170000</v>
      </c>
      <c r="E74" s="33">
        <v>170000</v>
      </c>
      <c r="F74" s="33">
        <v>170000</v>
      </c>
      <c r="G74" s="33">
        <v>170000</v>
      </c>
      <c r="H74" s="33">
        <v>170000</v>
      </c>
      <c r="I74" s="33">
        <v>170000</v>
      </c>
      <c r="J74" s="33">
        <v>170000</v>
      </c>
      <c r="K74" s="33">
        <v>0</v>
      </c>
      <c r="L74" s="33">
        <f>SUM(D74:K74)</f>
        <v>1190000</v>
      </c>
    </row>
    <row r="75" spans="2:12" ht="15.75" thickBot="1" x14ac:dyDescent="0.3">
      <c r="B75" s="3"/>
      <c r="C75" s="32" t="s">
        <v>52</v>
      </c>
      <c r="D75" s="33">
        <v>0</v>
      </c>
      <c r="E75" s="33">
        <v>0</v>
      </c>
      <c r="F75" s="33">
        <v>3500000</v>
      </c>
      <c r="G75" s="33">
        <v>0</v>
      </c>
      <c r="H75" s="33">
        <v>1000000</v>
      </c>
      <c r="I75" s="33">
        <v>0</v>
      </c>
      <c r="J75" s="33">
        <v>0</v>
      </c>
      <c r="K75" s="33">
        <v>0</v>
      </c>
      <c r="L75" s="33">
        <f t="shared" ref="L75:L80" si="0">SUM(D75:J75)</f>
        <v>4500000</v>
      </c>
    </row>
    <row r="76" spans="2:12" ht="15.75" thickBot="1" x14ac:dyDescent="0.3">
      <c r="B76" s="3"/>
      <c r="C76" s="32" t="s">
        <v>53</v>
      </c>
      <c r="D76" s="33">
        <v>0</v>
      </c>
      <c r="E76" s="33">
        <v>0</v>
      </c>
      <c r="F76" s="33">
        <v>0</v>
      </c>
      <c r="G76" s="33">
        <v>6000000</v>
      </c>
      <c r="H76" s="33"/>
      <c r="I76" s="33">
        <v>700000</v>
      </c>
      <c r="J76" s="33">
        <v>0</v>
      </c>
      <c r="K76" s="33">
        <v>0</v>
      </c>
      <c r="L76" s="33">
        <f t="shared" si="0"/>
        <v>6700000</v>
      </c>
    </row>
    <row r="77" spans="2:12" ht="15.75" thickBot="1" x14ac:dyDescent="0.3">
      <c r="B77" s="3"/>
      <c r="C77" s="32" t="s">
        <v>54</v>
      </c>
      <c r="D77" s="33">
        <v>170000</v>
      </c>
      <c r="E77" s="33">
        <v>170000</v>
      </c>
      <c r="F77" s="33">
        <v>170000</v>
      </c>
      <c r="G77" s="33">
        <v>170000</v>
      </c>
      <c r="H77" s="33">
        <v>170000</v>
      </c>
      <c r="I77" s="33">
        <v>170000</v>
      </c>
      <c r="J77" s="33">
        <v>170000</v>
      </c>
      <c r="K77" s="33">
        <v>0</v>
      </c>
      <c r="L77" s="33">
        <f t="shared" si="0"/>
        <v>1190000</v>
      </c>
    </row>
    <row r="78" spans="2:12" ht="15.75" thickBot="1" x14ac:dyDescent="0.3">
      <c r="B78" s="3"/>
      <c r="C78" s="32" t="s">
        <v>16</v>
      </c>
      <c r="D78" s="33">
        <v>0</v>
      </c>
      <c r="E78" s="33">
        <v>0</v>
      </c>
      <c r="F78" s="33">
        <v>0</v>
      </c>
      <c r="G78" s="33">
        <v>45150</v>
      </c>
      <c r="H78" s="33">
        <v>45150</v>
      </c>
      <c r="I78" s="33">
        <v>45150</v>
      </c>
      <c r="J78" s="33">
        <v>45150</v>
      </c>
      <c r="K78" s="33">
        <v>0</v>
      </c>
      <c r="L78" s="33">
        <f t="shared" si="0"/>
        <v>180600</v>
      </c>
    </row>
    <row r="79" spans="2:12" ht="15.75" thickBot="1" x14ac:dyDescent="0.3">
      <c r="B79" s="3"/>
      <c r="C79" s="32" t="s">
        <v>17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900000</v>
      </c>
      <c r="K79" s="33">
        <v>0</v>
      </c>
      <c r="L79" s="33">
        <f t="shared" si="0"/>
        <v>900000</v>
      </c>
    </row>
    <row r="80" spans="2:12" ht="15.75" thickBot="1" x14ac:dyDescent="0.3">
      <c r="B80" s="3"/>
      <c r="C80" s="34" t="s">
        <v>55</v>
      </c>
      <c r="D80" s="35">
        <f>SUM(D73:D79)</f>
        <v>340000</v>
      </c>
      <c r="E80" s="35">
        <f t="shared" ref="E80:K80" si="1">SUM(E73:E79)</f>
        <v>340000</v>
      </c>
      <c r="F80" s="35">
        <f t="shared" si="1"/>
        <v>8340000</v>
      </c>
      <c r="G80" s="35">
        <f t="shared" si="1"/>
        <v>7485150</v>
      </c>
      <c r="H80" s="35">
        <f t="shared" si="1"/>
        <v>2885150</v>
      </c>
      <c r="I80" s="35">
        <f t="shared" si="1"/>
        <v>3015150</v>
      </c>
      <c r="J80" s="35">
        <f t="shared" si="1"/>
        <v>3215150</v>
      </c>
      <c r="K80" s="35">
        <f t="shared" si="1"/>
        <v>0</v>
      </c>
      <c r="L80" s="35">
        <f t="shared" si="0"/>
        <v>25620600</v>
      </c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6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4" t="s">
        <v>56</v>
      </c>
      <c r="D83" s="3"/>
      <c r="E83" s="3"/>
      <c r="F83" s="3"/>
      <c r="G83" s="3"/>
      <c r="H83" s="3"/>
      <c r="I83" s="3"/>
      <c r="J83" s="3"/>
      <c r="K83" s="3"/>
      <c r="L83" s="3"/>
    </row>
    <row r="84" spans="2:12" ht="15.75" thickBot="1" x14ac:dyDescent="0.3">
      <c r="B84" s="3"/>
      <c r="C84" s="30" t="s">
        <v>49</v>
      </c>
      <c r="D84" s="31">
        <v>44317</v>
      </c>
      <c r="E84" s="31">
        <v>44348</v>
      </c>
      <c r="F84" s="31">
        <v>44378</v>
      </c>
      <c r="G84" s="31">
        <v>44409</v>
      </c>
      <c r="H84" s="31">
        <v>44440</v>
      </c>
      <c r="I84" s="31">
        <v>44470</v>
      </c>
      <c r="J84" s="31">
        <v>44501</v>
      </c>
      <c r="K84" s="31">
        <v>44531</v>
      </c>
      <c r="L84" s="31" t="s">
        <v>12</v>
      </c>
    </row>
    <row r="85" spans="2:12" ht="15.75" thickBot="1" x14ac:dyDescent="0.3">
      <c r="B85" s="3"/>
      <c r="C85" s="32" t="s">
        <v>50</v>
      </c>
      <c r="D85" s="37">
        <v>2192000</v>
      </c>
      <c r="E85" s="37">
        <v>0</v>
      </c>
      <c r="F85" s="37">
        <v>5480000</v>
      </c>
      <c r="G85" s="37">
        <v>0</v>
      </c>
      <c r="H85" s="37">
        <v>3288000</v>
      </c>
      <c r="I85" s="37">
        <v>0</v>
      </c>
      <c r="J85" s="37">
        <v>0</v>
      </c>
      <c r="K85" s="37">
        <v>0</v>
      </c>
      <c r="L85" s="33">
        <f>SUM(D85:K85)</f>
        <v>10960000</v>
      </c>
    </row>
    <row r="86" spans="2:12" ht="15.75" thickBot="1" x14ac:dyDescent="0.3">
      <c r="B86" s="3"/>
      <c r="C86" s="32" t="s">
        <v>51</v>
      </c>
      <c r="D86" s="37">
        <v>0</v>
      </c>
      <c r="E86" s="37">
        <v>170000</v>
      </c>
      <c r="F86" s="37">
        <v>170000</v>
      </c>
      <c r="G86" s="37">
        <v>170000</v>
      </c>
      <c r="H86" s="37">
        <v>170000</v>
      </c>
      <c r="I86" s="37">
        <v>170000</v>
      </c>
      <c r="J86" s="37">
        <v>170000</v>
      </c>
      <c r="K86" s="37">
        <v>170000</v>
      </c>
      <c r="L86" s="33">
        <f t="shared" ref="L86:L92" si="2">SUM(D86:K86)</f>
        <v>1190000</v>
      </c>
    </row>
    <row r="87" spans="2:12" ht="15.75" thickBot="1" x14ac:dyDescent="0.3">
      <c r="B87" s="3"/>
      <c r="C87" s="32" t="s">
        <v>52</v>
      </c>
      <c r="D87" s="37">
        <v>0</v>
      </c>
      <c r="E87" s="37">
        <v>1050000</v>
      </c>
      <c r="F87" s="37">
        <v>0</v>
      </c>
      <c r="G87" s="37">
        <v>0</v>
      </c>
      <c r="H87" s="37">
        <v>0</v>
      </c>
      <c r="I87" s="37">
        <v>2450000</v>
      </c>
      <c r="J87" s="37">
        <v>0</v>
      </c>
      <c r="K87" s="33">
        <v>1000000</v>
      </c>
      <c r="L87" s="33">
        <f t="shared" si="2"/>
        <v>4500000</v>
      </c>
    </row>
    <row r="88" spans="2:12" ht="15.75" thickBot="1" x14ac:dyDescent="0.3">
      <c r="B88" s="3"/>
      <c r="C88" s="32" t="s">
        <v>53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3">
        <v>6700000</v>
      </c>
      <c r="L88" s="33">
        <f t="shared" si="2"/>
        <v>6700000</v>
      </c>
    </row>
    <row r="89" spans="2:12" ht="15.75" thickBot="1" x14ac:dyDescent="0.3">
      <c r="B89" s="3"/>
      <c r="C89" s="32" t="s">
        <v>54</v>
      </c>
      <c r="D89" s="37">
        <v>0</v>
      </c>
      <c r="E89" s="37">
        <v>0</v>
      </c>
      <c r="F89" s="37">
        <v>510000</v>
      </c>
      <c r="G89" s="37">
        <v>0</v>
      </c>
      <c r="H89" s="37">
        <v>340000</v>
      </c>
      <c r="I89" s="37">
        <v>0</v>
      </c>
      <c r="J89" s="37">
        <v>0</v>
      </c>
      <c r="K89" s="33">
        <v>340000</v>
      </c>
      <c r="L89" s="33">
        <f t="shared" si="2"/>
        <v>1190000</v>
      </c>
    </row>
    <row r="90" spans="2:12" ht="15.75" thickBot="1" x14ac:dyDescent="0.3">
      <c r="B90" s="3"/>
      <c r="C90" s="32" t="s">
        <v>16</v>
      </c>
      <c r="D90" s="37">
        <v>0</v>
      </c>
      <c r="E90" s="37">
        <v>0</v>
      </c>
      <c r="F90" s="37">
        <v>0</v>
      </c>
      <c r="G90" s="37">
        <v>180600</v>
      </c>
      <c r="H90" s="37">
        <v>0</v>
      </c>
      <c r="I90" s="37">
        <v>0</v>
      </c>
      <c r="J90" s="37">
        <v>0</v>
      </c>
      <c r="K90" s="37">
        <v>0</v>
      </c>
      <c r="L90" s="33">
        <f t="shared" si="2"/>
        <v>180600</v>
      </c>
    </row>
    <row r="91" spans="2:12" ht="15.75" thickBot="1" x14ac:dyDescent="0.3">
      <c r="B91" s="3"/>
      <c r="C91" s="32" t="s">
        <v>17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3">
        <v>900000</v>
      </c>
      <c r="L91" s="33">
        <f>SUM(D91:K91)</f>
        <v>900000</v>
      </c>
    </row>
    <row r="92" spans="2:12" ht="15.75" thickBot="1" x14ac:dyDescent="0.3">
      <c r="B92" s="3"/>
      <c r="C92" s="34" t="s">
        <v>55</v>
      </c>
      <c r="D92" s="35">
        <f>SUM(D85:D91)</f>
        <v>2192000</v>
      </c>
      <c r="E92" s="35">
        <f t="shared" ref="E92:I92" si="3">SUM(E85:E91)</f>
        <v>1220000</v>
      </c>
      <c r="F92" s="35">
        <f t="shared" si="3"/>
        <v>6160000</v>
      </c>
      <c r="G92" s="35">
        <f t="shared" si="3"/>
        <v>350600</v>
      </c>
      <c r="H92" s="35">
        <f t="shared" si="3"/>
        <v>3798000</v>
      </c>
      <c r="I92" s="35">
        <f t="shared" si="3"/>
        <v>2620000</v>
      </c>
      <c r="J92" s="35">
        <f>SUM(J85:J91)</f>
        <v>170000</v>
      </c>
      <c r="K92" s="35">
        <f>SUM(K85:K91)</f>
        <v>9110000</v>
      </c>
      <c r="L92" s="35">
        <f t="shared" si="2"/>
        <v>25620600</v>
      </c>
    </row>
    <row r="93" spans="2:1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25"/>
    </row>
    <row r="94" spans="2:1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5.75" x14ac:dyDescent="0.25">
      <c r="B95" s="1" t="s">
        <v>57</v>
      </c>
      <c r="C95" s="2" t="s">
        <v>58</v>
      </c>
      <c r="D95" s="2"/>
      <c r="E95" s="2"/>
      <c r="F95" s="2"/>
      <c r="G95" s="2"/>
      <c r="H95" s="2"/>
      <c r="I95" s="2"/>
      <c r="J95" s="2"/>
      <c r="K95" s="2"/>
      <c r="L95" s="2"/>
    </row>
    <row r="96" spans="2:12" ht="15.75" x14ac:dyDescent="0.25">
      <c r="B96" s="2"/>
      <c r="C96" s="2" t="s">
        <v>59</v>
      </c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5.75" x14ac:dyDescent="0.25">
      <c r="B98" s="3"/>
      <c r="C98" s="38" t="s">
        <v>60</v>
      </c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9" t="s">
        <v>61</v>
      </c>
      <c r="D99" s="40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3"/>
      <c r="C100" s="39" t="s">
        <v>62</v>
      </c>
      <c r="D100" s="40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3"/>
      <c r="C101" s="39" t="s">
        <v>64</v>
      </c>
      <c r="D101" s="40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3"/>
      <c r="C102" s="39" t="s">
        <v>65</v>
      </c>
      <c r="D102" s="40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5.75" x14ac:dyDescent="0.25">
      <c r="B104" s="2"/>
      <c r="C104" s="38" t="s">
        <v>66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5">
      <c r="B105" s="3"/>
      <c r="C105" s="40" t="s">
        <v>67</v>
      </c>
      <c r="D105" s="40"/>
      <c r="E105" s="3"/>
      <c r="F105" s="3"/>
      <c r="G105" s="3"/>
      <c r="H105" s="3"/>
      <c r="I105" s="3"/>
      <c r="J105" s="3"/>
      <c r="K105" s="3"/>
      <c r="L105" s="3"/>
    </row>
    <row r="106" spans="2:12" ht="60" x14ac:dyDescent="0.25">
      <c r="B106" s="3"/>
      <c r="C106" s="41" t="s">
        <v>68</v>
      </c>
      <c r="D106" s="40"/>
      <c r="E106" s="3"/>
      <c r="F106" s="3"/>
      <c r="G106" s="3"/>
      <c r="H106" s="3"/>
      <c r="I106" s="3"/>
      <c r="J106" s="3"/>
      <c r="K106" s="3"/>
      <c r="L106" s="3"/>
    </row>
    <row r="107" spans="2:12" ht="60" x14ac:dyDescent="0.25">
      <c r="B107" s="3"/>
      <c r="C107" s="41" t="s">
        <v>69</v>
      </c>
      <c r="D107" s="40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3"/>
      <c r="C108" s="40" t="s">
        <v>70</v>
      </c>
      <c r="D108" s="40"/>
      <c r="E108" s="3"/>
      <c r="F108" s="3"/>
      <c r="G108" s="3"/>
      <c r="H108" s="3"/>
      <c r="I108" s="3"/>
      <c r="J108" s="3"/>
      <c r="K108" s="3"/>
      <c r="L108" s="3"/>
    </row>
    <row r="109" spans="2:12" ht="60" x14ac:dyDescent="0.25">
      <c r="B109" s="3"/>
      <c r="C109" s="41" t="s">
        <v>71</v>
      </c>
      <c r="D109" s="40"/>
      <c r="E109" s="3"/>
      <c r="F109" s="3"/>
      <c r="G109" s="3"/>
      <c r="H109" s="3"/>
      <c r="I109" s="3"/>
      <c r="J109" s="3"/>
      <c r="K109" s="3"/>
      <c r="L109" s="3"/>
    </row>
    <row r="110" spans="2:12" ht="60" x14ac:dyDescent="0.25">
      <c r="B110" s="3"/>
      <c r="C110" s="41" t="s">
        <v>72</v>
      </c>
      <c r="D110" s="40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3"/>
      <c r="C111" s="42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3"/>
      <c r="C112" s="4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15.75" x14ac:dyDescent="0.25">
      <c r="B113" s="2"/>
      <c r="C113" s="38" t="s">
        <v>73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 x14ac:dyDescent="0.25">
      <c r="B114" s="2"/>
      <c r="C114" s="44" t="s">
        <v>74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5">
      <c r="B115" s="3"/>
      <c r="C115" s="45"/>
      <c r="D115" s="36"/>
      <c r="E115" s="3"/>
      <c r="F115" s="3"/>
      <c r="G115" s="3"/>
      <c r="H115" s="3"/>
      <c r="I115" s="3"/>
      <c r="J115" s="3"/>
      <c r="K115" s="3"/>
      <c r="L115" s="3"/>
    </row>
    <row r="116" spans="2:12" ht="15.75" x14ac:dyDescent="0.25">
      <c r="B116" s="2"/>
      <c r="C116" s="38" t="s">
        <v>75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CAOG</dc:creator>
  <cp:lastModifiedBy>CAOG</cp:lastModifiedBy>
  <dcterms:created xsi:type="dcterms:W3CDTF">2021-12-07T14:01:47Z</dcterms:created>
  <dcterms:modified xsi:type="dcterms:W3CDTF">2021-12-07T15:37:50Z</dcterms:modified>
</cp:coreProperties>
</file>