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 codeName="{99F03F65-6EE5-B2FF-AC1D-F4DDD12603F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CIAS MARITIMAS\FAPOSA MATARANI\CARPETA MARIA NEW\03 MARZO 2019\05 SJARD - copia\"/>
    </mc:Choice>
  </mc:AlternateContent>
  <xr:revisionPtr revIDLastSave="0" documentId="13_ncr:1_{48E76416-1E9F-4470-944C-C55646DBFE1F}" xr6:coauthVersionLast="43" xr6:coauthVersionMax="43" xr10:uidLastSave="{00000000-0000-0000-0000-000000000000}"/>
  <bookViews>
    <workbookView xWindow="-120" yWindow="-120" windowWidth="19440" windowHeight="15000" tabRatio="824" xr2:uid="{00000000-000D-0000-FFFF-FFFF00000000}"/>
  </bookViews>
  <sheets>
    <sheet name="DATA" sheetId="19" r:id="rId1"/>
  </sheets>
  <definedNames>
    <definedName name="ACTIVIDAD">#REF!</definedName>
    <definedName name="Buzon">#REF!</definedName>
    <definedName name="CODTRAB">#REF!</definedName>
    <definedName name="Criteria">#REF!</definedName>
    <definedName name="DATOS">#REF!</definedName>
    <definedName name="ESPEC">#REF!</definedName>
    <definedName name="FILTRO">#REF!</definedName>
    <definedName name="JORNADA">#REF!</definedName>
    <definedName name="JORNADAS">#REF!</definedName>
    <definedName name="LICENCIA">#REF!</definedName>
    <definedName name="RESULTA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9" l="1"/>
  <c r="H2" i="19"/>
  <c r="T3" i="19" l="1"/>
  <c r="T2" i="19"/>
  <c r="U3" i="19"/>
  <c r="U4" i="19"/>
  <c r="U5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28" i="19"/>
  <c r="U129" i="19"/>
  <c r="U130" i="19"/>
  <c r="U131" i="19"/>
  <c r="U132" i="19"/>
  <c r="U133" i="19"/>
  <c r="U134" i="19"/>
  <c r="U135" i="19"/>
  <c r="U136" i="19"/>
  <c r="U137" i="19"/>
  <c r="U138" i="19"/>
  <c r="U139" i="19"/>
  <c r="U140" i="19"/>
  <c r="U141" i="19"/>
  <c r="U142" i="19"/>
  <c r="U143" i="19"/>
  <c r="U144" i="19"/>
  <c r="U145" i="19"/>
  <c r="U146" i="19"/>
  <c r="U147" i="19"/>
  <c r="U148" i="19"/>
  <c r="U149" i="19"/>
  <c r="U150" i="19"/>
  <c r="U151" i="19"/>
  <c r="U152" i="19"/>
  <c r="U153" i="19"/>
  <c r="U154" i="19"/>
  <c r="U155" i="19"/>
  <c r="U156" i="19"/>
  <c r="U157" i="19"/>
  <c r="U158" i="19"/>
  <c r="U159" i="19"/>
  <c r="U160" i="19"/>
  <c r="U161" i="19"/>
  <c r="U162" i="19"/>
  <c r="U163" i="19"/>
  <c r="U164" i="19"/>
  <c r="U165" i="19"/>
  <c r="U166" i="19"/>
  <c r="U167" i="19"/>
  <c r="U168" i="19"/>
  <c r="U169" i="19"/>
  <c r="U170" i="19"/>
  <c r="U171" i="19"/>
  <c r="U172" i="19"/>
  <c r="U173" i="19"/>
  <c r="U174" i="19"/>
  <c r="U175" i="19"/>
  <c r="U176" i="19"/>
  <c r="U177" i="19"/>
  <c r="U178" i="19"/>
  <c r="U179" i="19"/>
  <c r="U180" i="19"/>
  <c r="U181" i="19"/>
  <c r="U182" i="19"/>
  <c r="U183" i="19"/>
  <c r="U184" i="19"/>
  <c r="U185" i="19"/>
  <c r="U186" i="19"/>
  <c r="U187" i="19"/>
  <c r="U188" i="19"/>
  <c r="U189" i="19"/>
  <c r="U190" i="19"/>
  <c r="U191" i="19"/>
  <c r="U192" i="19"/>
  <c r="U193" i="19"/>
  <c r="U194" i="19"/>
  <c r="U195" i="19"/>
  <c r="U196" i="19"/>
  <c r="U197" i="19"/>
  <c r="U198" i="19"/>
  <c r="U199" i="19"/>
  <c r="U200" i="19"/>
  <c r="U201" i="19"/>
  <c r="U202" i="19"/>
  <c r="U203" i="19"/>
  <c r="U204" i="19"/>
  <c r="U205" i="19"/>
  <c r="U206" i="19"/>
  <c r="U207" i="19"/>
  <c r="U208" i="19"/>
  <c r="U209" i="19"/>
  <c r="U210" i="19"/>
  <c r="U211" i="19"/>
  <c r="U212" i="19"/>
  <c r="U213" i="19"/>
  <c r="U214" i="19"/>
  <c r="U215" i="19"/>
  <c r="U216" i="19"/>
  <c r="U217" i="19"/>
  <c r="U218" i="19"/>
  <c r="U219" i="19"/>
  <c r="U220" i="19"/>
  <c r="U221" i="19"/>
  <c r="U222" i="19"/>
  <c r="U223" i="19"/>
  <c r="U224" i="19"/>
  <c r="U225" i="19"/>
  <c r="U226" i="19"/>
  <c r="U227" i="19"/>
  <c r="U228" i="19"/>
  <c r="U229" i="19"/>
  <c r="U230" i="19"/>
  <c r="U231" i="19"/>
  <c r="U232" i="19"/>
  <c r="U233" i="19"/>
  <c r="U234" i="19"/>
  <c r="U235" i="19"/>
  <c r="U236" i="19"/>
  <c r="U237" i="19"/>
  <c r="U238" i="19"/>
  <c r="U239" i="19"/>
  <c r="U240" i="19"/>
  <c r="U241" i="19"/>
  <c r="U242" i="19"/>
  <c r="U243" i="19"/>
  <c r="U244" i="19"/>
  <c r="U245" i="19"/>
  <c r="U246" i="19"/>
  <c r="U247" i="19"/>
  <c r="U248" i="19"/>
  <c r="U249" i="19"/>
  <c r="U250" i="19"/>
  <c r="U251" i="19"/>
  <c r="U252" i="19"/>
  <c r="U253" i="19"/>
  <c r="U254" i="19"/>
  <c r="U255" i="19"/>
  <c r="U256" i="19"/>
  <c r="U257" i="19"/>
  <c r="U258" i="19"/>
  <c r="U259" i="19"/>
  <c r="U260" i="19"/>
  <c r="U261" i="19"/>
  <c r="U262" i="19"/>
  <c r="U263" i="19"/>
  <c r="U264" i="19"/>
  <c r="U265" i="19"/>
  <c r="U266" i="19"/>
  <c r="U267" i="19"/>
  <c r="U268" i="19"/>
  <c r="U269" i="19"/>
  <c r="U270" i="19"/>
  <c r="U271" i="19"/>
  <c r="U272" i="19"/>
  <c r="U273" i="19"/>
  <c r="U274" i="19"/>
  <c r="U275" i="19"/>
  <c r="U276" i="19"/>
  <c r="U277" i="19"/>
  <c r="U278" i="19"/>
  <c r="U279" i="19"/>
  <c r="U280" i="19"/>
  <c r="U281" i="19"/>
  <c r="U282" i="19"/>
  <c r="U283" i="19"/>
  <c r="U284" i="19"/>
  <c r="U285" i="19"/>
  <c r="U286" i="19"/>
  <c r="U287" i="19"/>
  <c r="U288" i="19"/>
  <c r="U289" i="19"/>
  <c r="U290" i="19"/>
  <c r="U291" i="19"/>
  <c r="U292" i="19"/>
  <c r="U293" i="19"/>
  <c r="U294" i="19"/>
  <c r="U295" i="19"/>
  <c r="U296" i="19"/>
  <c r="U297" i="19"/>
  <c r="U298" i="19"/>
  <c r="U299" i="19"/>
  <c r="U300" i="19"/>
  <c r="U301" i="19"/>
  <c r="U302" i="19"/>
  <c r="U303" i="19"/>
  <c r="U304" i="19"/>
  <c r="U305" i="19"/>
  <c r="U306" i="19"/>
  <c r="U307" i="19"/>
  <c r="U308" i="19"/>
  <c r="U309" i="19"/>
  <c r="U310" i="19"/>
  <c r="U311" i="19"/>
  <c r="U312" i="19"/>
  <c r="U313" i="19"/>
  <c r="U314" i="19"/>
  <c r="U315" i="19"/>
  <c r="U316" i="19"/>
  <c r="U317" i="19"/>
  <c r="U318" i="19"/>
  <c r="U319" i="19"/>
  <c r="U320" i="19"/>
  <c r="U321" i="19"/>
  <c r="U322" i="19"/>
  <c r="U323" i="19"/>
  <c r="U324" i="19"/>
  <c r="U325" i="19"/>
  <c r="U326" i="19"/>
  <c r="U327" i="19"/>
  <c r="U328" i="19"/>
  <c r="U329" i="19"/>
  <c r="U330" i="19"/>
  <c r="U331" i="19"/>
  <c r="U332" i="19"/>
  <c r="U333" i="19"/>
  <c r="U334" i="19"/>
  <c r="U335" i="19"/>
  <c r="U336" i="19"/>
  <c r="U337" i="19"/>
  <c r="U338" i="19"/>
  <c r="U339" i="19"/>
  <c r="U340" i="19"/>
  <c r="U341" i="19"/>
  <c r="U342" i="19"/>
  <c r="U343" i="19"/>
  <c r="U344" i="19"/>
  <c r="U345" i="19"/>
  <c r="U346" i="19"/>
  <c r="U347" i="19"/>
  <c r="U348" i="19"/>
  <c r="U349" i="19"/>
  <c r="U350" i="19"/>
  <c r="U351" i="19"/>
  <c r="U352" i="19"/>
  <c r="U353" i="19"/>
  <c r="U354" i="19"/>
  <c r="U355" i="19"/>
  <c r="U356" i="19"/>
  <c r="U357" i="19"/>
  <c r="U358" i="19"/>
  <c r="U359" i="19"/>
  <c r="U360" i="19"/>
  <c r="U361" i="19"/>
  <c r="U362" i="19"/>
  <c r="U363" i="19"/>
  <c r="U364" i="19"/>
  <c r="U365" i="19"/>
  <c r="U366" i="19"/>
  <c r="U367" i="19"/>
  <c r="U368" i="19"/>
  <c r="U369" i="19"/>
  <c r="U370" i="19"/>
  <c r="U371" i="19"/>
  <c r="U372" i="19"/>
  <c r="U373" i="19"/>
  <c r="U374" i="19"/>
  <c r="U375" i="19"/>
  <c r="U376" i="19"/>
  <c r="U377" i="19"/>
  <c r="U378" i="19"/>
  <c r="U379" i="19"/>
  <c r="U380" i="19"/>
  <c r="U381" i="19"/>
  <c r="U382" i="19"/>
  <c r="U383" i="19"/>
  <c r="U384" i="19"/>
  <c r="U385" i="19"/>
  <c r="U386" i="19"/>
  <c r="U387" i="19"/>
  <c r="U388" i="19"/>
  <c r="U389" i="19"/>
  <c r="U390" i="19"/>
  <c r="U391" i="19"/>
  <c r="U392" i="19"/>
  <c r="U393" i="19"/>
  <c r="U394" i="19"/>
  <c r="U395" i="19"/>
  <c r="U396" i="19"/>
  <c r="U397" i="19"/>
  <c r="U398" i="19"/>
  <c r="U399" i="19"/>
  <c r="U400" i="19"/>
  <c r="U401" i="19"/>
  <c r="U402" i="19"/>
  <c r="U403" i="19"/>
  <c r="U404" i="19"/>
  <c r="U405" i="19"/>
  <c r="U406" i="19"/>
  <c r="U407" i="19"/>
  <c r="U408" i="19"/>
  <c r="U409" i="19"/>
  <c r="U410" i="19"/>
  <c r="U411" i="19"/>
  <c r="U412" i="19"/>
  <c r="U413" i="19"/>
  <c r="U414" i="19"/>
  <c r="U415" i="19"/>
  <c r="U416" i="19"/>
  <c r="U417" i="19"/>
  <c r="U418" i="19"/>
  <c r="U419" i="19"/>
  <c r="U420" i="19"/>
  <c r="U421" i="19"/>
  <c r="U422" i="19"/>
  <c r="U423" i="19"/>
  <c r="U424" i="19"/>
  <c r="U425" i="19"/>
  <c r="U426" i="19"/>
  <c r="U427" i="19"/>
  <c r="U428" i="19"/>
  <c r="U429" i="19"/>
  <c r="U430" i="19"/>
  <c r="U431" i="19"/>
  <c r="U432" i="19"/>
  <c r="U433" i="19"/>
  <c r="U434" i="19"/>
  <c r="U435" i="19"/>
  <c r="U436" i="19"/>
  <c r="U437" i="19"/>
  <c r="U438" i="19"/>
  <c r="U439" i="19"/>
  <c r="U440" i="19"/>
  <c r="U441" i="19"/>
  <c r="U442" i="19"/>
  <c r="U443" i="19"/>
  <c r="U444" i="19"/>
  <c r="U445" i="19"/>
  <c r="U446" i="19"/>
  <c r="U447" i="19"/>
  <c r="U448" i="19"/>
  <c r="U449" i="19"/>
  <c r="U450" i="19"/>
  <c r="U451" i="19"/>
  <c r="U452" i="19"/>
  <c r="U453" i="19"/>
  <c r="U454" i="19"/>
  <c r="U455" i="19"/>
  <c r="U456" i="19"/>
  <c r="U457" i="19"/>
  <c r="U458" i="19"/>
  <c r="U459" i="19"/>
  <c r="U460" i="19"/>
  <c r="U461" i="19"/>
  <c r="U462" i="19"/>
  <c r="U463" i="19"/>
  <c r="U464" i="19"/>
  <c r="U465" i="19"/>
  <c r="U466" i="19"/>
  <c r="U467" i="19"/>
  <c r="U468" i="19"/>
  <c r="U469" i="19"/>
  <c r="U470" i="19"/>
  <c r="U471" i="19"/>
  <c r="U472" i="19"/>
  <c r="U473" i="19"/>
  <c r="U474" i="19"/>
  <c r="U475" i="19"/>
  <c r="U476" i="19"/>
  <c r="U477" i="19"/>
  <c r="U478" i="19"/>
  <c r="U479" i="19"/>
  <c r="U480" i="19"/>
  <c r="U481" i="19"/>
  <c r="U482" i="19"/>
  <c r="U483" i="19"/>
  <c r="U484" i="19"/>
  <c r="U485" i="19"/>
  <c r="U486" i="19"/>
  <c r="U487" i="19"/>
  <c r="U488" i="19"/>
  <c r="U489" i="19"/>
  <c r="U490" i="19"/>
  <c r="U491" i="19"/>
  <c r="U492" i="19"/>
  <c r="U493" i="19"/>
  <c r="U494" i="19"/>
  <c r="U495" i="19"/>
  <c r="U496" i="19"/>
  <c r="U497" i="19"/>
  <c r="U498" i="19"/>
  <c r="U499" i="19"/>
  <c r="U500" i="19"/>
  <c r="U501" i="19"/>
  <c r="U502" i="19"/>
  <c r="U503" i="19"/>
  <c r="U504" i="19"/>
  <c r="U505" i="19"/>
  <c r="U506" i="19"/>
  <c r="U507" i="19"/>
  <c r="U508" i="19"/>
  <c r="U509" i="19"/>
  <c r="U510" i="19"/>
  <c r="U511" i="19"/>
  <c r="U512" i="19"/>
  <c r="U513" i="19"/>
  <c r="U514" i="19"/>
  <c r="U515" i="19"/>
  <c r="U516" i="19"/>
  <c r="U517" i="19"/>
  <c r="U518" i="19"/>
  <c r="U519" i="19"/>
  <c r="U520" i="19"/>
  <c r="U521" i="19"/>
  <c r="U522" i="19"/>
  <c r="U523" i="19"/>
  <c r="U524" i="19"/>
  <c r="U525" i="19"/>
  <c r="U526" i="19"/>
  <c r="U527" i="19"/>
  <c r="U528" i="19"/>
  <c r="U529" i="19"/>
  <c r="U530" i="19"/>
  <c r="U531" i="19"/>
  <c r="U532" i="19"/>
  <c r="U533" i="19"/>
  <c r="U534" i="19"/>
  <c r="U535" i="19"/>
  <c r="U536" i="19"/>
  <c r="U537" i="19"/>
  <c r="U538" i="19"/>
  <c r="U539" i="19"/>
  <c r="U540" i="19"/>
  <c r="U541" i="19"/>
  <c r="U542" i="19"/>
  <c r="U543" i="19"/>
  <c r="U544" i="19"/>
  <c r="U545" i="19"/>
  <c r="U546" i="19"/>
  <c r="U547" i="19"/>
  <c r="U548" i="19"/>
  <c r="U549" i="19"/>
  <c r="U550" i="19"/>
  <c r="U551" i="19"/>
  <c r="U552" i="19"/>
  <c r="U553" i="19"/>
  <c r="U554" i="19"/>
  <c r="U555" i="19"/>
  <c r="U556" i="19"/>
  <c r="U557" i="19"/>
  <c r="U558" i="19"/>
  <c r="U559" i="19"/>
  <c r="U560" i="19"/>
  <c r="U561" i="19"/>
  <c r="U562" i="19"/>
  <c r="U563" i="19"/>
  <c r="U564" i="19"/>
  <c r="U565" i="19"/>
  <c r="U566" i="19"/>
  <c r="U567" i="19"/>
  <c r="U568" i="19"/>
  <c r="U569" i="19"/>
  <c r="U570" i="19"/>
  <c r="U571" i="19"/>
  <c r="U572" i="19"/>
  <c r="U573" i="19"/>
  <c r="U574" i="19"/>
  <c r="U575" i="19"/>
  <c r="U576" i="19"/>
  <c r="U577" i="19"/>
  <c r="U578" i="19"/>
  <c r="U579" i="19"/>
  <c r="U580" i="19"/>
  <c r="U581" i="19"/>
  <c r="U582" i="19"/>
  <c r="U583" i="19"/>
  <c r="U584" i="19"/>
  <c r="U585" i="19"/>
  <c r="U586" i="19"/>
  <c r="U587" i="19"/>
  <c r="U588" i="19"/>
  <c r="U589" i="19"/>
  <c r="U590" i="19"/>
  <c r="U591" i="19"/>
  <c r="U592" i="19"/>
  <c r="U593" i="19"/>
  <c r="U594" i="19"/>
  <c r="U595" i="19"/>
  <c r="U596" i="19"/>
  <c r="U597" i="19"/>
  <c r="U598" i="19"/>
  <c r="U599" i="19"/>
  <c r="U600" i="19"/>
  <c r="U601" i="19"/>
  <c r="U602" i="19"/>
  <c r="U603" i="19"/>
  <c r="U604" i="19"/>
  <c r="U605" i="19"/>
  <c r="U606" i="19"/>
  <c r="U607" i="19"/>
  <c r="U608" i="19"/>
  <c r="U609" i="19"/>
  <c r="U610" i="19"/>
  <c r="U611" i="19"/>
  <c r="U612" i="19"/>
  <c r="U613" i="19"/>
  <c r="U614" i="19"/>
  <c r="U615" i="19"/>
  <c r="U616" i="19"/>
  <c r="U617" i="19"/>
  <c r="U618" i="19"/>
  <c r="U619" i="19"/>
  <c r="U620" i="19"/>
  <c r="U621" i="19"/>
  <c r="U622" i="19"/>
  <c r="U623" i="19"/>
  <c r="U624" i="19"/>
  <c r="U625" i="19"/>
  <c r="U626" i="19"/>
  <c r="U627" i="19"/>
  <c r="U628" i="19"/>
  <c r="U629" i="19"/>
  <c r="U630" i="19"/>
  <c r="U631" i="19"/>
  <c r="U632" i="19"/>
  <c r="U633" i="19"/>
  <c r="U634" i="19"/>
  <c r="U635" i="19"/>
  <c r="U636" i="19"/>
  <c r="U637" i="19"/>
  <c r="U638" i="19"/>
  <c r="U639" i="19"/>
  <c r="U640" i="19"/>
  <c r="U641" i="19"/>
  <c r="U642" i="19"/>
  <c r="U643" i="19"/>
  <c r="U644" i="19"/>
  <c r="U645" i="19"/>
  <c r="U646" i="19"/>
  <c r="U647" i="19"/>
  <c r="U648" i="19"/>
  <c r="U649" i="19"/>
  <c r="U650" i="19"/>
  <c r="U651" i="19"/>
  <c r="U652" i="19"/>
  <c r="U653" i="19"/>
  <c r="U654" i="19"/>
  <c r="U655" i="19"/>
  <c r="U656" i="19"/>
  <c r="U657" i="19"/>
  <c r="U658" i="19"/>
  <c r="U659" i="19"/>
  <c r="U660" i="19"/>
  <c r="U661" i="19"/>
  <c r="U662" i="19"/>
  <c r="U663" i="19"/>
  <c r="U664" i="19"/>
  <c r="U665" i="19"/>
  <c r="U666" i="19"/>
  <c r="U667" i="19"/>
  <c r="U668" i="19"/>
  <c r="U669" i="19"/>
  <c r="U670" i="19"/>
  <c r="U671" i="19"/>
  <c r="U672" i="19"/>
  <c r="U673" i="19"/>
  <c r="U674" i="19"/>
  <c r="U675" i="19"/>
  <c r="U676" i="19"/>
  <c r="U677" i="19"/>
  <c r="U678" i="19"/>
  <c r="U679" i="19"/>
  <c r="U680" i="19"/>
  <c r="U681" i="19"/>
  <c r="U682" i="19"/>
  <c r="U683" i="19"/>
  <c r="U684" i="19"/>
  <c r="U685" i="19"/>
  <c r="U686" i="19"/>
  <c r="U687" i="19"/>
  <c r="U688" i="19"/>
  <c r="U689" i="19"/>
  <c r="U690" i="19"/>
  <c r="U691" i="19"/>
  <c r="U692" i="19"/>
  <c r="U693" i="19"/>
  <c r="U694" i="19"/>
  <c r="U695" i="19"/>
  <c r="U696" i="19"/>
  <c r="U697" i="19"/>
  <c r="U698" i="19"/>
  <c r="U699" i="19"/>
  <c r="U700" i="19"/>
  <c r="U701" i="19"/>
  <c r="U702" i="19"/>
  <c r="U703" i="19"/>
  <c r="U704" i="19"/>
  <c r="U705" i="19"/>
  <c r="U706" i="19"/>
  <c r="U707" i="19"/>
  <c r="U708" i="19"/>
  <c r="U709" i="19"/>
  <c r="U710" i="19"/>
  <c r="U711" i="19"/>
  <c r="U712" i="19"/>
  <c r="U713" i="19"/>
  <c r="U714" i="19"/>
  <c r="U715" i="19"/>
  <c r="U716" i="19"/>
  <c r="U717" i="19"/>
  <c r="U718" i="19"/>
  <c r="U719" i="19"/>
  <c r="U720" i="19"/>
  <c r="U721" i="19"/>
  <c r="U722" i="19"/>
  <c r="U723" i="19"/>
  <c r="U724" i="19"/>
  <c r="U725" i="19"/>
  <c r="U726" i="19"/>
  <c r="U727" i="19"/>
  <c r="U728" i="19"/>
  <c r="U729" i="19"/>
  <c r="U730" i="19"/>
  <c r="U731" i="19"/>
  <c r="U732" i="19"/>
  <c r="U733" i="19"/>
  <c r="U734" i="19"/>
  <c r="U735" i="19"/>
  <c r="U736" i="19"/>
  <c r="U737" i="19"/>
  <c r="U738" i="19"/>
  <c r="U739" i="19"/>
  <c r="U740" i="19"/>
  <c r="U741" i="19"/>
  <c r="U742" i="19"/>
  <c r="U743" i="19"/>
  <c r="U744" i="19"/>
  <c r="U745" i="19"/>
  <c r="U746" i="19"/>
  <c r="U747" i="19"/>
  <c r="U748" i="19"/>
  <c r="U749" i="19"/>
  <c r="U750" i="19"/>
  <c r="U751" i="19"/>
  <c r="U752" i="19"/>
  <c r="U753" i="19"/>
  <c r="U754" i="19"/>
  <c r="U755" i="19"/>
  <c r="U756" i="19"/>
  <c r="U757" i="19"/>
  <c r="U758" i="19"/>
  <c r="U759" i="19"/>
  <c r="U760" i="19"/>
  <c r="U761" i="19"/>
  <c r="U762" i="19"/>
  <c r="U763" i="19"/>
  <c r="U764" i="19"/>
  <c r="U765" i="19"/>
  <c r="U766" i="19"/>
  <c r="U767" i="19"/>
  <c r="U768" i="19"/>
  <c r="U769" i="19"/>
  <c r="U770" i="19"/>
  <c r="U771" i="19"/>
  <c r="U772" i="19"/>
  <c r="U773" i="19"/>
  <c r="U774" i="19"/>
  <c r="U775" i="19"/>
  <c r="U776" i="19"/>
  <c r="U777" i="19"/>
  <c r="U778" i="19"/>
  <c r="U779" i="19"/>
  <c r="U780" i="19"/>
  <c r="U781" i="19"/>
  <c r="U782" i="19"/>
  <c r="U783" i="19"/>
  <c r="U784" i="19"/>
  <c r="U785" i="19"/>
  <c r="U786" i="19"/>
  <c r="U787" i="19"/>
  <c r="U788" i="19"/>
  <c r="U789" i="19"/>
  <c r="U790" i="19"/>
  <c r="U791" i="19"/>
  <c r="U792" i="19"/>
  <c r="U793" i="19"/>
  <c r="U794" i="19"/>
  <c r="U795" i="19"/>
  <c r="U796" i="19"/>
  <c r="U797" i="19"/>
  <c r="U798" i="19"/>
  <c r="U799" i="19"/>
  <c r="U800" i="19"/>
  <c r="U801" i="19"/>
  <c r="U802" i="19"/>
  <c r="U803" i="19"/>
  <c r="U804" i="19"/>
  <c r="U805" i="19"/>
  <c r="U806" i="19"/>
  <c r="U807" i="19"/>
  <c r="U808" i="19"/>
  <c r="U809" i="19"/>
  <c r="U810" i="19"/>
  <c r="U811" i="19"/>
  <c r="U812" i="19"/>
  <c r="U813" i="19"/>
  <c r="U814" i="19"/>
  <c r="U815" i="19"/>
  <c r="U816" i="19"/>
  <c r="U817" i="19"/>
  <c r="U818" i="19"/>
  <c r="U819" i="19"/>
  <c r="U820" i="19"/>
  <c r="U821" i="19"/>
  <c r="U822" i="19"/>
  <c r="U823" i="19"/>
  <c r="U824" i="19"/>
  <c r="U825" i="19"/>
  <c r="U826" i="19"/>
  <c r="U827" i="19"/>
  <c r="U828" i="19"/>
  <c r="U829" i="19"/>
  <c r="U830" i="19"/>
  <c r="U831" i="19"/>
  <c r="U832" i="19"/>
  <c r="U833" i="19"/>
  <c r="U834" i="19"/>
  <c r="U835" i="19"/>
  <c r="U836" i="19"/>
  <c r="U837" i="19"/>
  <c r="U838" i="19"/>
  <c r="U839" i="19"/>
  <c r="U840" i="19"/>
  <c r="U841" i="19"/>
  <c r="U842" i="19"/>
  <c r="U843" i="19"/>
  <c r="U844" i="19"/>
  <c r="U845" i="19"/>
  <c r="U846" i="19"/>
  <c r="U847" i="19"/>
  <c r="U848" i="19"/>
  <c r="U849" i="19"/>
  <c r="U850" i="19"/>
  <c r="U851" i="19"/>
  <c r="U852" i="19"/>
  <c r="U853" i="19"/>
  <c r="U854" i="19"/>
  <c r="U855" i="19"/>
  <c r="U856" i="19"/>
  <c r="U857" i="19"/>
  <c r="U858" i="19"/>
  <c r="U859" i="19"/>
  <c r="U860" i="19"/>
  <c r="U861" i="19"/>
  <c r="U862" i="19"/>
  <c r="U863" i="19"/>
  <c r="U864" i="19"/>
  <c r="U865" i="19"/>
  <c r="U866" i="19"/>
  <c r="U867" i="19"/>
  <c r="U868" i="19"/>
  <c r="U869" i="19"/>
  <c r="U870" i="19"/>
  <c r="U871" i="19"/>
  <c r="U872" i="19"/>
  <c r="U873" i="19"/>
  <c r="U874" i="19"/>
  <c r="U875" i="19"/>
  <c r="U876" i="19"/>
  <c r="U877" i="19"/>
  <c r="U878" i="19"/>
  <c r="U879" i="19"/>
  <c r="U880" i="19"/>
  <c r="U881" i="19"/>
  <c r="U882" i="19"/>
  <c r="U883" i="19"/>
  <c r="U884" i="19"/>
  <c r="U885" i="19"/>
  <c r="U886" i="19"/>
  <c r="U887" i="19"/>
  <c r="U888" i="19"/>
  <c r="U889" i="19"/>
  <c r="U890" i="19"/>
  <c r="U891" i="19"/>
  <c r="U892" i="19"/>
  <c r="U893" i="19"/>
  <c r="U894" i="19"/>
  <c r="U895" i="19"/>
  <c r="U896" i="19"/>
  <c r="U897" i="19"/>
  <c r="U898" i="19"/>
  <c r="U899" i="19"/>
  <c r="U900" i="19"/>
  <c r="U901" i="19"/>
  <c r="U902" i="19"/>
  <c r="U903" i="19"/>
  <c r="U904" i="19"/>
  <c r="U905" i="19"/>
  <c r="U906" i="19"/>
  <c r="U907" i="19"/>
  <c r="U908" i="19"/>
  <c r="U909" i="19"/>
  <c r="U910" i="19"/>
  <c r="U911" i="19"/>
  <c r="U912" i="19"/>
  <c r="U913" i="19"/>
  <c r="U914" i="19"/>
  <c r="U915" i="19"/>
  <c r="U916" i="19"/>
  <c r="U917" i="19"/>
  <c r="U918" i="19"/>
  <c r="U919" i="19"/>
  <c r="U920" i="19"/>
  <c r="U921" i="19"/>
  <c r="U922" i="19"/>
  <c r="U923" i="19"/>
  <c r="U924" i="19"/>
  <c r="U925" i="19"/>
  <c r="U926" i="19"/>
  <c r="U927" i="19"/>
  <c r="U928" i="19"/>
  <c r="U929" i="19"/>
  <c r="U930" i="19"/>
  <c r="U931" i="19"/>
  <c r="U932" i="19"/>
  <c r="U933" i="19"/>
  <c r="U934" i="19"/>
  <c r="U935" i="19"/>
  <c r="U936" i="19"/>
  <c r="U937" i="19"/>
  <c r="U938" i="19"/>
  <c r="U939" i="19"/>
  <c r="U940" i="19"/>
  <c r="U941" i="19"/>
  <c r="U942" i="19"/>
  <c r="U943" i="19"/>
  <c r="U944" i="19"/>
  <c r="U945" i="19"/>
  <c r="U946" i="19"/>
  <c r="U947" i="19"/>
  <c r="U948" i="19"/>
  <c r="U949" i="19"/>
  <c r="U950" i="19"/>
  <c r="U951" i="19"/>
  <c r="U952" i="19"/>
  <c r="U953" i="19"/>
  <c r="U954" i="19"/>
  <c r="U955" i="19"/>
  <c r="U956" i="19"/>
  <c r="U957" i="19"/>
  <c r="U958" i="19"/>
  <c r="U959" i="19"/>
  <c r="U960" i="19"/>
  <c r="U961" i="19"/>
  <c r="U962" i="19"/>
  <c r="U963" i="19"/>
  <c r="U964" i="19"/>
  <c r="U965" i="19"/>
  <c r="U966" i="19"/>
  <c r="U967" i="19"/>
  <c r="U968" i="19"/>
  <c r="U969" i="19"/>
  <c r="U970" i="19"/>
  <c r="U971" i="19"/>
  <c r="U972" i="19"/>
  <c r="U973" i="19"/>
  <c r="U974" i="19"/>
  <c r="U975" i="19"/>
  <c r="U976" i="19"/>
  <c r="U977" i="19"/>
  <c r="U978" i="19"/>
  <c r="U979" i="19"/>
  <c r="U980" i="19"/>
  <c r="U981" i="19"/>
  <c r="U982" i="19"/>
  <c r="U983" i="19"/>
  <c r="U984" i="19"/>
  <c r="U985" i="19"/>
  <c r="U986" i="19"/>
  <c r="U987" i="19"/>
  <c r="U988" i="19"/>
  <c r="U989" i="19"/>
  <c r="U990" i="19"/>
  <c r="U991" i="19"/>
  <c r="U992" i="19"/>
  <c r="U993" i="19"/>
  <c r="U994" i="19"/>
  <c r="U995" i="19"/>
  <c r="U996" i="19"/>
  <c r="U997" i="19"/>
  <c r="U998" i="19"/>
  <c r="U999" i="19"/>
  <c r="U1000" i="19"/>
  <c r="U1001" i="19"/>
  <c r="U1002" i="19"/>
  <c r="U1003" i="19"/>
  <c r="U1004" i="19"/>
  <c r="U1005" i="19"/>
  <c r="U1006" i="19"/>
  <c r="U1007" i="19"/>
  <c r="U1008" i="19"/>
  <c r="U1009" i="19"/>
  <c r="U1010" i="19"/>
  <c r="U1011" i="19"/>
  <c r="U2" i="19"/>
  <c r="AE3" i="19"/>
  <c r="AE4" i="19"/>
  <c r="AE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AE64" i="19"/>
  <c r="AE65" i="19"/>
  <c r="AE66" i="19"/>
  <c r="AE67" i="19"/>
  <c r="AE68" i="19"/>
  <c r="AE69" i="19"/>
  <c r="AE70" i="19"/>
  <c r="AE71" i="19"/>
  <c r="AE72" i="19"/>
  <c r="AE73" i="19"/>
  <c r="AE74" i="19"/>
  <c r="AE75" i="19"/>
  <c r="AE76" i="19"/>
  <c r="AE77" i="19"/>
  <c r="AE78" i="19"/>
  <c r="AE79" i="19"/>
  <c r="AE80" i="19"/>
  <c r="AE81" i="19"/>
  <c r="AE82" i="19"/>
  <c r="AE83" i="19"/>
  <c r="AE84" i="19"/>
  <c r="AE85" i="19"/>
  <c r="AE86" i="19"/>
  <c r="AE87" i="19"/>
  <c r="AE88" i="19"/>
  <c r="AE89" i="19"/>
  <c r="AE90" i="19"/>
  <c r="AE91" i="19"/>
  <c r="AE92" i="19"/>
  <c r="AE93" i="19"/>
  <c r="AE94" i="19"/>
  <c r="AE95" i="19"/>
  <c r="AE96" i="19"/>
  <c r="AE97" i="19"/>
  <c r="AE98" i="19"/>
  <c r="AE99" i="19"/>
  <c r="AE100" i="19"/>
  <c r="AE101" i="19"/>
  <c r="AE102" i="19"/>
  <c r="AE103" i="19"/>
  <c r="AE104" i="19"/>
  <c r="AE105" i="19"/>
  <c r="AE106" i="19"/>
  <c r="AE107" i="19"/>
  <c r="AE108" i="19"/>
  <c r="AE109" i="19"/>
  <c r="AE110" i="19"/>
  <c r="AE111" i="19"/>
  <c r="AE112" i="19"/>
  <c r="AE113" i="19"/>
  <c r="AE114" i="19"/>
  <c r="AE115" i="19"/>
  <c r="AE116" i="19"/>
  <c r="AE117" i="19"/>
  <c r="AE118" i="19"/>
  <c r="AE119" i="19"/>
  <c r="AE120" i="19"/>
  <c r="AE121" i="19"/>
  <c r="AE122" i="19"/>
  <c r="AE123" i="19"/>
  <c r="AE124" i="19"/>
  <c r="AE125" i="19"/>
  <c r="AE126" i="19"/>
  <c r="AE127" i="19"/>
  <c r="AE128" i="19"/>
  <c r="AE129" i="19"/>
  <c r="AE130" i="19"/>
  <c r="AE131" i="19"/>
  <c r="AE132" i="19"/>
  <c r="AE133" i="19"/>
  <c r="AE134" i="19"/>
  <c r="AE135" i="19"/>
  <c r="AE136" i="19"/>
  <c r="AE137" i="19"/>
  <c r="AE138" i="19"/>
  <c r="AE139" i="19"/>
  <c r="AE140" i="19"/>
  <c r="AE141" i="19"/>
  <c r="AE142" i="19"/>
  <c r="AE143" i="19"/>
  <c r="AE144" i="19"/>
  <c r="AE145" i="19"/>
  <c r="AE146" i="19"/>
  <c r="AE147" i="19"/>
  <c r="AE148" i="19"/>
  <c r="AE149" i="19"/>
  <c r="AE150" i="19"/>
  <c r="AE151" i="19"/>
  <c r="AE152" i="19"/>
  <c r="AE153" i="19"/>
  <c r="AE154" i="19"/>
  <c r="AE155" i="19"/>
  <c r="AE156" i="19"/>
  <c r="AE157" i="19"/>
  <c r="AE158" i="19"/>
  <c r="AE159" i="19"/>
  <c r="AE160" i="19"/>
  <c r="AE161" i="19"/>
  <c r="AE162" i="19"/>
  <c r="AE163" i="19"/>
  <c r="AE164" i="19"/>
  <c r="AE165" i="19"/>
  <c r="AE166" i="19"/>
  <c r="AE167" i="19"/>
  <c r="AE168" i="19"/>
  <c r="AE169" i="19"/>
  <c r="AE170" i="19"/>
  <c r="AE171" i="19"/>
  <c r="AE172" i="19"/>
  <c r="AE173" i="19"/>
  <c r="AE174" i="19"/>
  <c r="AE175" i="19"/>
  <c r="AE176" i="19"/>
  <c r="AE177" i="19"/>
  <c r="AE178" i="19"/>
  <c r="AE179" i="19"/>
  <c r="AE180" i="19"/>
  <c r="AE181" i="19"/>
  <c r="AE182" i="19"/>
  <c r="AE183" i="19"/>
  <c r="AE184" i="19"/>
  <c r="AE185" i="19"/>
  <c r="AE186" i="19"/>
  <c r="AE187" i="19"/>
  <c r="AE188" i="19"/>
  <c r="AE189" i="19"/>
  <c r="AE190" i="19"/>
  <c r="AE191" i="19"/>
  <c r="AE192" i="19"/>
  <c r="AE193" i="19"/>
  <c r="AE194" i="19"/>
  <c r="AE195" i="19"/>
  <c r="AE196" i="19"/>
  <c r="AE197" i="19"/>
  <c r="AE198" i="19"/>
  <c r="AE199" i="19"/>
  <c r="AE200" i="19"/>
  <c r="AE201" i="19"/>
  <c r="AE202" i="19"/>
  <c r="AE203" i="19"/>
  <c r="AE204" i="19"/>
  <c r="AE205" i="19"/>
  <c r="AE206" i="19"/>
  <c r="AE207" i="19"/>
  <c r="AE208" i="19"/>
  <c r="AE209" i="19"/>
  <c r="AE210" i="19"/>
  <c r="AE211" i="19"/>
  <c r="AE212" i="19"/>
  <c r="AE213" i="19"/>
  <c r="AE214" i="19"/>
  <c r="AE215" i="19"/>
  <c r="AE216" i="19"/>
  <c r="AE217" i="19"/>
  <c r="AE218" i="19"/>
  <c r="AE219" i="19"/>
  <c r="AE220" i="19"/>
  <c r="AE221" i="19"/>
  <c r="AE222" i="19"/>
  <c r="AE223" i="19"/>
  <c r="AE224" i="19"/>
  <c r="AE225" i="19"/>
  <c r="AE226" i="19"/>
  <c r="AE227" i="19"/>
  <c r="AE228" i="19"/>
  <c r="AE229" i="19"/>
  <c r="AE230" i="19"/>
  <c r="AE231" i="19"/>
  <c r="AE232" i="19"/>
  <c r="AE233" i="19"/>
  <c r="AE234" i="19"/>
  <c r="AE235" i="19"/>
  <c r="AE236" i="19"/>
  <c r="AE237" i="19"/>
  <c r="AE238" i="19"/>
  <c r="AE239" i="19"/>
  <c r="AE240" i="19"/>
  <c r="AE241" i="19"/>
  <c r="AE242" i="19"/>
  <c r="AE243" i="19"/>
  <c r="AE244" i="19"/>
  <c r="AE245" i="19"/>
  <c r="AE246" i="19"/>
  <c r="AE247" i="19"/>
  <c r="AE248" i="19"/>
  <c r="AE249" i="19"/>
  <c r="AE250" i="19"/>
  <c r="AE251" i="19"/>
  <c r="AE252" i="19"/>
  <c r="AE253" i="19"/>
  <c r="AE254" i="19"/>
  <c r="AE255" i="19"/>
  <c r="AE256" i="19"/>
  <c r="AE257" i="19"/>
  <c r="AE258" i="19"/>
  <c r="AE259" i="19"/>
  <c r="AE260" i="19"/>
  <c r="AE261" i="19"/>
  <c r="AE262" i="19"/>
  <c r="AE263" i="19"/>
  <c r="AE264" i="19"/>
  <c r="AE265" i="19"/>
  <c r="AE266" i="19"/>
  <c r="AE267" i="19"/>
  <c r="AE268" i="19"/>
  <c r="AE269" i="19"/>
  <c r="AE270" i="19"/>
  <c r="AE271" i="19"/>
  <c r="AE272" i="19"/>
  <c r="AE273" i="19"/>
  <c r="AE274" i="19"/>
  <c r="AE275" i="19"/>
  <c r="AE276" i="19"/>
  <c r="AE277" i="19"/>
  <c r="AE278" i="19"/>
  <c r="AE279" i="19"/>
  <c r="AE280" i="19"/>
  <c r="AE281" i="19"/>
  <c r="AE282" i="19"/>
  <c r="AE283" i="19"/>
  <c r="AE284" i="19"/>
  <c r="AE285" i="19"/>
  <c r="AE286" i="19"/>
  <c r="AE287" i="19"/>
  <c r="AE288" i="19"/>
  <c r="AE289" i="19"/>
  <c r="AE290" i="19"/>
  <c r="AE291" i="19"/>
  <c r="AE292" i="19"/>
  <c r="AE293" i="19"/>
  <c r="AE294" i="19"/>
  <c r="AE295" i="19"/>
  <c r="AE296" i="19"/>
  <c r="AE297" i="19"/>
  <c r="AE298" i="19"/>
  <c r="AE299" i="19"/>
  <c r="AE300" i="19"/>
  <c r="AE301" i="19"/>
  <c r="AE302" i="19"/>
  <c r="AE303" i="19"/>
  <c r="AE304" i="19"/>
  <c r="AE305" i="19"/>
  <c r="AE306" i="19"/>
  <c r="AE307" i="19"/>
  <c r="AE308" i="19"/>
  <c r="AE309" i="19"/>
  <c r="AE310" i="19"/>
  <c r="AE311" i="19"/>
  <c r="AE312" i="19"/>
  <c r="AE313" i="19"/>
  <c r="AE314" i="19"/>
  <c r="AE315" i="19"/>
  <c r="AE316" i="19"/>
  <c r="AE317" i="19"/>
  <c r="AE318" i="19"/>
  <c r="AE319" i="19"/>
  <c r="AE320" i="19"/>
  <c r="AE321" i="19"/>
  <c r="AE322" i="19"/>
  <c r="AE323" i="19"/>
  <c r="AE324" i="19"/>
  <c r="AE325" i="19"/>
  <c r="AE326" i="19"/>
  <c r="AE327" i="19"/>
  <c r="AE328" i="19"/>
  <c r="AE329" i="19"/>
  <c r="AE330" i="19"/>
  <c r="AE331" i="19"/>
  <c r="AE332" i="19"/>
  <c r="AE333" i="19"/>
  <c r="AE334" i="19"/>
  <c r="AE335" i="19"/>
  <c r="AE336" i="19"/>
  <c r="AE337" i="19"/>
  <c r="AE338" i="19"/>
  <c r="AE339" i="19"/>
  <c r="AE340" i="19"/>
  <c r="AE341" i="19"/>
  <c r="AE342" i="19"/>
  <c r="AE343" i="19"/>
  <c r="AE344" i="19"/>
  <c r="AE345" i="19"/>
  <c r="AE346" i="19"/>
  <c r="AE347" i="19"/>
  <c r="AE348" i="19"/>
  <c r="AE349" i="19"/>
  <c r="AE350" i="19"/>
  <c r="AE351" i="19"/>
  <c r="AE352" i="19"/>
  <c r="AE353" i="19"/>
  <c r="AE354" i="19"/>
  <c r="AE355" i="19"/>
  <c r="AE356" i="19"/>
  <c r="AE357" i="19"/>
  <c r="AE358" i="19"/>
  <c r="AE359" i="19"/>
  <c r="AE360" i="19"/>
  <c r="AE361" i="19"/>
  <c r="AE362" i="19"/>
  <c r="AE363" i="19"/>
  <c r="AE364" i="19"/>
  <c r="AE365" i="19"/>
  <c r="AE366" i="19"/>
  <c r="AE367" i="19"/>
  <c r="AE368" i="19"/>
  <c r="AE369" i="19"/>
  <c r="AE370" i="19"/>
  <c r="AE371" i="19"/>
  <c r="AE372" i="19"/>
  <c r="AE373" i="19"/>
  <c r="AE374" i="19"/>
  <c r="AE375" i="19"/>
  <c r="AE376" i="19"/>
  <c r="AE377" i="19"/>
  <c r="AE378" i="19"/>
  <c r="AE379" i="19"/>
  <c r="AE380" i="19"/>
  <c r="AE381" i="19"/>
  <c r="AE382" i="19"/>
  <c r="AE383" i="19"/>
  <c r="AE384" i="19"/>
  <c r="AE385" i="19"/>
  <c r="AE386" i="19"/>
  <c r="AE387" i="19"/>
  <c r="AE388" i="19"/>
  <c r="AE389" i="19"/>
  <c r="AE390" i="19"/>
  <c r="AE391" i="19"/>
  <c r="AE392" i="19"/>
  <c r="AE393" i="19"/>
  <c r="AE394" i="19"/>
  <c r="AE395" i="19"/>
  <c r="AE396" i="19"/>
  <c r="AE397" i="19"/>
  <c r="AE398" i="19"/>
  <c r="AE399" i="19"/>
  <c r="AE400" i="19"/>
  <c r="AE401" i="19"/>
  <c r="AE402" i="19"/>
  <c r="AE403" i="19"/>
  <c r="AE404" i="19"/>
  <c r="AE405" i="19"/>
  <c r="AE406" i="19"/>
  <c r="AE407" i="19"/>
  <c r="AE408" i="19"/>
  <c r="AE409" i="19"/>
  <c r="AE410" i="19"/>
  <c r="AE411" i="19"/>
  <c r="AE412" i="19"/>
  <c r="AE413" i="19"/>
  <c r="AE414" i="19"/>
  <c r="AE415" i="19"/>
  <c r="AE416" i="19"/>
  <c r="AE417" i="19"/>
  <c r="AE418" i="19"/>
  <c r="AE419" i="19"/>
  <c r="AE420" i="19"/>
  <c r="AE421" i="19"/>
  <c r="AE422" i="19"/>
  <c r="AE423" i="19"/>
  <c r="AE424" i="19"/>
  <c r="AE425" i="19"/>
  <c r="AE426" i="19"/>
  <c r="AE427" i="19"/>
  <c r="AE428" i="19"/>
  <c r="AE429" i="19"/>
  <c r="AE430" i="19"/>
  <c r="AE431" i="19"/>
  <c r="AE432" i="19"/>
  <c r="AE433" i="19"/>
  <c r="AE434" i="19"/>
  <c r="AE435" i="19"/>
  <c r="AE436" i="19"/>
  <c r="AE437" i="19"/>
  <c r="AE438" i="19"/>
  <c r="AE439" i="19"/>
  <c r="AE440" i="19"/>
  <c r="AE441" i="19"/>
  <c r="AE442" i="19"/>
  <c r="AE443" i="19"/>
  <c r="AE444" i="19"/>
  <c r="AE445" i="19"/>
  <c r="AE446" i="19"/>
  <c r="AE447" i="19"/>
  <c r="AE448" i="19"/>
  <c r="AE449" i="19"/>
  <c r="AE450" i="19"/>
  <c r="AE451" i="19"/>
  <c r="AE452" i="19"/>
  <c r="AE453" i="19"/>
  <c r="AE454" i="19"/>
  <c r="AE455" i="19"/>
  <c r="AE456" i="19"/>
  <c r="AE457" i="19"/>
  <c r="AE458" i="19"/>
  <c r="AE459" i="19"/>
  <c r="AE460" i="19"/>
  <c r="AE461" i="19"/>
  <c r="AE462" i="19"/>
  <c r="AE463" i="19"/>
  <c r="AE464" i="19"/>
  <c r="AE465" i="19"/>
  <c r="AE466" i="19"/>
  <c r="AE467" i="19"/>
  <c r="AE468" i="19"/>
  <c r="AE469" i="19"/>
  <c r="AE470" i="19"/>
  <c r="AE471" i="19"/>
  <c r="AE472" i="19"/>
  <c r="AE473" i="19"/>
  <c r="AE474" i="19"/>
  <c r="AE475" i="19"/>
  <c r="AE476" i="19"/>
  <c r="AE477" i="19"/>
  <c r="AE478" i="19"/>
  <c r="AE479" i="19"/>
  <c r="AE480" i="19"/>
  <c r="AE481" i="19"/>
  <c r="AE482" i="19"/>
  <c r="AE483" i="19"/>
  <c r="AE484" i="19"/>
  <c r="AE485" i="19"/>
  <c r="AE486" i="19"/>
  <c r="AE487" i="19"/>
  <c r="AE488" i="19"/>
  <c r="AE489" i="19"/>
  <c r="AE490" i="19"/>
  <c r="AE491" i="19"/>
  <c r="AE492" i="19"/>
  <c r="AE493" i="19"/>
  <c r="AE494" i="19"/>
  <c r="AE495" i="19"/>
  <c r="AE496" i="19"/>
  <c r="AE497" i="19"/>
  <c r="AE498" i="19"/>
  <c r="AE499" i="19"/>
  <c r="AE500" i="19"/>
  <c r="AE501" i="19"/>
  <c r="AE502" i="19"/>
  <c r="AE503" i="19"/>
  <c r="AE504" i="19"/>
  <c r="AE505" i="19"/>
  <c r="AE506" i="19"/>
  <c r="AE507" i="19"/>
  <c r="AE508" i="19"/>
  <c r="AE509" i="19"/>
  <c r="AE510" i="19"/>
  <c r="AE511" i="19"/>
  <c r="AE512" i="19"/>
  <c r="AE513" i="19"/>
  <c r="AE514" i="19"/>
  <c r="AE515" i="19"/>
  <c r="AE516" i="19"/>
  <c r="AE517" i="19"/>
  <c r="AE518" i="19"/>
  <c r="AE519" i="19"/>
  <c r="AE520" i="19"/>
  <c r="AE521" i="19"/>
  <c r="AE522" i="19"/>
  <c r="AE523" i="19"/>
  <c r="AE524" i="19"/>
  <c r="AE525" i="19"/>
  <c r="AE526" i="19"/>
  <c r="AE527" i="19"/>
  <c r="AE528" i="19"/>
  <c r="AE529" i="19"/>
  <c r="AE530" i="19"/>
  <c r="AE531" i="19"/>
  <c r="AE532" i="19"/>
  <c r="AE533" i="19"/>
  <c r="AE534" i="19"/>
  <c r="AE535" i="19"/>
  <c r="AE536" i="19"/>
  <c r="AE537" i="19"/>
  <c r="AE538" i="19"/>
  <c r="AE539" i="19"/>
  <c r="AE540" i="19"/>
  <c r="AE541" i="19"/>
  <c r="AE542" i="19"/>
  <c r="AE543" i="19"/>
  <c r="AE544" i="19"/>
  <c r="AE545" i="19"/>
  <c r="AE546" i="19"/>
  <c r="AE547" i="19"/>
  <c r="AE548" i="19"/>
  <c r="AE549" i="19"/>
  <c r="AE550" i="19"/>
  <c r="AE551" i="19"/>
  <c r="AE552" i="19"/>
  <c r="AE553" i="19"/>
  <c r="AE554" i="19"/>
  <c r="AE555" i="19"/>
  <c r="AE556" i="19"/>
  <c r="AE557" i="19"/>
  <c r="AE558" i="19"/>
  <c r="AE559" i="19"/>
  <c r="AE560" i="19"/>
  <c r="AE561" i="19"/>
  <c r="AE562" i="19"/>
  <c r="AE563" i="19"/>
  <c r="AE564" i="19"/>
  <c r="AE565" i="19"/>
  <c r="AE566" i="19"/>
  <c r="AE567" i="19"/>
  <c r="AE568" i="19"/>
  <c r="AE569" i="19"/>
  <c r="AE570" i="19"/>
  <c r="AE571" i="19"/>
  <c r="AE572" i="19"/>
  <c r="AE573" i="19"/>
  <c r="AE574" i="19"/>
  <c r="AE575" i="19"/>
  <c r="AE576" i="19"/>
  <c r="AE577" i="19"/>
  <c r="AE578" i="19"/>
  <c r="AE579" i="19"/>
  <c r="AE580" i="19"/>
  <c r="AE581" i="19"/>
  <c r="AE582" i="19"/>
  <c r="AE583" i="19"/>
  <c r="AE584" i="19"/>
  <c r="AE585" i="19"/>
  <c r="AE586" i="19"/>
  <c r="AE587" i="19"/>
  <c r="AE588" i="19"/>
  <c r="AE589" i="19"/>
  <c r="AE590" i="19"/>
  <c r="AE591" i="19"/>
  <c r="AE592" i="19"/>
  <c r="AE593" i="19"/>
  <c r="AE594" i="19"/>
  <c r="AE595" i="19"/>
  <c r="AE596" i="19"/>
  <c r="AE597" i="19"/>
  <c r="AE598" i="19"/>
  <c r="AE599" i="19"/>
  <c r="AE600" i="19"/>
  <c r="AE601" i="19"/>
  <c r="AE602" i="19"/>
  <c r="AE603" i="19"/>
  <c r="AE604" i="19"/>
  <c r="AE605" i="19"/>
  <c r="AE606" i="19"/>
  <c r="AE607" i="19"/>
  <c r="AE608" i="19"/>
  <c r="AE609" i="19"/>
  <c r="AE610" i="19"/>
  <c r="AE611" i="19"/>
  <c r="AE612" i="19"/>
  <c r="AE613" i="19"/>
  <c r="AE614" i="19"/>
  <c r="AE615" i="19"/>
  <c r="AE616" i="19"/>
  <c r="AE617" i="19"/>
  <c r="AE618" i="19"/>
  <c r="AE619" i="19"/>
  <c r="AE620" i="19"/>
  <c r="AE621" i="19"/>
  <c r="AE622" i="19"/>
  <c r="AE623" i="19"/>
  <c r="AE624" i="19"/>
  <c r="AE625" i="19"/>
  <c r="AE626" i="19"/>
  <c r="AE627" i="19"/>
  <c r="AE628" i="19"/>
  <c r="AE629" i="19"/>
  <c r="AE630" i="19"/>
  <c r="AE631" i="19"/>
  <c r="AE632" i="19"/>
  <c r="AE633" i="19"/>
  <c r="AE634" i="19"/>
  <c r="AE635" i="19"/>
  <c r="AE636" i="19"/>
  <c r="AE637" i="19"/>
  <c r="AE638" i="19"/>
  <c r="AE639" i="19"/>
  <c r="AE640" i="19"/>
  <c r="AE641" i="19"/>
  <c r="AE642" i="19"/>
  <c r="AE643" i="19"/>
  <c r="AE644" i="19"/>
  <c r="AE645" i="19"/>
  <c r="AE646" i="19"/>
  <c r="AE647" i="19"/>
  <c r="AE648" i="19"/>
  <c r="AE649" i="19"/>
  <c r="AE650" i="19"/>
  <c r="AE651" i="19"/>
  <c r="AE652" i="19"/>
  <c r="AE653" i="19"/>
  <c r="AE654" i="19"/>
  <c r="AE655" i="19"/>
  <c r="AE656" i="19"/>
  <c r="AE657" i="19"/>
  <c r="AE658" i="19"/>
  <c r="AE659" i="19"/>
  <c r="AE660" i="19"/>
  <c r="AE661" i="19"/>
  <c r="AE662" i="19"/>
  <c r="AE663" i="19"/>
  <c r="AE664" i="19"/>
  <c r="AE665" i="19"/>
  <c r="AE666" i="19"/>
  <c r="AE667" i="19"/>
  <c r="AE668" i="19"/>
  <c r="AE669" i="19"/>
  <c r="AE670" i="19"/>
  <c r="AE671" i="19"/>
  <c r="AE672" i="19"/>
  <c r="AE673" i="19"/>
  <c r="AE674" i="19"/>
  <c r="AE675" i="19"/>
  <c r="AE676" i="19"/>
  <c r="AE677" i="19"/>
  <c r="AE678" i="19"/>
  <c r="AE679" i="19"/>
  <c r="AE680" i="19"/>
  <c r="AE681" i="19"/>
  <c r="AE682" i="19"/>
  <c r="AE683" i="19"/>
  <c r="AE684" i="19"/>
  <c r="AE685" i="19"/>
  <c r="AE686" i="19"/>
  <c r="AE687" i="19"/>
  <c r="AE688" i="19"/>
  <c r="AE689" i="19"/>
  <c r="AE690" i="19"/>
  <c r="AE691" i="19"/>
  <c r="AE692" i="19"/>
  <c r="AE693" i="19"/>
  <c r="AE694" i="19"/>
  <c r="AE695" i="19"/>
  <c r="AE696" i="19"/>
  <c r="AE697" i="19"/>
  <c r="AE698" i="19"/>
  <c r="AE699" i="19"/>
  <c r="AE700" i="19"/>
  <c r="AE701" i="19"/>
  <c r="AE702" i="19"/>
  <c r="AE703" i="19"/>
  <c r="AE704" i="19"/>
  <c r="AE705" i="19"/>
  <c r="AE706" i="19"/>
  <c r="AE707" i="19"/>
  <c r="AE708" i="19"/>
  <c r="AE709" i="19"/>
  <c r="AE710" i="19"/>
  <c r="AE711" i="19"/>
  <c r="AE712" i="19"/>
  <c r="AE713" i="19"/>
  <c r="AE714" i="19"/>
  <c r="AE715" i="19"/>
  <c r="AE716" i="19"/>
  <c r="AE717" i="19"/>
  <c r="AE718" i="19"/>
  <c r="AE719" i="19"/>
  <c r="AE720" i="19"/>
  <c r="AE721" i="19"/>
  <c r="AE722" i="19"/>
  <c r="AE723" i="19"/>
  <c r="AE724" i="19"/>
  <c r="AE725" i="19"/>
  <c r="AE726" i="19"/>
  <c r="AE727" i="19"/>
  <c r="AE728" i="19"/>
  <c r="AE729" i="19"/>
  <c r="AE730" i="19"/>
  <c r="AE731" i="19"/>
  <c r="AE732" i="19"/>
  <c r="AE733" i="19"/>
  <c r="AE734" i="19"/>
  <c r="AE735" i="19"/>
  <c r="AE736" i="19"/>
  <c r="AE737" i="19"/>
  <c r="AE738" i="19"/>
  <c r="AE739" i="19"/>
  <c r="AE740" i="19"/>
  <c r="AE741" i="19"/>
  <c r="AE742" i="19"/>
  <c r="AE743" i="19"/>
  <c r="AE744" i="19"/>
  <c r="AE745" i="19"/>
  <c r="AE746" i="19"/>
  <c r="AE747" i="19"/>
  <c r="AE748" i="19"/>
  <c r="AE749" i="19"/>
  <c r="AE750" i="19"/>
  <c r="AE751" i="19"/>
  <c r="AE752" i="19"/>
  <c r="AE753" i="19"/>
  <c r="AE754" i="19"/>
  <c r="AE755" i="19"/>
  <c r="AE756" i="19"/>
  <c r="AE757" i="19"/>
  <c r="AE758" i="19"/>
  <c r="AE759" i="19"/>
  <c r="AE760" i="19"/>
  <c r="AE761" i="19"/>
  <c r="AE762" i="19"/>
  <c r="AE763" i="19"/>
  <c r="AE764" i="19"/>
  <c r="AE765" i="19"/>
  <c r="AE766" i="19"/>
  <c r="AE767" i="19"/>
  <c r="AE768" i="19"/>
  <c r="AE769" i="19"/>
  <c r="AE770" i="19"/>
  <c r="AE771" i="19"/>
  <c r="AE772" i="19"/>
  <c r="AE773" i="19"/>
  <c r="AE774" i="19"/>
  <c r="AE775" i="19"/>
  <c r="AE776" i="19"/>
  <c r="AE777" i="19"/>
  <c r="AE778" i="19"/>
  <c r="AE779" i="19"/>
  <c r="AE780" i="19"/>
  <c r="AE781" i="19"/>
  <c r="AE782" i="19"/>
  <c r="AE783" i="19"/>
  <c r="AE784" i="19"/>
  <c r="AE785" i="19"/>
  <c r="AE786" i="19"/>
  <c r="AE787" i="19"/>
  <c r="AE788" i="19"/>
  <c r="AE789" i="19"/>
  <c r="AE790" i="19"/>
  <c r="AE791" i="19"/>
  <c r="AE792" i="19"/>
  <c r="AE793" i="19"/>
  <c r="AE794" i="19"/>
  <c r="AE795" i="19"/>
  <c r="AE796" i="19"/>
  <c r="AE797" i="19"/>
  <c r="AE798" i="19"/>
  <c r="AE799" i="19"/>
  <c r="AE800" i="19"/>
  <c r="AE801" i="19"/>
  <c r="AE802" i="19"/>
  <c r="AE803" i="19"/>
  <c r="AE804" i="19"/>
  <c r="AE805" i="19"/>
  <c r="AE806" i="19"/>
  <c r="AE807" i="19"/>
  <c r="AE808" i="19"/>
  <c r="AE809" i="19"/>
  <c r="AE810" i="19"/>
  <c r="AE811" i="19"/>
  <c r="AE812" i="19"/>
  <c r="AE813" i="19"/>
  <c r="AE814" i="19"/>
  <c r="AE815" i="19"/>
  <c r="AE816" i="19"/>
  <c r="AE817" i="19"/>
  <c r="AE818" i="19"/>
  <c r="AE819" i="19"/>
  <c r="AE820" i="19"/>
  <c r="AE821" i="19"/>
  <c r="AE822" i="19"/>
  <c r="AE823" i="19"/>
  <c r="AE824" i="19"/>
  <c r="AE825" i="19"/>
  <c r="AE826" i="19"/>
  <c r="AE827" i="19"/>
  <c r="AE828" i="19"/>
  <c r="AE829" i="19"/>
  <c r="AE830" i="19"/>
  <c r="AE831" i="19"/>
  <c r="AE832" i="19"/>
  <c r="AE833" i="19"/>
  <c r="AE834" i="19"/>
  <c r="AE835" i="19"/>
  <c r="AE836" i="19"/>
  <c r="AE837" i="19"/>
  <c r="AE838" i="19"/>
  <c r="AE839" i="19"/>
  <c r="AE840" i="19"/>
  <c r="AE841" i="19"/>
  <c r="AE842" i="19"/>
  <c r="AE843" i="19"/>
  <c r="AE844" i="19"/>
  <c r="AE845" i="19"/>
  <c r="AE846" i="19"/>
  <c r="AE847" i="19"/>
  <c r="AE848" i="19"/>
  <c r="AE849" i="19"/>
  <c r="AE850" i="19"/>
  <c r="AE851" i="19"/>
  <c r="AE852" i="19"/>
  <c r="AE853" i="19"/>
  <c r="AE854" i="19"/>
  <c r="AE855" i="19"/>
  <c r="AE856" i="19"/>
  <c r="AE857" i="19"/>
  <c r="AE858" i="19"/>
  <c r="AE859" i="19"/>
  <c r="AE860" i="19"/>
  <c r="AE861" i="19"/>
  <c r="AE862" i="19"/>
  <c r="AE863" i="19"/>
  <c r="AE864" i="19"/>
  <c r="AE865" i="19"/>
  <c r="AE866" i="19"/>
  <c r="AE867" i="19"/>
  <c r="AE868" i="19"/>
  <c r="AE869" i="19"/>
  <c r="AE870" i="19"/>
  <c r="AE871" i="19"/>
  <c r="AE872" i="19"/>
  <c r="AE873" i="19"/>
  <c r="AE874" i="19"/>
  <c r="AE875" i="19"/>
  <c r="AE876" i="19"/>
  <c r="AE877" i="19"/>
  <c r="AE878" i="19"/>
  <c r="AE879" i="19"/>
  <c r="AE880" i="19"/>
  <c r="AE881" i="19"/>
  <c r="AE882" i="19"/>
  <c r="AE883" i="19"/>
  <c r="AE884" i="19"/>
  <c r="AE885" i="19"/>
  <c r="AE886" i="19"/>
  <c r="AE887" i="19"/>
  <c r="AE888" i="19"/>
  <c r="AE889" i="19"/>
  <c r="AE890" i="19"/>
  <c r="AE891" i="19"/>
  <c r="AE892" i="19"/>
  <c r="AE893" i="19"/>
  <c r="AE894" i="19"/>
  <c r="AE895" i="19"/>
  <c r="AE896" i="19"/>
  <c r="AE897" i="19"/>
  <c r="AE898" i="19"/>
  <c r="AE899" i="19"/>
  <c r="AE900" i="19"/>
  <c r="AE901" i="19"/>
  <c r="AE902" i="19"/>
  <c r="AE903" i="19"/>
  <c r="AE904" i="19"/>
  <c r="AE905" i="19"/>
  <c r="AE906" i="19"/>
  <c r="AE907" i="19"/>
  <c r="AE908" i="19"/>
  <c r="AE909" i="19"/>
  <c r="AE910" i="19"/>
  <c r="AE911" i="19"/>
  <c r="AE912" i="19"/>
  <c r="AE913" i="19"/>
  <c r="AE914" i="19"/>
  <c r="AE915" i="19"/>
  <c r="AE916" i="19"/>
  <c r="AE917" i="19"/>
  <c r="AE918" i="19"/>
  <c r="AE919" i="19"/>
  <c r="AE920" i="19"/>
  <c r="AE921" i="19"/>
  <c r="AE922" i="19"/>
  <c r="AE923" i="19"/>
  <c r="AE924" i="19"/>
  <c r="AE925" i="19"/>
  <c r="AE926" i="19"/>
  <c r="AE927" i="19"/>
  <c r="AE928" i="19"/>
  <c r="AE929" i="19"/>
  <c r="AE930" i="19"/>
  <c r="AE931" i="19"/>
  <c r="AE932" i="19"/>
  <c r="AE933" i="19"/>
  <c r="AE934" i="19"/>
  <c r="AE935" i="19"/>
  <c r="AE936" i="19"/>
  <c r="AE937" i="19"/>
  <c r="AE938" i="19"/>
  <c r="AE939" i="19"/>
  <c r="AE940" i="19"/>
  <c r="AE941" i="19"/>
  <c r="AE942" i="19"/>
  <c r="AE943" i="19"/>
  <c r="AE944" i="19"/>
  <c r="AE945" i="19"/>
  <c r="AE946" i="19"/>
  <c r="AE947" i="19"/>
  <c r="AE948" i="19"/>
  <c r="AE949" i="19"/>
  <c r="AE950" i="19"/>
  <c r="AE951" i="19"/>
  <c r="AE952" i="19"/>
  <c r="AE953" i="19"/>
  <c r="AE954" i="19"/>
  <c r="AE955" i="19"/>
  <c r="AE956" i="19"/>
  <c r="AE957" i="19"/>
  <c r="AE958" i="19"/>
  <c r="AE959" i="19"/>
  <c r="AE960" i="19"/>
  <c r="AE961" i="19"/>
  <c r="AE962" i="19"/>
  <c r="AE963" i="19"/>
  <c r="AE964" i="19"/>
  <c r="AE965" i="19"/>
  <c r="AE966" i="19"/>
  <c r="AE967" i="19"/>
  <c r="AE968" i="19"/>
  <c r="AE969" i="19"/>
  <c r="AE970" i="19"/>
  <c r="AE971" i="19"/>
  <c r="AE972" i="19"/>
  <c r="AE973" i="19"/>
  <c r="AE974" i="19"/>
  <c r="AE975" i="19"/>
  <c r="AE976" i="19"/>
  <c r="AE977" i="19"/>
  <c r="AE978" i="19"/>
  <c r="AE979" i="19"/>
  <c r="AE980" i="19"/>
  <c r="AE981" i="19"/>
  <c r="AE982" i="19"/>
  <c r="AE983" i="19"/>
  <c r="AE984" i="19"/>
  <c r="AE985" i="19"/>
  <c r="AE986" i="19"/>
  <c r="AE987" i="19"/>
  <c r="AE988" i="19"/>
  <c r="AE989" i="19"/>
  <c r="AE990" i="19"/>
  <c r="AE991" i="19"/>
  <c r="AE992" i="19"/>
  <c r="AE993" i="19"/>
  <c r="AE994" i="19"/>
  <c r="AE995" i="19"/>
  <c r="AE996" i="19"/>
  <c r="AE997" i="19"/>
  <c r="AE998" i="19"/>
  <c r="AE999" i="19"/>
  <c r="AE1000" i="19"/>
  <c r="AE1001" i="19"/>
  <c r="AE1002" i="19"/>
  <c r="AE1003" i="19"/>
  <c r="AE1004" i="19"/>
  <c r="AE1005" i="19"/>
  <c r="AE1006" i="19"/>
  <c r="AE1007" i="19"/>
  <c r="AE1008" i="19"/>
  <c r="AE1009" i="19"/>
  <c r="AE1010" i="19"/>
  <c r="AE1011" i="19"/>
  <c r="AE2" i="19"/>
  <c r="AD3" i="19"/>
  <c r="AD4" i="19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D64" i="19"/>
  <c r="AD65" i="19"/>
  <c r="AD66" i="19"/>
  <c r="AD67" i="19"/>
  <c r="AD68" i="19"/>
  <c r="AD69" i="19"/>
  <c r="AD70" i="19"/>
  <c r="AD71" i="19"/>
  <c r="AD72" i="19"/>
  <c r="AD73" i="19"/>
  <c r="AD74" i="19"/>
  <c r="AD75" i="19"/>
  <c r="AD76" i="19"/>
  <c r="AD77" i="19"/>
  <c r="AD78" i="19"/>
  <c r="AD79" i="19"/>
  <c r="AD80" i="19"/>
  <c r="AD81" i="19"/>
  <c r="AD82" i="19"/>
  <c r="AD83" i="19"/>
  <c r="AD84" i="19"/>
  <c r="AD85" i="19"/>
  <c r="AD86" i="19"/>
  <c r="AD87" i="19"/>
  <c r="AD88" i="19"/>
  <c r="AD89" i="19"/>
  <c r="AD90" i="19"/>
  <c r="AD91" i="19"/>
  <c r="AD92" i="19"/>
  <c r="AD93" i="19"/>
  <c r="AD94" i="19"/>
  <c r="AD95" i="19"/>
  <c r="AD96" i="19"/>
  <c r="AD97" i="19"/>
  <c r="AD98" i="19"/>
  <c r="AD99" i="19"/>
  <c r="AD100" i="19"/>
  <c r="AD101" i="19"/>
  <c r="AD102" i="19"/>
  <c r="AD103" i="19"/>
  <c r="AD104" i="19"/>
  <c r="AD105" i="19"/>
  <c r="AD106" i="19"/>
  <c r="AD107" i="19"/>
  <c r="AD108" i="19"/>
  <c r="AD109" i="19"/>
  <c r="AD110" i="19"/>
  <c r="AD111" i="19"/>
  <c r="AD112" i="19"/>
  <c r="AD113" i="19"/>
  <c r="AD114" i="19"/>
  <c r="AD115" i="19"/>
  <c r="AD116" i="19"/>
  <c r="AD117" i="19"/>
  <c r="AD118" i="19"/>
  <c r="AD119" i="19"/>
  <c r="AD120" i="19"/>
  <c r="AD121" i="19"/>
  <c r="AD122" i="19"/>
  <c r="AD123" i="19"/>
  <c r="AD124" i="19"/>
  <c r="AD125" i="19"/>
  <c r="AD126" i="19"/>
  <c r="AD127" i="19"/>
  <c r="AD128" i="19"/>
  <c r="AD129" i="19"/>
  <c r="AD130" i="19"/>
  <c r="AD131" i="19"/>
  <c r="AD132" i="19"/>
  <c r="AD133" i="19"/>
  <c r="AD134" i="19"/>
  <c r="AD135" i="19"/>
  <c r="AD136" i="19"/>
  <c r="AD137" i="19"/>
  <c r="AD138" i="19"/>
  <c r="AD139" i="19"/>
  <c r="AD140" i="19"/>
  <c r="AD141" i="19"/>
  <c r="AD142" i="19"/>
  <c r="AD143" i="19"/>
  <c r="AD144" i="19"/>
  <c r="AD145" i="19"/>
  <c r="AD146" i="19"/>
  <c r="AD147" i="19"/>
  <c r="AD148" i="19"/>
  <c r="AD149" i="19"/>
  <c r="AD150" i="19"/>
  <c r="AD151" i="19"/>
  <c r="AD152" i="19"/>
  <c r="AD153" i="19"/>
  <c r="AD154" i="19"/>
  <c r="AD155" i="19"/>
  <c r="AD156" i="19"/>
  <c r="AD157" i="19"/>
  <c r="AD158" i="19"/>
  <c r="AD159" i="19"/>
  <c r="AD160" i="19"/>
  <c r="AD161" i="19"/>
  <c r="AD162" i="19"/>
  <c r="AD163" i="19"/>
  <c r="AD164" i="19"/>
  <c r="AD165" i="19"/>
  <c r="AD166" i="19"/>
  <c r="AD167" i="19"/>
  <c r="AD168" i="19"/>
  <c r="AD169" i="19"/>
  <c r="AD170" i="19"/>
  <c r="AD171" i="19"/>
  <c r="AD172" i="19"/>
  <c r="AD173" i="19"/>
  <c r="AD174" i="19"/>
  <c r="AD175" i="19"/>
  <c r="AD176" i="19"/>
  <c r="AD177" i="19"/>
  <c r="AD178" i="19"/>
  <c r="AD179" i="19"/>
  <c r="AD180" i="19"/>
  <c r="AD181" i="19"/>
  <c r="AD182" i="19"/>
  <c r="AD183" i="19"/>
  <c r="AD184" i="19"/>
  <c r="AD185" i="19"/>
  <c r="AD186" i="19"/>
  <c r="AD187" i="19"/>
  <c r="AD188" i="19"/>
  <c r="AD189" i="19"/>
  <c r="AD190" i="19"/>
  <c r="AD191" i="19"/>
  <c r="AD192" i="19"/>
  <c r="AD193" i="19"/>
  <c r="AD194" i="19"/>
  <c r="AD195" i="19"/>
  <c r="AD196" i="19"/>
  <c r="AD197" i="19"/>
  <c r="AD198" i="19"/>
  <c r="AD199" i="19"/>
  <c r="AD200" i="19"/>
  <c r="AD201" i="19"/>
  <c r="AD202" i="19"/>
  <c r="AD203" i="19"/>
  <c r="AD204" i="19"/>
  <c r="AD205" i="19"/>
  <c r="AD206" i="19"/>
  <c r="AD207" i="19"/>
  <c r="AD208" i="19"/>
  <c r="AD209" i="19"/>
  <c r="AD210" i="19"/>
  <c r="AD211" i="19"/>
  <c r="AD212" i="19"/>
  <c r="AD213" i="19"/>
  <c r="AD214" i="19"/>
  <c r="AD215" i="19"/>
  <c r="AD216" i="19"/>
  <c r="AD217" i="19"/>
  <c r="AD218" i="19"/>
  <c r="AD219" i="19"/>
  <c r="AD220" i="19"/>
  <c r="AD221" i="19"/>
  <c r="AD222" i="19"/>
  <c r="AD223" i="19"/>
  <c r="AD224" i="19"/>
  <c r="AD225" i="19"/>
  <c r="AD226" i="19"/>
  <c r="AD227" i="19"/>
  <c r="AD228" i="19"/>
  <c r="AD229" i="19"/>
  <c r="AD230" i="19"/>
  <c r="AD231" i="19"/>
  <c r="AD232" i="19"/>
  <c r="AD233" i="19"/>
  <c r="AD234" i="19"/>
  <c r="AD235" i="19"/>
  <c r="AD236" i="19"/>
  <c r="AD237" i="19"/>
  <c r="AD238" i="19"/>
  <c r="AD239" i="19"/>
  <c r="AD240" i="19"/>
  <c r="AD241" i="19"/>
  <c r="AD242" i="19"/>
  <c r="AD243" i="19"/>
  <c r="AD244" i="19"/>
  <c r="AD245" i="19"/>
  <c r="AD246" i="19"/>
  <c r="AD247" i="19"/>
  <c r="AD248" i="19"/>
  <c r="AD249" i="19"/>
  <c r="AD250" i="19"/>
  <c r="AD251" i="19"/>
  <c r="AD252" i="19"/>
  <c r="AD253" i="19"/>
  <c r="AD254" i="19"/>
  <c r="AD255" i="19"/>
  <c r="AD256" i="19"/>
  <c r="AD257" i="19"/>
  <c r="AD258" i="19"/>
  <c r="AD259" i="19"/>
  <c r="AD260" i="19"/>
  <c r="AD261" i="19"/>
  <c r="AD262" i="19"/>
  <c r="AD263" i="19"/>
  <c r="AD264" i="19"/>
  <c r="AD265" i="19"/>
  <c r="AD266" i="19"/>
  <c r="AD267" i="19"/>
  <c r="AD268" i="19"/>
  <c r="AD269" i="19"/>
  <c r="AD270" i="19"/>
  <c r="AD271" i="19"/>
  <c r="AD272" i="19"/>
  <c r="AD273" i="19"/>
  <c r="AD274" i="19"/>
  <c r="AD275" i="19"/>
  <c r="AD276" i="19"/>
  <c r="AD277" i="19"/>
  <c r="AD278" i="19"/>
  <c r="AD279" i="19"/>
  <c r="AD280" i="19"/>
  <c r="AD281" i="19"/>
  <c r="AD282" i="19"/>
  <c r="AD283" i="19"/>
  <c r="AD284" i="19"/>
  <c r="AD285" i="19"/>
  <c r="AD286" i="19"/>
  <c r="AD287" i="19"/>
  <c r="AD288" i="19"/>
  <c r="AD289" i="19"/>
  <c r="AD290" i="19"/>
  <c r="AD291" i="19"/>
  <c r="AD292" i="19"/>
  <c r="AD293" i="19"/>
  <c r="AD294" i="19"/>
  <c r="AD295" i="19"/>
  <c r="AD296" i="19"/>
  <c r="AD297" i="19"/>
  <c r="AD298" i="19"/>
  <c r="AD299" i="19"/>
  <c r="AD300" i="19"/>
  <c r="AD301" i="19"/>
  <c r="AD302" i="19"/>
  <c r="AD303" i="19"/>
  <c r="AD304" i="19"/>
  <c r="AD305" i="19"/>
  <c r="AD306" i="19"/>
  <c r="AD307" i="19"/>
  <c r="AD308" i="19"/>
  <c r="AD309" i="19"/>
  <c r="AD310" i="19"/>
  <c r="AD311" i="19"/>
  <c r="AD312" i="19"/>
  <c r="AD313" i="19"/>
  <c r="AD314" i="19"/>
  <c r="AD315" i="19"/>
  <c r="AD316" i="19"/>
  <c r="AD317" i="19"/>
  <c r="AD318" i="19"/>
  <c r="AD319" i="19"/>
  <c r="AD320" i="19"/>
  <c r="AD321" i="19"/>
  <c r="AD322" i="19"/>
  <c r="AD323" i="19"/>
  <c r="AD324" i="19"/>
  <c r="AD325" i="19"/>
  <c r="AD326" i="19"/>
  <c r="AD327" i="19"/>
  <c r="AD328" i="19"/>
  <c r="AD329" i="19"/>
  <c r="AD330" i="19"/>
  <c r="AD331" i="19"/>
  <c r="AD332" i="19"/>
  <c r="AD333" i="19"/>
  <c r="AD334" i="19"/>
  <c r="AD335" i="19"/>
  <c r="AD336" i="19"/>
  <c r="AD337" i="19"/>
  <c r="AD338" i="19"/>
  <c r="AD339" i="19"/>
  <c r="AD340" i="19"/>
  <c r="AD341" i="19"/>
  <c r="AD342" i="19"/>
  <c r="AD343" i="19"/>
  <c r="AD344" i="19"/>
  <c r="AD345" i="19"/>
  <c r="AD346" i="19"/>
  <c r="AD347" i="19"/>
  <c r="AD348" i="19"/>
  <c r="AD349" i="19"/>
  <c r="AD350" i="19"/>
  <c r="AD351" i="19"/>
  <c r="AD352" i="19"/>
  <c r="AD353" i="19"/>
  <c r="AD354" i="19"/>
  <c r="AD355" i="19"/>
  <c r="AD356" i="19"/>
  <c r="AD357" i="19"/>
  <c r="AD358" i="19"/>
  <c r="AD359" i="19"/>
  <c r="AD360" i="19"/>
  <c r="AD361" i="19"/>
  <c r="AD362" i="19"/>
  <c r="AD363" i="19"/>
  <c r="AD364" i="19"/>
  <c r="AD365" i="19"/>
  <c r="AD366" i="19"/>
  <c r="AD367" i="19"/>
  <c r="AD368" i="19"/>
  <c r="AD369" i="19"/>
  <c r="AD370" i="19"/>
  <c r="AD371" i="19"/>
  <c r="AD372" i="19"/>
  <c r="AD373" i="19"/>
  <c r="AD374" i="19"/>
  <c r="AD375" i="19"/>
  <c r="AD376" i="19"/>
  <c r="AD377" i="19"/>
  <c r="AD378" i="19"/>
  <c r="AD379" i="19"/>
  <c r="AD380" i="19"/>
  <c r="AD381" i="19"/>
  <c r="AD382" i="19"/>
  <c r="AD383" i="19"/>
  <c r="AD384" i="19"/>
  <c r="AD385" i="19"/>
  <c r="AD386" i="19"/>
  <c r="AD387" i="19"/>
  <c r="AD388" i="19"/>
  <c r="AD389" i="19"/>
  <c r="AD390" i="19"/>
  <c r="AD391" i="19"/>
  <c r="AD392" i="19"/>
  <c r="AD393" i="19"/>
  <c r="AD394" i="19"/>
  <c r="AD395" i="19"/>
  <c r="AD396" i="19"/>
  <c r="AD397" i="19"/>
  <c r="AD398" i="19"/>
  <c r="AD399" i="19"/>
  <c r="AD400" i="19"/>
  <c r="AD401" i="19"/>
  <c r="AD402" i="19"/>
  <c r="AD403" i="19"/>
  <c r="AD404" i="19"/>
  <c r="AD405" i="19"/>
  <c r="AD406" i="19"/>
  <c r="AD407" i="19"/>
  <c r="AD408" i="19"/>
  <c r="AD409" i="19"/>
  <c r="AD410" i="19"/>
  <c r="AD411" i="19"/>
  <c r="AD412" i="19"/>
  <c r="AD413" i="19"/>
  <c r="AD414" i="19"/>
  <c r="AD415" i="19"/>
  <c r="AD416" i="19"/>
  <c r="AD417" i="19"/>
  <c r="AD418" i="19"/>
  <c r="AD419" i="19"/>
  <c r="AD420" i="19"/>
  <c r="AD421" i="19"/>
  <c r="AD422" i="19"/>
  <c r="AD423" i="19"/>
  <c r="AD424" i="19"/>
  <c r="AD425" i="19"/>
  <c r="AD426" i="19"/>
  <c r="AD427" i="19"/>
  <c r="AD428" i="19"/>
  <c r="AD429" i="19"/>
  <c r="AD430" i="19"/>
  <c r="AD431" i="19"/>
  <c r="AD432" i="19"/>
  <c r="AD433" i="19"/>
  <c r="AD434" i="19"/>
  <c r="AD435" i="19"/>
  <c r="AD436" i="19"/>
  <c r="AD437" i="19"/>
  <c r="AD438" i="19"/>
  <c r="AD439" i="19"/>
  <c r="AD440" i="19"/>
  <c r="AD441" i="19"/>
  <c r="AD442" i="19"/>
  <c r="AD443" i="19"/>
  <c r="AD444" i="19"/>
  <c r="AD445" i="19"/>
  <c r="AD446" i="19"/>
  <c r="AD447" i="19"/>
  <c r="AD448" i="19"/>
  <c r="AD449" i="19"/>
  <c r="AD450" i="19"/>
  <c r="AD451" i="19"/>
  <c r="AD452" i="19"/>
  <c r="AD453" i="19"/>
  <c r="AD454" i="19"/>
  <c r="AD455" i="19"/>
  <c r="AD456" i="19"/>
  <c r="AD457" i="19"/>
  <c r="AD458" i="19"/>
  <c r="AD459" i="19"/>
  <c r="AD460" i="19"/>
  <c r="AD461" i="19"/>
  <c r="AD462" i="19"/>
  <c r="AD463" i="19"/>
  <c r="AD464" i="19"/>
  <c r="AD465" i="19"/>
  <c r="AD466" i="19"/>
  <c r="AD467" i="19"/>
  <c r="AD468" i="19"/>
  <c r="AD469" i="19"/>
  <c r="AD470" i="19"/>
  <c r="AD471" i="19"/>
  <c r="AD472" i="19"/>
  <c r="AD473" i="19"/>
  <c r="AD474" i="19"/>
  <c r="AD475" i="19"/>
  <c r="AD476" i="19"/>
  <c r="AD477" i="19"/>
  <c r="AD478" i="19"/>
  <c r="AD479" i="19"/>
  <c r="AD480" i="19"/>
  <c r="AD481" i="19"/>
  <c r="AD482" i="19"/>
  <c r="AD483" i="19"/>
  <c r="AD484" i="19"/>
  <c r="AD485" i="19"/>
  <c r="AD486" i="19"/>
  <c r="AD487" i="19"/>
  <c r="AD488" i="19"/>
  <c r="AD489" i="19"/>
  <c r="AD490" i="19"/>
  <c r="AD491" i="19"/>
  <c r="AD492" i="19"/>
  <c r="AD493" i="19"/>
  <c r="AD494" i="19"/>
  <c r="AD495" i="19"/>
  <c r="AD496" i="19"/>
  <c r="AD497" i="19"/>
  <c r="AD498" i="19"/>
  <c r="AD499" i="19"/>
  <c r="AD500" i="19"/>
  <c r="AD501" i="19"/>
  <c r="AD502" i="19"/>
  <c r="AD503" i="19"/>
  <c r="AD504" i="19"/>
  <c r="AD505" i="19"/>
  <c r="AD506" i="19"/>
  <c r="AD507" i="19"/>
  <c r="AD508" i="19"/>
  <c r="AD509" i="19"/>
  <c r="AD510" i="19"/>
  <c r="AD511" i="19"/>
  <c r="AD512" i="19"/>
  <c r="AD513" i="19"/>
  <c r="AD514" i="19"/>
  <c r="AD515" i="19"/>
  <c r="AD516" i="19"/>
  <c r="AD517" i="19"/>
  <c r="AD518" i="19"/>
  <c r="AD519" i="19"/>
  <c r="AD520" i="19"/>
  <c r="AD521" i="19"/>
  <c r="AD522" i="19"/>
  <c r="AD523" i="19"/>
  <c r="AD524" i="19"/>
  <c r="AD525" i="19"/>
  <c r="AD526" i="19"/>
  <c r="AD527" i="19"/>
  <c r="AD528" i="19"/>
  <c r="AD529" i="19"/>
  <c r="AD530" i="19"/>
  <c r="AD531" i="19"/>
  <c r="AD532" i="19"/>
  <c r="AD533" i="19"/>
  <c r="AD534" i="19"/>
  <c r="AD535" i="19"/>
  <c r="AD536" i="19"/>
  <c r="AD537" i="19"/>
  <c r="AD538" i="19"/>
  <c r="AD539" i="19"/>
  <c r="AD540" i="19"/>
  <c r="AD541" i="19"/>
  <c r="AD542" i="19"/>
  <c r="AD543" i="19"/>
  <c r="AD544" i="19"/>
  <c r="AD545" i="19"/>
  <c r="AD546" i="19"/>
  <c r="AD547" i="19"/>
  <c r="AD548" i="19"/>
  <c r="AD549" i="19"/>
  <c r="AD550" i="19"/>
  <c r="AD551" i="19"/>
  <c r="AD552" i="19"/>
  <c r="AD553" i="19"/>
  <c r="AD554" i="19"/>
  <c r="AD555" i="19"/>
  <c r="AD556" i="19"/>
  <c r="AD557" i="19"/>
  <c r="AD558" i="19"/>
  <c r="AD559" i="19"/>
  <c r="AD560" i="19"/>
  <c r="AD561" i="19"/>
  <c r="AD562" i="19"/>
  <c r="AD563" i="19"/>
  <c r="AD564" i="19"/>
  <c r="AD565" i="19"/>
  <c r="AD566" i="19"/>
  <c r="AD567" i="19"/>
  <c r="AD568" i="19"/>
  <c r="AD569" i="19"/>
  <c r="AD570" i="19"/>
  <c r="AD571" i="19"/>
  <c r="AD572" i="19"/>
  <c r="AD573" i="19"/>
  <c r="AD574" i="19"/>
  <c r="AD575" i="19"/>
  <c r="AD576" i="19"/>
  <c r="AD577" i="19"/>
  <c r="AD578" i="19"/>
  <c r="AD579" i="19"/>
  <c r="AD580" i="19"/>
  <c r="AD581" i="19"/>
  <c r="AD582" i="19"/>
  <c r="AD583" i="19"/>
  <c r="AD584" i="19"/>
  <c r="AD585" i="19"/>
  <c r="AD586" i="19"/>
  <c r="AD587" i="19"/>
  <c r="AD588" i="19"/>
  <c r="AD589" i="19"/>
  <c r="AD590" i="19"/>
  <c r="AD591" i="19"/>
  <c r="AD592" i="19"/>
  <c r="AD593" i="19"/>
  <c r="AD594" i="19"/>
  <c r="AD595" i="19"/>
  <c r="AD596" i="19"/>
  <c r="AD597" i="19"/>
  <c r="AD598" i="19"/>
  <c r="AD599" i="19"/>
  <c r="AD600" i="19"/>
  <c r="AD601" i="19"/>
  <c r="AD602" i="19"/>
  <c r="AD603" i="19"/>
  <c r="AD604" i="19"/>
  <c r="AD605" i="19"/>
  <c r="AD606" i="19"/>
  <c r="AD607" i="19"/>
  <c r="AD608" i="19"/>
  <c r="AD609" i="19"/>
  <c r="AD610" i="19"/>
  <c r="AD611" i="19"/>
  <c r="AD612" i="19"/>
  <c r="AD613" i="19"/>
  <c r="AD614" i="19"/>
  <c r="AD615" i="19"/>
  <c r="AD616" i="19"/>
  <c r="AD617" i="19"/>
  <c r="AD618" i="19"/>
  <c r="AD619" i="19"/>
  <c r="AD620" i="19"/>
  <c r="AD621" i="19"/>
  <c r="AD622" i="19"/>
  <c r="AD623" i="19"/>
  <c r="AD624" i="19"/>
  <c r="AD625" i="19"/>
  <c r="AD626" i="19"/>
  <c r="AD627" i="19"/>
  <c r="AD628" i="19"/>
  <c r="AD629" i="19"/>
  <c r="AD630" i="19"/>
  <c r="AD631" i="19"/>
  <c r="AD632" i="19"/>
  <c r="AD633" i="19"/>
  <c r="AD634" i="19"/>
  <c r="AD635" i="19"/>
  <c r="AD636" i="19"/>
  <c r="AD637" i="19"/>
  <c r="AD638" i="19"/>
  <c r="AD639" i="19"/>
  <c r="AD640" i="19"/>
  <c r="AD641" i="19"/>
  <c r="AD642" i="19"/>
  <c r="AD643" i="19"/>
  <c r="AD644" i="19"/>
  <c r="AD645" i="19"/>
  <c r="AD646" i="19"/>
  <c r="AD647" i="19"/>
  <c r="AD648" i="19"/>
  <c r="AD649" i="19"/>
  <c r="AD650" i="19"/>
  <c r="AD651" i="19"/>
  <c r="AD652" i="19"/>
  <c r="AD653" i="19"/>
  <c r="AD654" i="19"/>
  <c r="AD655" i="19"/>
  <c r="AD656" i="19"/>
  <c r="AD657" i="19"/>
  <c r="AD658" i="19"/>
  <c r="AD659" i="19"/>
  <c r="AD660" i="19"/>
  <c r="AD661" i="19"/>
  <c r="AD662" i="19"/>
  <c r="AD663" i="19"/>
  <c r="AD664" i="19"/>
  <c r="AD665" i="19"/>
  <c r="AD666" i="19"/>
  <c r="AD667" i="19"/>
  <c r="AD668" i="19"/>
  <c r="AD669" i="19"/>
  <c r="AD670" i="19"/>
  <c r="AD671" i="19"/>
  <c r="AD672" i="19"/>
  <c r="AD673" i="19"/>
  <c r="AD674" i="19"/>
  <c r="AD675" i="19"/>
  <c r="AD676" i="19"/>
  <c r="AD677" i="19"/>
  <c r="AD678" i="19"/>
  <c r="AD679" i="19"/>
  <c r="AD680" i="19"/>
  <c r="AD681" i="19"/>
  <c r="AD682" i="19"/>
  <c r="AD683" i="19"/>
  <c r="AD684" i="19"/>
  <c r="AD685" i="19"/>
  <c r="AD686" i="19"/>
  <c r="AD687" i="19"/>
  <c r="AD688" i="19"/>
  <c r="AD689" i="19"/>
  <c r="AD690" i="19"/>
  <c r="AD691" i="19"/>
  <c r="AD692" i="19"/>
  <c r="AD693" i="19"/>
  <c r="AD694" i="19"/>
  <c r="AD695" i="19"/>
  <c r="AD696" i="19"/>
  <c r="AD697" i="19"/>
  <c r="AD698" i="19"/>
  <c r="AD699" i="19"/>
  <c r="AD700" i="19"/>
  <c r="AD701" i="19"/>
  <c r="AD702" i="19"/>
  <c r="AD703" i="19"/>
  <c r="AD704" i="19"/>
  <c r="AD705" i="19"/>
  <c r="AD706" i="19"/>
  <c r="AD707" i="19"/>
  <c r="AD708" i="19"/>
  <c r="AD709" i="19"/>
  <c r="AD710" i="19"/>
  <c r="AD711" i="19"/>
  <c r="AD712" i="19"/>
  <c r="AD713" i="19"/>
  <c r="AD714" i="19"/>
  <c r="AD715" i="19"/>
  <c r="AD716" i="19"/>
  <c r="AD717" i="19"/>
  <c r="AD718" i="19"/>
  <c r="AD719" i="19"/>
  <c r="AD720" i="19"/>
  <c r="AD721" i="19"/>
  <c r="AD722" i="19"/>
  <c r="AD723" i="19"/>
  <c r="AD724" i="19"/>
  <c r="AD725" i="19"/>
  <c r="AD726" i="19"/>
  <c r="AD727" i="19"/>
  <c r="AD728" i="19"/>
  <c r="AD729" i="19"/>
  <c r="AD730" i="19"/>
  <c r="AD731" i="19"/>
  <c r="AD732" i="19"/>
  <c r="AD733" i="19"/>
  <c r="AD734" i="19"/>
  <c r="AD735" i="19"/>
  <c r="AD736" i="19"/>
  <c r="AD737" i="19"/>
  <c r="AD738" i="19"/>
  <c r="AD739" i="19"/>
  <c r="AD740" i="19"/>
  <c r="AD741" i="19"/>
  <c r="AD742" i="19"/>
  <c r="AD743" i="19"/>
  <c r="AD744" i="19"/>
  <c r="AD745" i="19"/>
  <c r="AD746" i="19"/>
  <c r="AD747" i="19"/>
  <c r="AD748" i="19"/>
  <c r="AD749" i="19"/>
  <c r="AD750" i="19"/>
  <c r="AD751" i="19"/>
  <c r="AD752" i="19"/>
  <c r="AD753" i="19"/>
  <c r="AD754" i="19"/>
  <c r="AD755" i="19"/>
  <c r="AD756" i="19"/>
  <c r="AD757" i="19"/>
  <c r="AD758" i="19"/>
  <c r="AD759" i="19"/>
  <c r="AD760" i="19"/>
  <c r="AD761" i="19"/>
  <c r="AD762" i="19"/>
  <c r="AD763" i="19"/>
  <c r="AD764" i="19"/>
  <c r="AD765" i="19"/>
  <c r="AD766" i="19"/>
  <c r="AD767" i="19"/>
  <c r="AD768" i="19"/>
  <c r="AD769" i="19"/>
  <c r="AD770" i="19"/>
  <c r="AD771" i="19"/>
  <c r="AD772" i="19"/>
  <c r="AD773" i="19"/>
  <c r="AD774" i="19"/>
  <c r="AD775" i="19"/>
  <c r="AD776" i="19"/>
  <c r="AD777" i="19"/>
  <c r="AD778" i="19"/>
  <c r="AD779" i="19"/>
  <c r="AD780" i="19"/>
  <c r="AD781" i="19"/>
  <c r="AD782" i="19"/>
  <c r="AD783" i="19"/>
  <c r="AD784" i="19"/>
  <c r="AD785" i="19"/>
  <c r="AD786" i="19"/>
  <c r="AD787" i="19"/>
  <c r="AD788" i="19"/>
  <c r="AD789" i="19"/>
  <c r="AD790" i="19"/>
  <c r="AD791" i="19"/>
  <c r="AD792" i="19"/>
  <c r="AD793" i="19"/>
  <c r="AD794" i="19"/>
  <c r="AD795" i="19"/>
  <c r="AD796" i="19"/>
  <c r="AD797" i="19"/>
  <c r="AD798" i="19"/>
  <c r="AD799" i="19"/>
  <c r="AD800" i="19"/>
  <c r="AD801" i="19"/>
  <c r="AD802" i="19"/>
  <c r="AD803" i="19"/>
  <c r="AD804" i="19"/>
  <c r="AD805" i="19"/>
  <c r="AD806" i="19"/>
  <c r="AD807" i="19"/>
  <c r="AD808" i="19"/>
  <c r="AD809" i="19"/>
  <c r="AD810" i="19"/>
  <c r="AD811" i="19"/>
  <c r="AD812" i="19"/>
  <c r="AD813" i="19"/>
  <c r="AD814" i="19"/>
  <c r="AD815" i="19"/>
  <c r="AD816" i="19"/>
  <c r="AD817" i="19"/>
  <c r="AD818" i="19"/>
  <c r="AD819" i="19"/>
  <c r="AD820" i="19"/>
  <c r="AD821" i="19"/>
  <c r="AD822" i="19"/>
  <c r="AD823" i="19"/>
  <c r="AD824" i="19"/>
  <c r="AD825" i="19"/>
  <c r="AD826" i="19"/>
  <c r="AD827" i="19"/>
  <c r="AD828" i="19"/>
  <c r="AD829" i="19"/>
  <c r="AD830" i="19"/>
  <c r="AD831" i="19"/>
  <c r="AD832" i="19"/>
  <c r="AD833" i="19"/>
  <c r="AD834" i="19"/>
  <c r="AD835" i="19"/>
  <c r="AD836" i="19"/>
  <c r="AD837" i="19"/>
  <c r="AD838" i="19"/>
  <c r="AD839" i="19"/>
  <c r="AD840" i="19"/>
  <c r="AD841" i="19"/>
  <c r="AD842" i="19"/>
  <c r="AD843" i="19"/>
  <c r="AD844" i="19"/>
  <c r="AD845" i="19"/>
  <c r="AD846" i="19"/>
  <c r="AD847" i="19"/>
  <c r="AD848" i="19"/>
  <c r="AD849" i="19"/>
  <c r="AD850" i="19"/>
  <c r="AD851" i="19"/>
  <c r="AD852" i="19"/>
  <c r="AD853" i="19"/>
  <c r="AD854" i="19"/>
  <c r="AD855" i="19"/>
  <c r="AD856" i="19"/>
  <c r="AD857" i="19"/>
  <c r="AD858" i="19"/>
  <c r="AD859" i="19"/>
  <c r="AD860" i="19"/>
  <c r="AD861" i="19"/>
  <c r="AD862" i="19"/>
  <c r="AD863" i="19"/>
  <c r="AD864" i="19"/>
  <c r="AD865" i="19"/>
  <c r="AD866" i="19"/>
  <c r="AD867" i="19"/>
  <c r="AD868" i="19"/>
  <c r="AD869" i="19"/>
  <c r="AD870" i="19"/>
  <c r="AD871" i="19"/>
  <c r="AD872" i="19"/>
  <c r="AD873" i="19"/>
  <c r="AD874" i="19"/>
  <c r="AD875" i="19"/>
  <c r="AD876" i="19"/>
  <c r="AD877" i="19"/>
  <c r="AD878" i="19"/>
  <c r="AD879" i="19"/>
  <c r="AD880" i="19"/>
  <c r="AD881" i="19"/>
  <c r="AD882" i="19"/>
  <c r="AD883" i="19"/>
  <c r="AD884" i="19"/>
  <c r="AD885" i="19"/>
  <c r="AD886" i="19"/>
  <c r="AD887" i="19"/>
  <c r="AD888" i="19"/>
  <c r="AD889" i="19"/>
  <c r="AD890" i="19"/>
  <c r="AD891" i="19"/>
  <c r="AD892" i="19"/>
  <c r="AD893" i="19"/>
  <c r="AD894" i="19"/>
  <c r="AD895" i="19"/>
  <c r="AD896" i="19"/>
  <c r="AD897" i="19"/>
  <c r="AD898" i="19"/>
  <c r="AD899" i="19"/>
  <c r="AD900" i="19"/>
  <c r="AD901" i="19"/>
  <c r="AD902" i="19"/>
  <c r="AD903" i="19"/>
  <c r="AD904" i="19"/>
  <c r="AD905" i="19"/>
  <c r="AD906" i="19"/>
  <c r="AD907" i="19"/>
  <c r="AD908" i="19"/>
  <c r="AD909" i="19"/>
  <c r="AD910" i="19"/>
  <c r="AD911" i="19"/>
  <c r="AD912" i="19"/>
  <c r="AD913" i="19"/>
  <c r="AD914" i="19"/>
  <c r="AD915" i="19"/>
  <c r="AD916" i="19"/>
  <c r="AD917" i="19"/>
  <c r="AD918" i="19"/>
  <c r="AD919" i="19"/>
  <c r="AD920" i="19"/>
  <c r="AD921" i="19"/>
  <c r="AD922" i="19"/>
  <c r="AD923" i="19"/>
  <c r="AD924" i="19"/>
  <c r="AD925" i="19"/>
  <c r="AD926" i="19"/>
  <c r="AD927" i="19"/>
  <c r="AD928" i="19"/>
  <c r="AD929" i="19"/>
  <c r="AD930" i="19"/>
  <c r="AD931" i="19"/>
  <c r="AD932" i="19"/>
  <c r="AD933" i="19"/>
  <c r="AD934" i="19"/>
  <c r="AD935" i="19"/>
  <c r="AD936" i="19"/>
  <c r="AD937" i="19"/>
  <c r="AD938" i="19"/>
  <c r="AD939" i="19"/>
  <c r="AD940" i="19"/>
  <c r="AD941" i="19"/>
  <c r="AD942" i="19"/>
  <c r="AD943" i="19"/>
  <c r="AD944" i="19"/>
  <c r="AD945" i="19"/>
  <c r="AD946" i="19"/>
  <c r="AD947" i="19"/>
  <c r="AD948" i="19"/>
  <c r="AD949" i="19"/>
  <c r="AD950" i="19"/>
  <c r="AD951" i="19"/>
  <c r="AD952" i="19"/>
  <c r="AD953" i="19"/>
  <c r="AD954" i="19"/>
  <c r="AD955" i="19"/>
  <c r="AD956" i="19"/>
  <c r="AD957" i="19"/>
  <c r="AD958" i="19"/>
  <c r="AD959" i="19"/>
  <c r="AD960" i="19"/>
  <c r="AD961" i="19"/>
  <c r="AD962" i="19"/>
  <c r="AD963" i="19"/>
  <c r="AD964" i="19"/>
  <c r="AD965" i="19"/>
  <c r="AD966" i="19"/>
  <c r="AD967" i="19"/>
  <c r="AD968" i="19"/>
  <c r="AD969" i="19"/>
  <c r="AD970" i="19"/>
  <c r="AD971" i="19"/>
  <c r="AD972" i="19"/>
  <c r="AD973" i="19"/>
  <c r="AD974" i="19"/>
  <c r="AD975" i="19"/>
  <c r="AD976" i="19"/>
  <c r="AD977" i="19"/>
  <c r="AD978" i="19"/>
  <c r="AD979" i="19"/>
  <c r="AD980" i="19"/>
  <c r="AD981" i="19"/>
  <c r="AD982" i="19"/>
  <c r="AD983" i="19"/>
  <c r="AD984" i="19"/>
  <c r="AD985" i="19"/>
  <c r="AD986" i="19"/>
  <c r="AD987" i="19"/>
  <c r="AD988" i="19"/>
  <c r="AD989" i="19"/>
  <c r="AD990" i="19"/>
  <c r="AD991" i="19"/>
  <c r="AD992" i="19"/>
  <c r="AD993" i="19"/>
  <c r="AD994" i="19"/>
  <c r="AD995" i="19"/>
  <c r="AD996" i="19"/>
  <c r="AD997" i="19"/>
  <c r="AD998" i="19"/>
  <c r="AD999" i="19"/>
  <c r="AD1000" i="19"/>
  <c r="AD1001" i="19"/>
  <c r="AD1002" i="19"/>
  <c r="AD1003" i="19"/>
  <c r="AD1004" i="19"/>
  <c r="AD1005" i="19"/>
  <c r="AD1006" i="19"/>
  <c r="AD1007" i="19"/>
  <c r="AD1008" i="19"/>
  <c r="AD1009" i="19"/>
  <c r="AD1010" i="19"/>
  <c r="AD1011" i="19"/>
  <c r="AD2" i="19"/>
  <c r="AA3" i="19"/>
  <c r="AA2" i="19"/>
  <c r="AG3" i="19"/>
  <c r="AG4" i="19"/>
  <c r="AG5" i="19"/>
  <c r="AG6" i="19"/>
  <c r="AG7" i="19"/>
  <c r="AG8" i="19"/>
  <c r="AG9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7" i="19"/>
  <c r="AG58" i="19"/>
  <c r="AG59" i="19"/>
  <c r="AG60" i="19"/>
  <c r="AG61" i="19"/>
  <c r="AG62" i="19"/>
  <c r="AG63" i="19"/>
  <c r="AG64" i="19"/>
  <c r="AG65" i="19"/>
  <c r="AG66" i="19"/>
  <c r="AG67" i="19"/>
  <c r="AG68" i="19"/>
  <c r="AG69" i="19"/>
  <c r="AG70" i="19"/>
  <c r="AG71" i="19"/>
  <c r="AG72" i="19"/>
  <c r="AG73" i="19"/>
  <c r="AG74" i="19"/>
  <c r="AG75" i="19"/>
  <c r="AG76" i="19"/>
  <c r="AG77" i="19"/>
  <c r="AG78" i="19"/>
  <c r="AG79" i="19"/>
  <c r="AG80" i="19"/>
  <c r="AG81" i="19"/>
  <c r="AG82" i="19"/>
  <c r="AG83" i="19"/>
  <c r="AG84" i="19"/>
  <c r="AG85" i="19"/>
  <c r="AG86" i="19"/>
  <c r="AG87" i="19"/>
  <c r="AG88" i="19"/>
  <c r="AG89" i="19"/>
  <c r="AG90" i="19"/>
  <c r="AG91" i="19"/>
  <c r="AG92" i="19"/>
  <c r="AG93" i="19"/>
  <c r="AG94" i="19"/>
  <c r="AG95" i="19"/>
  <c r="AG96" i="19"/>
  <c r="AG97" i="19"/>
  <c r="AG98" i="19"/>
  <c r="AG99" i="19"/>
  <c r="AG100" i="19"/>
  <c r="AG101" i="19"/>
  <c r="AG102" i="19"/>
  <c r="AG103" i="19"/>
  <c r="AG104" i="19"/>
  <c r="AG105" i="19"/>
  <c r="AG106" i="19"/>
  <c r="AG107" i="19"/>
  <c r="AG108" i="19"/>
  <c r="AG109" i="19"/>
  <c r="AG110" i="19"/>
  <c r="AG111" i="19"/>
  <c r="AG112" i="19"/>
  <c r="AG113" i="19"/>
  <c r="AG114" i="19"/>
  <c r="AG115" i="19"/>
  <c r="AG116" i="19"/>
  <c r="AG117" i="19"/>
  <c r="AG118" i="19"/>
  <c r="AG119" i="19"/>
  <c r="AG120" i="19"/>
  <c r="AG121" i="19"/>
  <c r="AG122" i="19"/>
  <c r="AG123" i="19"/>
  <c r="AG124" i="19"/>
  <c r="AG125" i="19"/>
  <c r="AG126" i="19"/>
  <c r="AG127" i="19"/>
  <c r="AG128" i="19"/>
  <c r="AG129" i="19"/>
  <c r="AG130" i="19"/>
  <c r="AG131" i="19"/>
  <c r="AG132" i="19"/>
  <c r="AG133" i="19"/>
  <c r="AG134" i="19"/>
  <c r="AG135" i="19"/>
  <c r="AG136" i="19"/>
  <c r="AG137" i="19"/>
  <c r="AG138" i="19"/>
  <c r="AG139" i="19"/>
  <c r="AG140" i="19"/>
  <c r="AG141" i="19"/>
  <c r="AG142" i="19"/>
  <c r="AG143" i="19"/>
  <c r="AG144" i="19"/>
  <c r="AG145" i="19"/>
  <c r="AG146" i="19"/>
  <c r="AG147" i="19"/>
  <c r="AG148" i="19"/>
  <c r="AG149" i="19"/>
  <c r="AG150" i="19"/>
  <c r="AG151" i="19"/>
  <c r="AG152" i="19"/>
  <c r="AG153" i="19"/>
  <c r="AG154" i="19"/>
  <c r="AG155" i="19"/>
  <c r="AG156" i="19"/>
  <c r="AG157" i="19"/>
  <c r="AG158" i="19"/>
  <c r="AG159" i="19"/>
  <c r="AG160" i="19"/>
  <c r="AG161" i="19"/>
  <c r="AG162" i="19"/>
  <c r="AG163" i="19"/>
  <c r="AG164" i="19"/>
  <c r="AG165" i="19"/>
  <c r="AG166" i="19"/>
  <c r="AG167" i="19"/>
  <c r="AG168" i="19"/>
  <c r="AG169" i="19"/>
  <c r="AG170" i="19"/>
  <c r="AG171" i="19"/>
  <c r="AG172" i="19"/>
  <c r="AG173" i="19"/>
  <c r="AG174" i="19"/>
  <c r="AG175" i="19"/>
  <c r="AG176" i="19"/>
  <c r="AG177" i="19"/>
  <c r="AG178" i="19"/>
  <c r="AG179" i="19"/>
  <c r="AG180" i="19"/>
  <c r="AG181" i="19"/>
  <c r="AG182" i="19"/>
  <c r="AG183" i="19"/>
  <c r="AG184" i="19"/>
  <c r="AG185" i="19"/>
  <c r="AG186" i="19"/>
  <c r="AG187" i="19"/>
  <c r="AG188" i="19"/>
  <c r="AG189" i="19"/>
  <c r="AG190" i="19"/>
  <c r="AG191" i="19"/>
  <c r="AG192" i="19"/>
  <c r="AG193" i="19"/>
  <c r="AG194" i="19"/>
  <c r="AG195" i="19"/>
  <c r="AG196" i="19"/>
  <c r="AG197" i="19"/>
  <c r="AG198" i="19"/>
  <c r="AG199" i="19"/>
  <c r="AG200" i="19"/>
  <c r="AG201" i="19"/>
  <c r="AG202" i="19"/>
  <c r="AG203" i="19"/>
  <c r="AG204" i="19"/>
  <c r="AG205" i="19"/>
  <c r="AG206" i="19"/>
  <c r="AG207" i="19"/>
  <c r="AG208" i="19"/>
  <c r="AG209" i="19"/>
  <c r="AG210" i="19"/>
  <c r="AG211" i="19"/>
  <c r="AG212" i="19"/>
  <c r="AG213" i="19"/>
  <c r="AG214" i="19"/>
  <c r="AG215" i="19"/>
  <c r="AG216" i="19"/>
  <c r="AG217" i="19"/>
  <c r="AG218" i="19"/>
  <c r="AG219" i="19"/>
  <c r="AG220" i="19"/>
  <c r="AG221" i="19"/>
  <c r="AG222" i="19"/>
  <c r="AG223" i="19"/>
  <c r="AG224" i="19"/>
  <c r="AG225" i="19"/>
  <c r="AG226" i="19"/>
  <c r="AG227" i="19"/>
  <c r="AG228" i="19"/>
  <c r="AG229" i="19"/>
  <c r="AG230" i="19"/>
  <c r="AG231" i="19"/>
  <c r="AG232" i="19"/>
  <c r="AG233" i="19"/>
  <c r="AG234" i="19"/>
  <c r="AG235" i="19"/>
  <c r="AG236" i="19"/>
  <c r="AG237" i="19"/>
  <c r="AG238" i="19"/>
  <c r="AG239" i="19"/>
  <c r="AG240" i="19"/>
  <c r="AG241" i="19"/>
  <c r="AG242" i="19"/>
  <c r="AG243" i="19"/>
  <c r="AG244" i="19"/>
  <c r="AG245" i="19"/>
  <c r="AG246" i="19"/>
  <c r="AG247" i="19"/>
  <c r="AG248" i="19"/>
  <c r="AG249" i="19"/>
  <c r="AG250" i="19"/>
  <c r="AG251" i="19"/>
  <c r="AG252" i="19"/>
  <c r="AG253" i="19"/>
  <c r="AG254" i="19"/>
  <c r="AG255" i="19"/>
  <c r="AG256" i="19"/>
  <c r="AG257" i="19"/>
  <c r="AG258" i="19"/>
  <c r="AG259" i="19"/>
  <c r="AG260" i="19"/>
  <c r="AG261" i="19"/>
  <c r="AG262" i="19"/>
  <c r="AG263" i="19"/>
  <c r="AG264" i="19"/>
  <c r="AG265" i="19"/>
  <c r="AG266" i="19"/>
  <c r="AG267" i="19"/>
  <c r="AG268" i="19"/>
  <c r="AG269" i="19"/>
  <c r="AG270" i="19"/>
  <c r="AG271" i="19"/>
  <c r="AG272" i="19"/>
  <c r="AG273" i="19"/>
  <c r="AG274" i="19"/>
  <c r="AG275" i="19"/>
  <c r="AG276" i="19"/>
  <c r="AG277" i="19"/>
  <c r="AG278" i="19"/>
  <c r="AG279" i="19"/>
  <c r="AG280" i="19"/>
  <c r="AG281" i="19"/>
  <c r="AG282" i="19"/>
  <c r="AG283" i="19"/>
  <c r="AG284" i="19"/>
  <c r="AG285" i="19"/>
  <c r="AG286" i="19"/>
  <c r="AG287" i="19"/>
  <c r="AG288" i="19"/>
  <c r="AG289" i="19"/>
  <c r="AG290" i="19"/>
  <c r="AG291" i="19"/>
  <c r="AG292" i="19"/>
  <c r="AG293" i="19"/>
  <c r="AG294" i="19"/>
  <c r="AG295" i="19"/>
  <c r="AG296" i="19"/>
  <c r="AG297" i="19"/>
  <c r="AG298" i="19"/>
  <c r="AG299" i="19"/>
  <c r="AG300" i="19"/>
  <c r="AG301" i="19"/>
  <c r="AG302" i="19"/>
  <c r="AG303" i="19"/>
  <c r="AG304" i="19"/>
  <c r="AG305" i="19"/>
  <c r="AG306" i="19"/>
  <c r="AG307" i="19"/>
  <c r="AG308" i="19"/>
  <c r="AG309" i="19"/>
  <c r="AG310" i="19"/>
  <c r="AG311" i="19"/>
  <c r="AG312" i="19"/>
  <c r="AG313" i="19"/>
  <c r="AG314" i="19"/>
  <c r="AG315" i="19"/>
  <c r="AG316" i="19"/>
  <c r="AG317" i="19"/>
  <c r="AG318" i="19"/>
  <c r="AG319" i="19"/>
  <c r="AG320" i="19"/>
  <c r="AG321" i="19"/>
  <c r="AG322" i="19"/>
  <c r="AG323" i="19"/>
  <c r="AG324" i="19"/>
  <c r="AG325" i="19"/>
  <c r="AG326" i="19"/>
  <c r="AG327" i="19"/>
  <c r="AG328" i="19"/>
  <c r="AG329" i="19"/>
  <c r="AG330" i="19"/>
  <c r="AG331" i="19"/>
  <c r="AG332" i="19"/>
  <c r="AG333" i="19"/>
  <c r="AG334" i="19"/>
  <c r="AG335" i="19"/>
  <c r="AG336" i="19"/>
  <c r="AG337" i="19"/>
  <c r="AG338" i="19"/>
  <c r="AG339" i="19"/>
  <c r="AG340" i="19"/>
  <c r="AG341" i="19"/>
  <c r="AG342" i="19"/>
  <c r="AG343" i="19"/>
  <c r="AG344" i="19"/>
  <c r="AG345" i="19"/>
  <c r="AG346" i="19"/>
  <c r="AG347" i="19"/>
  <c r="AG348" i="19"/>
  <c r="AG349" i="19"/>
  <c r="AG350" i="19"/>
  <c r="AG351" i="19"/>
  <c r="AG352" i="19"/>
  <c r="AG353" i="19"/>
  <c r="AG354" i="19"/>
  <c r="AG355" i="19"/>
  <c r="AG356" i="19"/>
  <c r="AG357" i="19"/>
  <c r="AG358" i="19"/>
  <c r="AG359" i="19"/>
  <c r="AG360" i="19"/>
  <c r="AG361" i="19"/>
  <c r="AG362" i="19"/>
  <c r="AG363" i="19"/>
  <c r="AG364" i="19"/>
  <c r="AG365" i="19"/>
  <c r="AG366" i="19"/>
  <c r="AG367" i="19"/>
  <c r="AG368" i="19"/>
  <c r="AG369" i="19"/>
  <c r="AG370" i="19"/>
  <c r="AG371" i="19"/>
  <c r="AG372" i="19"/>
  <c r="AG373" i="19"/>
  <c r="AG374" i="19"/>
  <c r="AG375" i="19"/>
  <c r="AG376" i="19"/>
  <c r="AG377" i="19"/>
  <c r="AG378" i="19"/>
  <c r="AG379" i="19"/>
  <c r="AG380" i="19"/>
  <c r="AG381" i="19"/>
  <c r="AG382" i="19"/>
  <c r="AG383" i="19"/>
  <c r="AG384" i="19"/>
  <c r="AG385" i="19"/>
  <c r="AG386" i="19"/>
  <c r="AG387" i="19"/>
  <c r="AG388" i="19"/>
  <c r="AG389" i="19"/>
  <c r="AG390" i="19"/>
  <c r="AG391" i="19"/>
  <c r="AG392" i="19"/>
  <c r="AG393" i="19"/>
  <c r="AG394" i="19"/>
  <c r="AG395" i="19"/>
  <c r="AG396" i="19"/>
  <c r="AG397" i="19"/>
  <c r="AG398" i="19"/>
  <c r="AG399" i="19"/>
  <c r="AG400" i="19"/>
  <c r="AG401" i="19"/>
  <c r="AG402" i="19"/>
  <c r="AG403" i="19"/>
  <c r="AG404" i="19"/>
  <c r="AG405" i="19"/>
  <c r="AG406" i="19"/>
  <c r="AG407" i="19"/>
  <c r="AG408" i="19"/>
  <c r="AG409" i="19"/>
  <c r="AG410" i="19"/>
  <c r="AG411" i="19"/>
  <c r="AG412" i="19"/>
  <c r="AG413" i="19"/>
  <c r="AG414" i="19"/>
  <c r="AG415" i="19"/>
  <c r="AG416" i="19"/>
  <c r="AG417" i="19"/>
  <c r="AG418" i="19"/>
  <c r="AG419" i="19"/>
  <c r="AG420" i="19"/>
  <c r="AG421" i="19"/>
  <c r="AG422" i="19"/>
  <c r="AG423" i="19"/>
  <c r="AG424" i="19"/>
  <c r="AG425" i="19"/>
  <c r="AG426" i="19"/>
  <c r="AG427" i="19"/>
  <c r="AG428" i="19"/>
  <c r="AG429" i="19"/>
  <c r="AG430" i="19"/>
  <c r="AG431" i="19"/>
  <c r="AG432" i="19"/>
  <c r="AG433" i="19"/>
  <c r="AG434" i="19"/>
  <c r="AG435" i="19"/>
  <c r="AG436" i="19"/>
  <c r="AG437" i="19"/>
  <c r="AG438" i="19"/>
  <c r="AG439" i="19"/>
  <c r="AG440" i="19"/>
  <c r="AG441" i="19"/>
  <c r="AG442" i="19"/>
  <c r="AG443" i="19"/>
  <c r="AG444" i="19"/>
  <c r="AG445" i="19"/>
  <c r="AG446" i="19"/>
  <c r="AG447" i="19"/>
  <c r="AG448" i="19"/>
  <c r="AG449" i="19"/>
  <c r="AG450" i="19"/>
  <c r="AG451" i="19"/>
  <c r="AG452" i="19"/>
  <c r="AG453" i="19"/>
  <c r="AG454" i="19"/>
  <c r="AG455" i="19"/>
  <c r="AG456" i="19"/>
  <c r="AG457" i="19"/>
  <c r="AG458" i="19"/>
  <c r="AG459" i="19"/>
  <c r="AG460" i="19"/>
  <c r="AG461" i="19"/>
  <c r="AG462" i="19"/>
  <c r="AG463" i="19"/>
  <c r="AG464" i="19"/>
  <c r="AG465" i="19"/>
  <c r="AG466" i="19"/>
  <c r="AG467" i="19"/>
  <c r="AG468" i="19"/>
  <c r="AG469" i="19"/>
  <c r="AG470" i="19"/>
  <c r="AG471" i="19"/>
  <c r="AG472" i="19"/>
  <c r="AG473" i="19"/>
  <c r="AG474" i="19"/>
  <c r="AG475" i="19"/>
  <c r="AG476" i="19"/>
  <c r="AG477" i="19"/>
  <c r="AG478" i="19"/>
  <c r="AG479" i="19"/>
  <c r="AG480" i="19"/>
  <c r="AG481" i="19"/>
  <c r="AG482" i="19"/>
  <c r="AG483" i="19"/>
  <c r="AG484" i="19"/>
  <c r="AG485" i="19"/>
  <c r="AG486" i="19"/>
  <c r="AG487" i="19"/>
  <c r="AG488" i="19"/>
  <c r="AG489" i="19"/>
  <c r="AG490" i="19"/>
  <c r="AG491" i="19"/>
  <c r="AG492" i="19"/>
  <c r="AG493" i="19"/>
  <c r="AG494" i="19"/>
  <c r="AG495" i="19"/>
  <c r="AG496" i="19"/>
  <c r="AG497" i="19"/>
  <c r="AG498" i="19"/>
  <c r="AG499" i="19"/>
  <c r="AG500" i="19"/>
  <c r="AG501" i="19"/>
  <c r="AG502" i="19"/>
  <c r="AG503" i="19"/>
  <c r="AG504" i="19"/>
  <c r="AG505" i="19"/>
  <c r="AG506" i="19"/>
  <c r="AG507" i="19"/>
  <c r="AG508" i="19"/>
  <c r="AG509" i="19"/>
  <c r="AG510" i="19"/>
  <c r="AG511" i="19"/>
  <c r="AG512" i="19"/>
  <c r="AG513" i="19"/>
  <c r="AG514" i="19"/>
  <c r="AG515" i="19"/>
  <c r="AG516" i="19"/>
  <c r="AG517" i="19"/>
  <c r="AG518" i="19"/>
  <c r="AG519" i="19"/>
  <c r="AG520" i="19"/>
  <c r="AG521" i="19"/>
  <c r="AG522" i="19"/>
  <c r="AG523" i="19"/>
  <c r="AG524" i="19"/>
  <c r="AG525" i="19"/>
  <c r="AG526" i="19"/>
  <c r="AG527" i="19"/>
  <c r="AG528" i="19"/>
  <c r="AG529" i="19"/>
  <c r="AG530" i="19"/>
  <c r="AG531" i="19"/>
  <c r="AG532" i="19"/>
  <c r="AG533" i="19"/>
  <c r="AG534" i="19"/>
  <c r="AG535" i="19"/>
  <c r="AG536" i="19"/>
  <c r="AG537" i="19"/>
  <c r="AG538" i="19"/>
  <c r="AG539" i="19"/>
  <c r="AG540" i="19"/>
  <c r="AG541" i="19"/>
  <c r="AG542" i="19"/>
  <c r="AG543" i="19"/>
  <c r="AG544" i="19"/>
  <c r="AG545" i="19"/>
  <c r="AG546" i="19"/>
  <c r="AG547" i="19"/>
  <c r="AG548" i="19"/>
  <c r="AG549" i="19"/>
  <c r="AG550" i="19"/>
  <c r="AG551" i="19"/>
  <c r="AG552" i="19"/>
  <c r="AG553" i="19"/>
  <c r="AG554" i="19"/>
  <c r="AG555" i="19"/>
  <c r="AG556" i="19"/>
  <c r="AG557" i="19"/>
  <c r="AG558" i="19"/>
  <c r="AG559" i="19"/>
  <c r="AG560" i="19"/>
  <c r="AG561" i="19"/>
  <c r="AG562" i="19"/>
  <c r="AG563" i="19"/>
  <c r="AG564" i="19"/>
  <c r="AG565" i="19"/>
  <c r="AG566" i="19"/>
  <c r="AG567" i="19"/>
  <c r="AG568" i="19"/>
  <c r="AG569" i="19"/>
  <c r="AG570" i="19"/>
  <c r="AG571" i="19"/>
  <c r="AG572" i="19"/>
  <c r="AG573" i="19"/>
  <c r="AG574" i="19"/>
  <c r="AG575" i="19"/>
  <c r="AG576" i="19"/>
  <c r="AG577" i="19"/>
  <c r="AG578" i="19"/>
  <c r="AG579" i="19"/>
  <c r="AG580" i="19"/>
  <c r="AG581" i="19"/>
  <c r="AG582" i="19"/>
  <c r="AG583" i="19"/>
  <c r="AG584" i="19"/>
  <c r="AG585" i="19"/>
  <c r="AG586" i="19"/>
  <c r="AG587" i="19"/>
  <c r="AG588" i="19"/>
  <c r="AG589" i="19"/>
  <c r="AG590" i="19"/>
  <c r="AG591" i="19"/>
  <c r="AG592" i="19"/>
  <c r="AG593" i="19"/>
  <c r="AG594" i="19"/>
  <c r="AG595" i="19"/>
  <c r="AG596" i="19"/>
  <c r="AG597" i="19"/>
  <c r="AG598" i="19"/>
  <c r="AG599" i="19"/>
  <c r="AG600" i="19"/>
  <c r="AG601" i="19"/>
  <c r="AG602" i="19"/>
  <c r="AG603" i="19"/>
  <c r="AG604" i="19"/>
  <c r="AG605" i="19"/>
  <c r="AG606" i="19"/>
  <c r="AG607" i="19"/>
  <c r="AG608" i="19"/>
  <c r="AG609" i="19"/>
  <c r="AG610" i="19"/>
  <c r="AG611" i="19"/>
  <c r="AG612" i="19"/>
  <c r="AG613" i="19"/>
  <c r="AG614" i="19"/>
  <c r="AG615" i="19"/>
  <c r="AG616" i="19"/>
  <c r="AG617" i="19"/>
  <c r="AG618" i="19"/>
  <c r="AG619" i="19"/>
  <c r="AG620" i="19"/>
  <c r="AG621" i="19"/>
  <c r="AG622" i="19"/>
  <c r="AG623" i="19"/>
  <c r="AG624" i="19"/>
  <c r="AG625" i="19"/>
  <c r="AG626" i="19"/>
  <c r="AG627" i="19"/>
  <c r="AG628" i="19"/>
  <c r="AG629" i="19"/>
  <c r="AG630" i="19"/>
  <c r="AG631" i="19"/>
  <c r="AG632" i="19"/>
  <c r="AG633" i="19"/>
  <c r="AG634" i="19"/>
  <c r="AG635" i="19"/>
  <c r="AG636" i="19"/>
  <c r="AG637" i="19"/>
  <c r="AG638" i="19"/>
  <c r="AG639" i="19"/>
  <c r="AG640" i="19"/>
  <c r="AG641" i="19"/>
  <c r="AG642" i="19"/>
  <c r="AG643" i="19"/>
  <c r="AG644" i="19"/>
  <c r="AG645" i="19"/>
  <c r="AG646" i="19"/>
  <c r="AG647" i="19"/>
  <c r="AG648" i="19"/>
  <c r="AG649" i="19"/>
  <c r="AG650" i="19"/>
  <c r="AG651" i="19"/>
  <c r="AG652" i="19"/>
  <c r="AG653" i="19"/>
  <c r="AG654" i="19"/>
  <c r="AG655" i="19"/>
  <c r="AG656" i="19"/>
  <c r="AG657" i="19"/>
  <c r="AG658" i="19"/>
  <c r="AG659" i="19"/>
  <c r="AG660" i="19"/>
  <c r="AG661" i="19"/>
  <c r="AG662" i="19"/>
  <c r="AG663" i="19"/>
  <c r="AG664" i="19"/>
  <c r="AG665" i="19"/>
  <c r="AG666" i="19"/>
  <c r="AG667" i="19"/>
  <c r="AG668" i="19"/>
  <c r="AG669" i="19"/>
  <c r="AG670" i="19"/>
  <c r="AG671" i="19"/>
  <c r="AG672" i="19"/>
  <c r="AG673" i="19"/>
  <c r="AG674" i="19"/>
  <c r="AG675" i="19"/>
  <c r="AG676" i="19"/>
  <c r="AG677" i="19"/>
  <c r="AG678" i="19"/>
  <c r="AG679" i="19"/>
  <c r="AG680" i="19"/>
  <c r="AG681" i="19"/>
  <c r="AG682" i="19"/>
  <c r="AG683" i="19"/>
  <c r="AG684" i="19"/>
  <c r="AG685" i="19"/>
  <c r="AG686" i="19"/>
  <c r="AG687" i="19"/>
  <c r="AG688" i="19"/>
  <c r="AG689" i="19"/>
  <c r="AG690" i="19"/>
  <c r="AG691" i="19"/>
  <c r="AG692" i="19"/>
  <c r="AG693" i="19"/>
  <c r="AG694" i="19"/>
  <c r="AG695" i="19"/>
  <c r="AG696" i="19"/>
  <c r="AG697" i="19"/>
  <c r="AG698" i="19"/>
  <c r="AG699" i="19"/>
  <c r="AG700" i="19"/>
  <c r="AG701" i="19"/>
  <c r="AG702" i="19"/>
  <c r="AG703" i="19"/>
  <c r="AG704" i="19"/>
  <c r="AG705" i="19"/>
  <c r="AG706" i="19"/>
  <c r="AG707" i="19"/>
  <c r="AG708" i="19"/>
  <c r="AG709" i="19"/>
  <c r="AG710" i="19"/>
  <c r="AG711" i="19"/>
  <c r="AG712" i="19"/>
  <c r="AG713" i="19"/>
  <c r="AG714" i="19"/>
  <c r="AG715" i="19"/>
  <c r="AG716" i="19"/>
  <c r="AG717" i="19"/>
  <c r="AG718" i="19"/>
  <c r="AG719" i="19"/>
  <c r="AG720" i="19"/>
  <c r="AG721" i="19"/>
  <c r="AG722" i="19"/>
  <c r="AG723" i="19"/>
  <c r="AG724" i="19"/>
  <c r="AG725" i="19"/>
  <c r="AG726" i="19"/>
  <c r="AG727" i="19"/>
  <c r="AG728" i="19"/>
  <c r="AG729" i="19"/>
  <c r="AG730" i="19"/>
  <c r="AG731" i="19"/>
  <c r="AG732" i="19"/>
  <c r="AG733" i="19"/>
  <c r="AG734" i="19"/>
  <c r="AG735" i="19"/>
  <c r="AG736" i="19"/>
  <c r="AG737" i="19"/>
  <c r="AG738" i="19"/>
  <c r="AG739" i="19"/>
  <c r="AG740" i="19"/>
  <c r="AG741" i="19"/>
  <c r="AG742" i="19"/>
  <c r="AG743" i="19"/>
  <c r="AG744" i="19"/>
  <c r="AG745" i="19"/>
  <c r="AG746" i="19"/>
  <c r="AG747" i="19"/>
  <c r="AG748" i="19"/>
  <c r="AG749" i="19"/>
  <c r="AG750" i="19"/>
  <c r="AG751" i="19"/>
  <c r="AG752" i="19"/>
  <c r="AG753" i="19"/>
  <c r="AG754" i="19"/>
  <c r="AG755" i="19"/>
  <c r="AG756" i="19"/>
  <c r="AG757" i="19"/>
  <c r="AG758" i="19"/>
  <c r="AG759" i="19"/>
  <c r="AG760" i="19"/>
  <c r="AG761" i="19"/>
  <c r="AG762" i="19"/>
  <c r="AG763" i="19"/>
  <c r="AG764" i="19"/>
  <c r="AG765" i="19"/>
  <c r="AG766" i="19"/>
  <c r="AG767" i="19"/>
  <c r="AG768" i="19"/>
  <c r="AG769" i="19"/>
  <c r="AG770" i="19"/>
  <c r="AG771" i="19"/>
  <c r="AG772" i="19"/>
  <c r="AG773" i="19"/>
  <c r="AG774" i="19"/>
  <c r="AG775" i="19"/>
  <c r="AG776" i="19"/>
  <c r="AG777" i="19"/>
  <c r="AG778" i="19"/>
  <c r="AG779" i="19"/>
  <c r="AG780" i="19"/>
  <c r="AG781" i="19"/>
  <c r="AG782" i="19"/>
  <c r="AG783" i="19"/>
  <c r="AG784" i="19"/>
  <c r="AG785" i="19"/>
  <c r="AG786" i="19"/>
  <c r="AG787" i="19"/>
  <c r="AG788" i="19"/>
  <c r="AG789" i="19"/>
  <c r="AG790" i="19"/>
  <c r="AG791" i="19"/>
  <c r="AG792" i="19"/>
  <c r="AG793" i="19"/>
  <c r="AG794" i="19"/>
  <c r="AG795" i="19"/>
  <c r="AG796" i="19"/>
  <c r="AG797" i="19"/>
  <c r="AG798" i="19"/>
  <c r="AG799" i="19"/>
  <c r="AG800" i="19"/>
  <c r="AG801" i="19"/>
  <c r="AG802" i="19"/>
  <c r="AG803" i="19"/>
  <c r="AG804" i="19"/>
  <c r="AG805" i="19"/>
  <c r="AG806" i="19"/>
  <c r="AG807" i="19"/>
  <c r="AG808" i="19"/>
  <c r="AG809" i="19"/>
  <c r="AG810" i="19"/>
  <c r="AG811" i="19"/>
  <c r="AG812" i="19"/>
  <c r="AG813" i="19"/>
  <c r="AG814" i="19"/>
  <c r="AG815" i="19"/>
  <c r="AG816" i="19"/>
  <c r="AG817" i="19"/>
  <c r="AG818" i="19"/>
  <c r="AG819" i="19"/>
  <c r="AG820" i="19"/>
  <c r="AG821" i="19"/>
  <c r="AG822" i="19"/>
  <c r="AG823" i="19"/>
  <c r="AG824" i="19"/>
  <c r="AG825" i="19"/>
  <c r="AG826" i="19"/>
  <c r="AG827" i="19"/>
  <c r="AG828" i="19"/>
  <c r="AG829" i="19"/>
  <c r="AG830" i="19"/>
  <c r="AG831" i="19"/>
  <c r="AG832" i="19"/>
  <c r="AG833" i="19"/>
  <c r="AG834" i="19"/>
  <c r="AG835" i="19"/>
  <c r="AG836" i="19"/>
  <c r="AG837" i="19"/>
  <c r="AG838" i="19"/>
  <c r="AG839" i="19"/>
  <c r="AG840" i="19"/>
  <c r="AG841" i="19"/>
  <c r="AG842" i="19"/>
  <c r="AG843" i="19"/>
  <c r="AG844" i="19"/>
  <c r="AG845" i="19"/>
  <c r="AG846" i="19"/>
  <c r="AG847" i="19"/>
  <c r="AG848" i="19"/>
  <c r="AG849" i="19"/>
  <c r="AG850" i="19"/>
  <c r="AG851" i="19"/>
  <c r="AG852" i="19"/>
  <c r="AG853" i="19"/>
  <c r="AG854" i="19"/>
  <c r="AG855" i="19"/>
  <c r="AG856" i="19"/>
  <c r="AG857" i="19"/>
  <c r="AG858" i="19"/>
  <c r="AG859" i="19"/>
  <c r="AG860" i="19"/>
  <c r="AG861" i="19"/>
  <c r="AG862" i="19"/>
  <c r="AG863" i="19"/>
  <c r="AG864" i="19"/>
  <c r="AG865" i="19"/>
  <c r="AG866" i="19"/>
  <c r="AG867" i="19"/>
  <c r="AG868" i="19"/>
  <c r="AG869" i="19"/>
  <c r="AG870" i="19"/>
  <c r="AG871" i="19"/>
  <c r="AG872" i="19"/>
  <c r="AG873" i="19"/>
  <c r="AG874" i="19"/>
  <c r="AG875" i="19"/>
  <c r="AG876" i="19"/>
  <c r="AG877" i="19"/>
  <c r="AG878" i="19"/>
  <c r="AG879" i="19"/>
  <c r="AG880" i="19"/>
  <c r="AG881" i="19"/>
  <c r="AG882" i="19"/>
  <c r="AG883" i="19"/>
  <c r="AG884" i="19"/>
  <c r="AG885" i="19"/>
  <c r="AG886" i="19"/>
  <c r="AG887" i="19"/>
  <c r="AG888" i="19"/>
  <c r="AG889" i="19"/>
  <c r="AG890" i="19"/>
  <c r="AG891" i="19"/>
  <c r="AG892" i="19"/>
  <c r="AG893" i="19"/>
  <c r="AG894" i="19"/>
  <c r="AG895" i="19"/>
  <c r="AG896" i="19"/>
  <c r="AG897" i="19"/>
  <c r="AG898" i="19"/>
  <c r="AG899" i="19"/>
  <c r="AG900" i="19"/>
  <c r="AG901" i="19"/>
  <c r="AG902" i="19"/>
  <c r="AG903" i="19"/>
  <c r="AG904" i="19"/>
  <c r="AG905" i="19"/>
  <c r="AG906" i="19"/>
  <c r="AG907" i="19"/>
  <c r="AG908" i="19"/>
  <c r="AG909" i="19"/>
  <c r="AG910" i="19"/>
  <c r="AG911" i="19"/>
  <c r="AG912" i="19"/>
  <c r="AG913" i="19"/>
  <c r="AG914" i="19"/>
  <c r="AG915" i="19"/>
  <c r="AG916" i="19"/>
  <c r="AG917" i="19"/>
  <c r="AG918" i="19"/>
  <c r="AG919" i="19"/>
  <c r="AG920" i="19"/>
  <c r="AG921" i="19"/>
  <c r="AG922" i="19"/>
  <c r="AG923" i="19"/>
  <c r="AG924" i="19"/>
  <c r="AG925" i="19"/>
  <c r="AG926" i="19"/>
  <c r="AG927" i="19"/>
  <c r="AG928" i="19"/>
  <c r="AG929" i="19"/>
  <c r="AG930" i="19"/>
  <c r="AG931" i="19"/>
  <c r="AG932" i="19"/>
  <c r="AG933" i="19"/>
  <c r="AG934" i="19"/>
  <c r="AG935" i="19"/>
  <c r="AG936" i="19"/>
  <c r="AG937" i="19"/>
  <c r="AG938" i="19"/>
  <c r="AG939" i="19"/>
  <c r="AG940" i="19"/>
  <c r="AG941" i="19"/>
  <c r="AG942" i="19"/>
  <c r="AG943" i="19"/>
  <c r="AG944" i="19"/>
  <c r="AG945" i="19"/>
  <c r="AG946" i="19"/>
  <c r="AG947" i="19"/>
  <c r="AG948" i="19"/>
  <c r="AG949" i="19"/>
  <c r="AG950" i="19"/>
  <c r="AG951" i="19"/>
  <c r="AG952" i="19"/>
  <c r="AG953" i="19"/>
  <c r="AG954" i="19"/>
  <c r="AG955" i="19"/>
  <c r="AG956" i="19"/>
  <c r="AG957" i="19"/>
  <c r="AG958" i="19"/>
  <c r="AG959" i="19"/>
  <c r="AG960" i="19"/>
  <c r="AG961" i="19"/>
  <c r="AG962" i="19"/>
  <c r="AG963" i="19"/>
  <c r="AG964" i="19"/>
  <c r="AG965" i="19"/>
  <c r="AG966" i="19"/>
  <c r="AG967" i="19"/>
  <c r="AG968" i="19"/>
  <c r="AG969" i="19"/>
  <c r="AG970" i="19"/>
  <c r="AG971" i="19"/>
  <c r="AG972" i="19"/>
  <c r="AG973" i="19"/>
  <c r="AG974" i="19"/>
  <c r="AG975" i="19"/>
  <c r="AG976" i="19"/>
  <c r="AG977" i="19"/>
  <c r="AG978" i="19"/>
  <c r="AG979" i="19"/>
  <c r="AG980" i="19"/>
  <c r="AG981" i="19"/>
  <c r="AG982" i="19"/>
  <c r="AG983" i="19"/>
  <c r="AG984" i="19"/>
  <c r="AG985" i="19"/>
  <c r="AG986" i="19"/>
  <c r="AG987" i="19"/>
  <c r="AG988" i="19"/>
  <c r="AG989" i="19"/>
  <c r="AG990" i="19"/>
  <c r="AG991" i="19"/>
  <c r="AG992" i="19"/>
  <c r="AG993" i="19"/>
  <c r="AG994" i="19"/>
  <c r="AG995" i="19"/>
  <c r="AG996" i="19"/>
  <c r="AG997" i="19"/>
  <c r="AG998" i="19"/>
  <c r="AG999" i="19"/>
  <c r="AG1000" i="19"/>
  <c r="AG1001" i="19"/>
  <c r="AG1002" i="19"/>
  <c r="AG1003" i="19"/>
  <c r="AG1004" i="19"/>
  <c r="AG1005" i="19"/>
  <c r="AG1006" i="19"/>
  <c r="AG1007" i="19"/>
  <c r="AG1008" i="19"/>
  <c r="AG1009" i="19"/>
  <c r="AG1010" i="19"/>
  <c r="AG1011" i="19"/>
  <c r="AG2" i="19"/>
  <c r="R3" i="19" l="1"/>
  <c r="R2" i="19"/>
  <c r="O2" i="19"/>
  <c r="O3" i="19"/>
  <c r="H1007" i="19" l="1"/>
  <c r="H1008" i="19"/>
  <c r="H1009" i="19"/>
  <c r="H1010" i="19"/>
  <c r="H1011" i="19"/>
  <c r="O1007" i="19"/>
  <c r="O1008" i="19"/>
  <c r="O1009" i="19"/>
  <c r="O1010" i="19"/>
  <c r="O1011" i="19"/>
  <c r="AW1009" i="19"/>
  <c r="AW1010" i="19"/>
  <c r="AU1007" i="19"/>
  <c r="BC1007" i="19" s="1"/>
  <c r="AU1008" i="19"/>
  <c r="BC1008" i="19" s="1"/>
  <c r="AU1009" i="19"/>
  <c r="BC1009" i="19" s="1"/>
  <c r="AU1010" i="19"/>
  <c r="BC1010" i="19" s="1"/>
  <c r="AU1011" i="19"/>
  <c r="BC1011" i="19" s="1"/>
  <c r="AW1007" i="19"/>
  <c r="AW1008" i="19"/>
  <c r="AW1011" i="19"/>
  <c r="AY1007" i="19"/>
  <c r="AY1008" i="19"/>
  <c r="AY1009" i="19"/>
  <c r="AY1011" i="19"/>
  <c r="AO1009" i="19"/>
  <c r="AO1008" i="19"/>
  <c r="AO1010" i="19"/>
  <c r="AO1011" i="19"/>
  <c r="AO1007" i="19"/>
  <c r="T1010" i="19" l="1"/>
  <c r="AA1010" i="19"/>
  <c r="T1009" i="19"/>
  <c r="AA1009" i="19"/>
  <c r="T1008" i="19"/>
  <c r="AA1008" i="19"/>
  <c r="T1011" i="19"/>
  <c r="AA1011" i="19"/>
  <c r="T1007" i="19"/>
  <c r="AA1007" i="19"/>
  <c r="AY1010" i="19"/>
  <c r="AP1009" i="19"/>
  <c r="AR1009" i="19"/>
  <c r="BA1009" i="19" s="1"/>
  <c r="AQ1009" i="19"/>
  <c r="AZ1009" i="19" s="1"/>
  <c r="AR1011" i="19"/>
  <c r="BA1011" i="19" s="1"/>
  <c r="AP1011" i="19"/>
  <c r="AQ1011" i="19"/>
  <c r="AZ1011" i="19" s="1"/>
  <c r="AR1007" i="19"/>
  <c r="BA1007" i="19" s="1"/>
  <c r="AP1007" i="19"/>
  <c r="AQ1007" i="19"/>
  <c r="AZ1007" i="19" s="1"/>
  <c r="AQ1008" i="19"/>
  <c r="AZ1008" i="19" s="1"/>
  <c r="AR1008" i="19"/>
  <c r="BA1008" i="19" s="1"/>
  <c r="AP1008" i="19"/>
  <c r="AQ1010" i="19"/>
  <c r="AZ1010" i="19" s="1"/>
  <c r="AP1010" i="19"/>
  <c r="AR1010" i="19"/>
  <c r="BA1010" i="19" s="1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465" i="19"/>
  <c r="H466" i="19"/>
  <c r="H467" i="19"/>
  <c r="H468" i="19"/>
  <c r="H469" i="19"/>
  <c r="H470" i="19"/>
  <c r="H471" i="19"/>
  <c r="H472" i="19"/>
  <c r="H473" i="19"/>
  <c r="H474" i="19"/>
  <c r="H475" i="19"/>
  <c r="H476" i="19"/>
  <c r="H477" i="19"/>
  <c r="H478" i="19"/>
  <c r="H479" i="19"/>
  <c r="H480" i="19"/>
  <c r="H481" i="19"/>
  <c r="H482" i="19"/>
  <c r="H483" i="19"/>
  <c r="H484" i="19"/>
  <c r="H485" i="19"/>
  <c r="H486" i="19"/>
  <c r="H487" i="19"/>
  <c r="H488" i="19"/>
  <c r="H489" i="19"/>
  <c r="H490" i="19"/>
  <c r="H491" i="19"/>
  <c r="H492" i="19"/>
  <c r="H493" i="19"/>
  <c r="H494" i="19"/>
  <c r="H495" i="19"/>
  <c r="H496" i="19"/>
  <c r="H497" i="19"/>
  <c r="H498" i="19"/>
  <c r="H499" i="19"/>
  <c r="H500" i="19"/>
  <c r="H501" i="19"/>
  <c r="H502" i="19"/>
  <c r="H503" i="19"/>
  <c r="H504" i="19"/>
  <c r="H505" i="19"/>
  <c r="H506" i="19"/>
  <c r="H507" i="19"/>
  <c r="H508" i="19"/>
  <c r="H509" i="19"/>
  <c r="H510" i="19"/>
  <c r="H511" i="19"/>
  <c r="H512" i="19"/>
  <c r="H513" i="19"/>
  <c r="H514" i="19"/>
  <c r="H515" i="19"/>
  <c r="H516" i="19"/>
  <c r="H517" i="19"/>
  <c r="H518" i="19"/>
  <c r="H519" i="19"/>
  <c r="H520" i="19"/>
  <c r="H521" i="19"/>
  <c r="H522" i="19"/>
  <c r="H523" i="19"/>
  <c r="H524" i="19"/>
  <c r="H525" i="19"/>
  <c r="H526" i="19"/>
  <c r="H527" i="19"/>
  <c r="H528" i="19"/>
  <c r="H529" i="19"/>
  <c r="H530" i="19"/>
  <c r="H531" i="19"/>
  <c r="H532" i="19"/>
  <c r="H533" i="19"/>
  <c r="H534" i="19"/>
  <c r="H535" i="19"/>
  <c r="H536" i="19"/>
  <c r="H537" i="19"/>
  <c r="H538" i="19"/>
  <c r="H539" i="19"/>
  <c r="H540" i="19"/>
  <c r="H541" i="19"/>
  <c r="H542" i="19"/>
  <c r="H543" i="19"/>
  <c r="H544" i="19"/>
  <c r="H545" i="19"/>
  <c r="H546" i="19"/>
  <c r="H547" i="19"/>
  <c r="H548" i="19"/>
  <c r="H549" i="19"/>
  <c r="H550" i="19"/>
  <c r="H551" i="19"/>
  <c r="H552" i="19"/>
  <c r="H553" i="19"/>
  <c r="H554" i="19"/>
  <c r="H555" i="19"/>
  <c r="H556" i="19"/>
  <c r="H557" i="19"/>
  <c r="H558" i="19"/>
  <c r="H559" i="19"/>
  <c r="H560" i="19"/>
  <c r="H561" i="19"/>
  <c r="H562" i="19"/>
  <c r="H563" i="19"/>
  <c r="H564" i="19"/>
  <c r="H565" i="19"/>
  <c r="H566" i="19"/>
  <c r="H567" i="19"/>
  <c r="H568" i="19"/>
  <c r="H569" i="19"/>
  <c r="H570" i="19"/>
  <c r="H571" i="19"/>
  <c r="H572" i="19"/>
  <c r="H573" i="19"/>
  <c r="H574" i="19"/>
  <c r="H575" i="19"/>
  <c r="H576" i="19"/>
  <c r="H577" i="19"/>
  <c r="H578" i="19"/>
  <c r="H579" i="19"/>
  <c r="H580" i="19"/>
  <c r="H581" i="19"/>
  <c r="H582" i="19"/>
  <c r="H583" i="19"/>
  <c r="H584" i="19"/>
  <c r="H585" i="19"/>
  <c r="H586" i="19"/>
  <c r="H587" i="19"/>
  <c r="H588" i="19"/>
  <c r="H589" i="19"/>
  <c r="H590" i="19"/>
  <c r="H591" i="19"/>
  <c r="H592" i="19"/>
  <c r="H593" i="19"/>
  <c r="H594" i="19"/>
  <c r="H595" i="19"/>
  <c r="H596" i="19"/>
  <c r="H597" i="19"/>
  <c r="H598" i="19"/>
  <c r="H599" i="19"/>
  <c r="H600" i="19"/>
  <c r="H601" i="19"/>
  <c r="H602" i="19"/>
  <c r="H603" i="19"/>
  <c r="H604" i="19"/>
  <c r="H605" i="19"/>
  <c r="H606" i="19"/>
  <c r="H607" i="19"/>
  <c r="H608" i="19"/>
  <c r="H609" i="19"/>
  <c r="H610" i="19"/>
  <c r="H611" i="19"/>
  <c r="H612" i="19"/>
  <c r="H613" i="19"/>
  <c r="H614" i="19"/>
  <c r="H615" i="19"/>
  <c r="H616" i="19"/>
  <c r="H617" i="19"/>
  <c r="H618" i="19"/>
  <c r="H619" i="19"/>
  <c r="H620" i="19"/>
  <c r="H621" i="19"/>
  <c r="H622" i="19"/>
  <c r="H623" i="19"/>
  <c r="H624" i="19"/>
  <c r="H625" i="19"/>
  <c r="H626" i="19"/>
  <c r="H627" i="19"/>
  <c r="H628" i="19"/>
  <c r="H629" i="19"/>
  <c r="H630" i="19"/>
  <c r="H631" i="19"/>
  <c r="H632" i="19"/>
  <c r="H633" i="19"/>
  <c r="H634" i="19"/>
  <c r="H635" i="19"/>
  <c r="H636" i="19"/>
  <c r="H637" i="19"/>
  <c r="H638" i="19"/>
  <c r="H639" i="19"/>
  <c r="H640" i="19"/>
  <c r="H641" i="19"/>
  <c r="H642" i="19"/>
  <c r="H643" i="19"/>
  <c r="H644" i="19"/>
  <c r="H645" i="19"/>
  <c r="H646" i="19"/>
  <c r="H647" i="19"/>
  <c r="H648" i="19"/>
  <c r="H649" i="19"/>
  <c r="H650" i="19"/>
  <c r="H651" i="19"/>
  <c r="H652" i="19"/>
  <c r="H653" i="19"/>
  <c r="H654" i="19"/>
  <c r="H655" i="19"/>
  <c r="H656" i="19"/>
  <c r="H657" i="19"/>
  <c r="H658" i="19"/>
  <c r="H659" i="19"/>
  <c r="H660" i="19"/>
  <c r="H661" i="19"/>
  <c r="H662" i="19"/>
  <c r="H663" i="19"/>
  <c r="H664" i="19"/>
  <c r="H665" i="19"/>
  <c r="H666" i="19"/>
  <c r="H667" i="19"/>
  <c r="H668" i="19"/>
  <c r="H669" i="19"/>
  <c r="H670" i="19"/>
  <c r="H671" i="19"/>
  <c r="H672" i="19"/>
  <c r="H673" i="19"/>
  <c r="H674" i="19"/>
  <c r="H675" i="19"/>
  <c r="H676" i="19"/>
  <c r="H677" i="19"/>
  <c r="H678" i="19"/>
  <c r="H679" i="19"/>
  <c r="H680" i="19"/>
  <c r="H681" i="19"/>
  <c r="H682" i="19"/>
  <c r="H683" i="19"/>
  <c r="H684" i="19"/>
  <c r="H685" i="19"/>
  <c r="H686" i="19"/>
  <c r="H687" i="19"/>
  <c r="H688" i="19"/>
  <c r="H689" i="19"/>
  <c r="H690" i="19"/>
  <c r="H691" i="19"/>
  <c r="H692" i="19"/>
  <c r="H693" i="19"/>
  <c r="H694" i="19"/>
  <c r="H695" i="19"/>
  <c r="H696" i="19"/>
  <c r="H697" i="19"/>
  <c r="H698" i="19"/>
  <c r="H699" i="19"/>
  <c r="H700" i="19"/>
  <c r="H701" i="19"/>
  <c r="H702" i="19"/>
  <c r="H703" i="19"/>
  <c r="H704" i="19"/>
  <c r="H705" i="19"/>
  <c r="H706" i="19"/>
  <c r="H707" i="19"/>
  <c r="H708" i="19"/>
  <c r="H709" i="19"/>
  <c r="H710" i="19"/>
  <c r="H711" i="19"/>
  <c r="H712" i="19"/>
  <c r="H713" i="19"/>
  <c r="H714" i="19"/>
  <c r="H715" i="19"/>
  <c r="H716" i="19"/>
  <c r="H717" i="19"/>
  <c r="H718" i="19"/>
  <c r="H719" i="19"/>
  <c r="H720" i="19"/>
  <c r="H721" i="19"/>
  <c r="H722" i="19"/>
  <c r="H723" i="19"/>
  <c r="H724" i="19"/>
  <c r="H725" i="19"/>
  <c r="H726" i="19"/>
  <c r="H727" i="19"/>
  <c r="H728" i="19"/>
  <c r="H729" i="19"/>
  <c r="H730" i="19"/>
  <c r="H731" i="19"/>
  <c r="H732" i="19"/>
  <c r="H733" i="19"/>
  <c r="H734" i="19"/>
  <c r="H735" i="19"/>
  <c r="H736" i="19"/>
  <c r="H737" i="19"/>
  <c r="H738" i="19"/>
  <c r="H739" i="19"/>
  <c r="H740" i="19"/>
  <c r="H741" i="19"/>
  <c r="H742" i="19"/>
  <c r="H743" i="19"/>
  <c r="H744" i="19"/>
  <c r="H745" i="19"/>
  <c r="H746" i="19"/>
  <c r="H747" i="19"/>
  <c r="H748" i="19"/>
  <c r="H749" i="19"/>
  <c r="H750" i="19"/>
  <c r="H751" i="19"/>
  <c r="H752" i="19"/>
  <c r="H753" i="19"/>
  <c r="H754" i="19"/>
  <c r="H755" i="19"/>
  <c r="H756" i="19"/>
  <c r="H757" i="19"/>
  <c r="H758" i="19"/>
  <c r="H759" i="19"/>
  <c r="H760" i="19"/>
  <c r="H761" i="19"/>
  <c r="H762" i="19"/>
  <c r="H763" i="19"/>
  <c r="H764" i="19"/>
  <c r="H765" i="19"/>
  <c r="H766" i="19"/>
  <c r="H767" i="19"/>
  <c r="H768" i="19"/>
  <c r="H769" i="19"/>
  <c r="H770" i="19"/>
  <c r="H771" i="19"/>
  <c r="H772" i="19"/>
  <c r="H773" i="19"/>
  <c r="H774" i="19"/>
  <c r="H775" i="19"/>
  <c r="H776" i="19"/>
  <c r="H777" i="19"/>
  <c r="H778" i="19"/>
  <c r="H779" i="19"/>
  <c r="H780" i="19"/>
  <c r="H781" i="19"/>
  <c r="H782" i="19"/>
  <c r="H783" i="19"/>
  <c r="H784" i="19"/>
  <c r="H785" i="19"/>
  <c r="H786" i="19"/>
  <c r="H787" i="19"/>
  <c r="H788" i="19"/>
  <c r="H789" i="19"/>
  <c r="H790" i="19"/>
  <c r="H791" i="19"/>
  <c r="H792" i="19"/>
  <c r="H793" i="19"/>
  <c r="H794" i="19"/>
  <c r="H795" i="19"/>
  <c r="H796" i="19"/>
  <c r="H797" i="19"/>
  <c r="H798" i="19"/>
  <c r="H799" i="19"/>
  <c r="H800" i="19"/>
  <c r="H801" i="19"/>
  <c r="H802" i="19"/>
  <c r="H803" i="19"/>
  <c r="H804" i="19"/>
  <c r="H805" i="19"/>
  <c r="H806" i="19"/>
  <c r="H807" i="19"/>
  <c r="H808" i="19"/>
  <c r="H809" i="19"/>
  <c r="H810" i="19"/>
  <c r="H811" i="19"/>
  <c r="H812" i="19"/>
  <c r="H813" i="19"/>
  <c r="H814" i="19"/>
  <c r="H815" i="19"/>
  <c r="H816" i="19"/>
  <c r="H817" i="19"/>
  <c r="H818" i="19"/>
  <c r="H819" i="19"/>
  <c r="H820" i="19"/>
  <c r="H821" i="19"/>
  <c r="H822" i="19"/>
  <c r="H823" i="19"/>
  <c r="H824" i="19"/>
  <c r="H825" i="19"/>
  <c r="H826" i="19"/>
  <c r="H827" i="19"/>
  <c r="H828" i="19"/>
  <c r="H829" i="19"/>
  <c r="H830" i="19"/>
  <c r="H831" i="19"/>
  <c r="H832" i="19"/>
  <c r="H833" i="19"/>
  <c r="H834" i="19"/>
  <c r="H835" i="19"/>
  <c r="H836" i="19"/>
  <c r="H837" i="19"/>
  <c r="H838" i="19"/>
  <c r="H839" i="19"/>
  <c r="H840" i="19"/>
  <c r="H841" i="19"/>
  <c r="H842" i="19"/>
  <c r="H843" i="19"/>
  <c r="H844" i="19"/>
  <c r="H845" i="19"/>
  <c r="H846" i="19"/>
  <c r="H847" i="19"/>
  <c r="H848" i="19"/>
  <c r="H849" i="19"/>
  <c r="H850" i="19"/>
  <c r="H851" i="19"/>
  <c r="H852" i="19"/>
  <c r="H853" i="19"/>
  <c r="H854" i="19"/>
  <c r="H855" i="19"/>
  <c r="H856" i="19"/>
  <c r="H857" i="19"/>
  <c r="H858" i="19"/>
  <c r="H859" i="19"/>
  <c r="H860" i="19"/>
  <c r="H861" i="19"/>
  <c r="H862" i="19"/>
  <c r="H863" i="19"/>
  <c r="H864" i="19"/>
  <c r="H865" i="19"/>
  <c r="H866" i="19"/>
  <c r="H867" i="19"/>
  <c r="H868" i="19"/>
  <c r="H869" i="19"/>
  <c r="H870" i="19"/>
  <c r="H871" i="19"/>
  <c r="H872" i="19"/>
  <c r="H873" i="19"/>
  <c r="H874" i="19"/>
  <c r="H875" i="19"/>
  <c r="H876" i="19"/>
  <c r="H877" i="19"/>
  <c r="H878" i="19"/>
  <c r="H879" i="19"/>
  <c r="H880" i="19"/>
  <c r="H881" i="19"/>
  <c r="H882" i="19"/>
  <c r="H883" i="19"/>
  <c r="H884" i="19"/>
  <c r="H885" i="19"/>
  <c r="H886" i="19"/>
  <c r="H887" i="19"/>
  <c r="H888" i="19"/>
  <c r="H889" i="19"/>
  <c r="H890" i="19"/>
  <c r="H891" i="19"/>
  <c r="H892" i="19"/>
  <c r="H893" i="19"/>
  <c r="H894" i="19"/>
  <c r="H895" i="19"/>
  <c r="H896" i="19"/>
  <c r="H897" i="19"/>
  <c r="H898" i="19"/>
  <c r="H899" i="19"/>
  <c r="H900" i="19"/>
  <c r="H901" i="19"/>
  <c r="H902" i="19"/>
  <c r="H903" i="19"/>
  <c r="H904" i="19"/>
  <c r="H905" i="19"/>
  <c r="H906" i="19"/>
  <c r="H907" i="19"/>
  <c r="H908" i="19"/>
  <c r="H909" i="19"/>
  <c r="H910" i="19"/>
  <c r="H911" i="19"/>
  <c r="H912" i="19"/>
  <c r="H913" i="19"/>
  <c r="H914" i="19"/>
  <c r="H915" i="19"/>
  <c r="H916" i="19"/>
  <c r="H917" i="19"/>
  <c r="H918" i="19"/>
  <c r="H919" i="19"/>
  <c r="H920" i="19"/>
  <c r="H921" i="19"/>
  <c r="H922" i="19"/>
  <c r="H923" i="19"/>
  <c r="H924" i="19"/>
  <c r="H925" i="19"/>
  <c r="H926" i="19"/>
  <c r="H927" i="19"/>
  <c r="H928" i="19"/>
  <c r="H929" i="19"/>
  <c r="H930" i="19"/>
  <c r="H931" i="19"/>
  <c r="H932" i="19"/>
  <c r="H933" i="19"/>
  <c r="H934" i="19"/>
  <c r="H935" i="19"/>
  <c r="H936" i="19"/>
  <c r="H937" i="19"/>
  <c r="H938" i="19"/>
  <c r="H939" i="19"/>
  <c r="H940" i="19"/>
  <c r="H941" i="19"/>
  <c r="H942" i="19"/>
  <c r="H943" i="19"/>
  <c r="H944" i="19"/>
  <c r="H945" i="19"/>
  <c r="H946" i="19"/>
  <c r="H947" i="19"/>
  <c r="H948" i="19"/>
  <c r="H949" i="19"/>
  <c r="H950" i="19"/>
  <c r="H951" i="19"/>
  <c r="H952" i="19"/>
  <c r="H953" i="19"/>
  <c r="H954" i="19"/>
  <c r="H955" i="19"/>
  <c r="H956" i="19"/>
  <c r="H957" i="19"/>
  <c r="H958" i="19"/>
  <c r="H959" i="19"/>
  <c r="H960" i="19"/>
  <c r="H961" i="19"/>
  <c r="H962" i="19"/>
  <c r="H963" i="19"/>
  <c r="H964" i="19"/>
  <c r="H965" i="19"/>
  <c r="H966" i="19"/>
  <c r="H967" i="19"/>
  <c r="H968" i="19"/>
  <c r="H969" i="19"/>
  <c r="H970" i="19"/>
  <c r="H971" i="19"/>
  <c r="H972" i="19"/>
  <c r="H973" i="19"/>
  <c r="H974" i="19"/>
  <c r="H975" i="19"/>
  <c r="H976" i="19"/>
  <c r="H977" i="19"/>
  <c r="H978" i="19"/>
  <c r="H979" i="19"/>
  <c r="H980" i="19"/>
  <c r="H981" i="19"/>
  <c r="H982" i="19"/>
  <c r="H983" i="19"/>
  <c r="H984" i="19"/>
  <c r="H985" i="19"/>
  <c r="H986" i="19"/>
  <c r="H987" i="19"/>
  <c r="H988" i="19"/>
  <c r="H989" i="19"/>
  <c r="H990" i="19"/>
  <c r="H991" i="19"/>
  <c r="H992" i="19"/>
  <c r="H993" i="19"/>
  <c r="H994" i="19"/>
  <c r="H995" i="19"/>
  <c r="H996" i="19"/>
  <c r="H997" i="19"/>
  <c r="H998" i="19"/>
  <c r="H999" i="19"/>
  <c r="H1000" i="19"/>
  <c r="H1001" i="19"/>
  <c r="H1002" i="19"/>
  <c r="H1003" i="19"/>
  <c r="H1004" i="19"/>
  <c r="H1005" i="19"/>
  <c r="H1006" i="19"/>
  <c r="AS1010" i="19"/>
  <c r="AS1011" i="19"/>
  <c r="AS1008" i="19"/>
  <c r="AS1007" i="19"/>
  <c r="AS1009" i="19"/>
  <c r="T1001" i="19" l="1"/>
  <c r="AA1001" i="19"/>
  <c r="T993" i="19"/>
  <c r="AA993" i="19"/>
  <c r="T977" i="19"/>
  <c r="AA977" i="19"/>
  <c r="T961" i="19"/>
  <c r="AA961" i="19"/>
  <c r="T949" i="19"/>
  <c r="AA949" i="19"/>
  <c r="T937" i="19"/>
  <c r="AA937" i="19"/>
  <c r="T929" i="19"/>
  <c r="AA929" i="19"/>
  <c r="T917" i="19"/>
  <c r="AA917" i="19"/>
  <c r="T909" i="19"/>
  <c r="AA909" i="19"/>
  <c r="T897" i="19"/>
  <c r="AA897" i="19"/>
  <c r="T885" i="19"/>
  <c r="AA885" i="19"/>
  <c r="T873" i="19"/>
  <c r="AA873" i="19"/>
  <c r="T865" i="19"/>
  <c r="AA865" i="19"/>
  <c r="T853" i="19"/>
  <c r="AA853" i="19"/>
  <c r="T845" i="19"/>
  <c r="AA845" i="19"/>
  <c r="T833" i="19"/>
  <c r="AA833" i="19"/>
  <c r="T821" i="19"/>
  <c r="AA821" i="19"/>
  <c r="T813" i="19"/>
  <c r="AA813" i="19"/>
  <c r="T801" i="19"/>
  <c r="AA801" i="19"/>
  <c r="T789" i="19"/>
  <c r="AA789" i="19"/>
  <c r="T777" i="19"/>
  <c r="AA777" i="19"/>
  <c r="T765" i="19"/>
  <c r="AA765" i="19"/>
  <c r="T757" i="19"/>
  <c r="AA757" i="19"/>
  <c r="T749" i="19"/>
  <c r="AA749" i="19"/>
  <c r="T733" i="19"/>
  <c r="AA733" i="19"/>
  <c r="T721" i="19"/>
  <c r="AA721" i="19"/>
  <c r="T713" i="19"/>
  <c r="AA713" i="19"/>
  <c r="T701" i="19"/>
  <c r="AA701" i="19"/>
  <c r="T689" i="19"/>
  <c r="AA689" i="19"/>
  <c r="T681" i="19"/>
  <c r="AA681" i="19"/>
  <c r="T669" i="19"/>
  <c r="AA669" i="19"/>
  <c r="T657" i="19"/>
  <c r="AA657" i="19"/>
  <c r="T645" i="19"/>
  <c r="AA645" i="19"/>
  <c r="T633" i="19"/>
  <c r="AA633" i="19"/>
  <c r="T625" i="19"/>
  <c r="AA625" i="19"/>
  <c r="T613" i="19"/>
  <c r="AA613" i="19"/>
  <c r="T601" i="19"/>
  <c r="AA601" i="19"/>
  <c r="T589" i="19"/>
  <c r="AA589" i="19"/>
  <c r="T577" i="19"/>
  <c r="AA577" i="19"/>
  <c r="T565" i="19"/>
  <c r="AA565" i="19"/>
  <c r="T553" i="19"/>
  <c r="AA553" i="19"/>
  <c r="T541" i="19"/>
  <c r="AA541" i="19"/>
  <c r="T529" i="19"/>
  <c r="AA529" i="19"/>
  <c r="T517" i="19"/>
  <c r="AA517" i="19"/>
  <c r="T505" i="19"/>
  <c r="AA505" i="19"/>
  <c r="T493" i="19"/>
  <c r="AA493" i="19"/>
  <c r="T481" i="19"/>
  <c r="AA481" i="19"/>
  <c r="T473" i="19"/>
  <c r="AA473" i="19"/>
  <c r="T461" i="19"/>
  <c r="AA461" i="19"/>
  <c r="T449" i="19"/>
  <c r="AA449" i="19"/>
  <c r="T437" i="19"/>
  <c r="AA437" i="19"/>
  <c r="T425" i="19"/>
  <c r="AA425" i="19"/>
  <c r="T413" i="19"/>
  <c r="AA413" i="19"/>
  <c r="T401" i="19"/>
  <c r="AA401" i="19"/>
  <c r="T389" i="19"/>
  <c r="AA389" i="19"/>
  <c r="T377" i="19"/>
  <c r="AA377" i="19"/>
  <c r="T365" i="19"/>
  <c r="AA365" i="19"/>
  <c r="T357" i="19"/>
  <c r="AA357" i="19"/>
  <c r="T341" i="19"/>
  <c r="AA341" i="19"/>
  <c r="T329" i="19"/>
  <c r="AA329" i="19"/>
  <c r="T317" i="19"/>
  <c r="AA317" i="19"/>
  <c r="T305" i="19"/>
  <c r="AA305" i="19"/>
  <c r="T293" i="19"/>
  <c r="AA293" i="19"/>
  <c r="T281" i="19"/>
  <c r="AA281" i="19"/>
  <c r="T269" i="19"/>
  <c r="AA269" i="19"/>
  <c r="T261" i="19"/>
  <c r="AA261" i="19"/>
  <c r="T245" i="19"/>
  <c r="AA245" i="19"/>
  <c r="T237" i="19"/>
  <c r="AA237" i="19"/>
  <c r="T225" i="19"/>
  <c r="AA225" i="19"/>
  <c r="T209" i="19"/>
  <c r="AA209" i="19"/>
  <c r="T197" i="19"/>
  <c r="AA197" i="19"/>
  <c r="T185" i="19"/>
  <c r="AA185" i="19"/>
  <c r="T173" i="19"/>
  <c r="AA173" i="19"/>
  <c r="T161" i="19"/>
  <c r="AA161" i="19"/>
  <c r="T149" i="19"/>
  <c r="AA149" i="19"/>
  <c r="T137" i="19"/>
  <c r="AA137" i="19"/>
  <c r="T129" i="19"/>
  <c r="AA129" i="19"/>
  <c r="T121" i="19"/>
  <c r="AA121" i="19"/>
  <c r="T113" i="19"/>
  <c r="AA113" i="19"/>
  <c r="T105" i="19"/>
  <c r="AA105" i="19"/>
  <c r="T97" i="19"/>
  <c r="AA97" i="19"/>
  <c r="T85" i="19"/>
  <c r="AA85" i="19"/>
  <c r="T73" i="19"/>
  <c r="AA73" i="19"/>
  <c r="T69" i="19"/>
  <c r="AA69" i="19"/>
  <c r="T61" i="19"/>
  <c r="AA61" i="19"/>
  <c r="T53" i="19"/>
  <c r="AA53" i="19"/>
  <c r="T45" i="19"/>
  <c r="AA45" i="19"/>
  <c r="T37" i="19"/>
  <c r="AA37" i="19"/>
  <c r="T29" i="19"/>
  <c r="AA29" i="19"/>
  <c r="T25" i="19"/>
  <c r="AA25" i="19"/>
  <c r="T17" i="19"/>
  <c r="AA17" i="19"/>
  <c r="T9" i="19"/>
  <c r="AA9" i="19"/>
  <c r="T5" i="19"/>
  <c r="AA5" i="19"/>
  <c r="T1004" i="19"/>
  <c r="AA1004" i="19"/>
  <c r="T1000" i="19"/>
  <c r="AA1000" i="19"/>
  <c r="T996" i="19"/>
  <c r="AA996" i="19"/>
  <c r="T992" i="19"/>
  <c r="AA992" i="19"/>
  <c r="T988" i="19"/>
  <c r="AA988" i="19"/>
  <c r="T984" i="19"/>
  <c r="AA984" i="19"/>
  <c r="T980" i="19"/>
  <c r="AA980" i="19"/>
  <c r="T976" i="19"/>
  <c r="AA976" i="19"/>
  <c r="T972" i="19"/>
  <c r="AA972" i="19"/>
  <c r="T968" i="19"/>
  <c r="AA968" i="19"/>
  <c r="T964" i="19"/>
  <c r="AA964" i="19"/>
  <c r="T960" i="19"/>
  <c r="AA960" i="19"/>
  <c r="T956" i="19"/>
  <c r="AA956" i="19"/>
  <c r="T952" i="19"/>
  <c r="AA952" i="19"/>
  <c r="T948" i="19"/>
  <c r="AA948" i="19"/>
  <c r="T944" i="19"/>
  <c r="AA944" i="19"/>
  <c r="T940" i="19"/>
  <c r="AA940" i="19"/>
  <c r="T936" i="19"/>
  <c r="AA936" i="19"/>
  <c r="T932" i="19"/>
  <c r="AA932" i="19"/>
  <c r="T928" i="19"/>
  <c r="AA928" i="19"/>
  <c r="T924" i="19"/>
  <c r="AA924" i="19"/>
  <c r="T920" i="19"/>
  <c r="AA920" i="19"/>
  <c r="T916" i="19"/>
  <c r="AA916" i="19"/>
  <c r="T912" i="19"/>
  <c r="AA912" i="19"/>
  <c r="T908" i="19"/>
  <c r="AA908" i="19"/>
  <c r="T904" i="19"/>
  <c r="AA904" i="19"/>
  <c r="T900" i="19"/>
  <c r="AA900" i="19"/>
  <c r="T896" i="19"/>
  <c r="AA896" i="19"/>
  <c r="T892" i="19"/>
  <c r="AA892" i="19"/>
  <c r="T888" i="19"/>
  <c r="AA888" i="19"/>
  <c r="T884" i="19"/>
  <c r="AA884" i="19"/>
  <c r="T880" i="19"/>
  <c r="AA880" i="19"/>
  <c r="T876" i="19"/>
  <c r="AA876" i="19"/>
  <c r="T872" i="19"/>
  <c r="AA872" i="19"/>
  <c r="T868" i="19"/>
  <c r="AA868" i="19"/>
  <c r="T864" i="19"/>
  <c r="AA864" i="19"/>
  <c r="T860" i="19"/>
  <c r="AA860" i="19"/>
  <c r="T856" i="19"/>
  <c r="AA856" i="19"/>
  <c r="T852" i="19"/>
  <c r="AA852" i="19"/>
  <c r="T848" i="19"/>
  <c r="AA848" i="19"/>
  <c r="T844" i="19"/>
  <c r="AA844" i="19"/>
  <c r="T840" i="19"/>
  <c r="AA840" i="19"/>
  <c r="T836" i="19"/>
  <c r="AA836" i="19"/>
  <c r="T832" i="19"/>
  <c r="AA832" i="19"/>
  <c r="T828" i="19"/>
  <c r="AA828" i="19"/>
  <c r="T824" i="19"/>
  <c r="AA824" i="19"/>
  <c r="T820" i="19"/>
  <c r="AA820" i="19"/>
  <c r="T816" i="19"/>
  <c r="AA816" i="19"/>
  <c r="T812" i="19"/>
  <c r="AA812" i="19"/>
  <c r="T808" i="19"/>
  <c r="AA808" i="19"/>
  <c r="T804" i="19"/>
  <c r="AA804" i="19"/>
  <c r="T800" i="19"/>
  <c r="AA800" i="19"/>
  <c r="T796" i="19"/>
  <c r="AA796" i="19"/>
  <c r="T792" i="19"/>
  <c r="AA792" i="19"/>
  <c r="T788" i="19"/>
  <c r="AA788" i="19"/>
  <c r="T784" i="19"/>
  <c r="AA784" i="19"/>
  <c r="T780" i="19"/>
  <c r="AA780" i="19"/>
  <c r="T776" i="19"/>
  <c r="AA776" i="19"/>
  <c r="T772" i="19"/>
  <c r="AA772" i="19"/>
  <c r="T768" i="19"/>
  <c r="AA768" i="19"/>
  <c r="T764" i="19"/>
  <c r="AA764" i="19"/>
  <c r="T760" i="19"/>
  <c r="AA760" i="19"/>
  <c r="T756" i="19"/>
  <c r="AA756" i="19"/>
  <c r="T752" i="19"/>
  <c r="AA752" i="19"/>
  <c r="T748" i="19"/>
  <c r="AA748" i="19"/>
  <c r="T744" i="19"/>
  <c r="AA744" i="19"/>
  <c r="T740" i="19"/>
  <c r="AA740" i="19"/>
  <c r="T736" i="19"/>
  <c r="AA736" i="19"/>
  <c r="T732" i="19"/>
  <c r="AA732" i="19"/>
  <c r="T728" i="19"/>
  <c r="AA728" i="19"/>
  <c r="T724" i="19"/>
  <c r="AA724" i="19"/>
  <c r="T720" i="19"/>
  <c r="AA720" i="19"/>
  <c r="T716" i="19"/>
  <c r="AA716" i="19"/>
  <c r="T712" i="19"/>
  <c r="AA712" i="19"/>
  <c r="T708" i="19"/>
  <c r="AA708" i="19"/>
  <c r="T704" i="19"/>
  <c r="AA704" i="19"/>
  <c r="T700" i="19"/>
  <c r="AA700" i="19"/>
  <c r="T696" i="19"/>
  <c r="AA696" i="19"/>
  <c r="T692" i="19"/>
  <c r="AA692" i="19"/>
  <c r="T688" i="19"/>
  <c r="AA688" i="19"/>
  <c r="T684" i="19"/>
  <c r="AA684" i="19"/>
  <c r="T680" i="19"/>
  <c r="AA680" i="19"/>
  <c r="T676" i="19"/>
  <c r="AA676" i="19"/>
  <c r="T672" i="19"/>
  <c r="AA672" i="19"/>
  <c r="T668" i="19"/>
  <c r="AA668" i="19"/>
  <c r="T664" i="19"/>
  <c r="AA664" i="19"/>
  <c r="T660" i="19"/>
  <c r="AA660" i="19"/>
  <c r="T656" i="19"/>
  <c r="AA656" i="19"/>
  <c r="T652" i="19"/>
  <c r="AA652" i="19"/>
  <c r="T648" i="19"/>
  <c r="AA648" i="19"/>
  <c r="T644" i="19"/>
  <c r="AA644" i="19"/>
  <c r="T640" i="19"/>
  <c r="AA640" i="19"/>
  <c r="T636" i="19"/>
  <c r="AA636" i="19"/>
  <c r="T632" i="19"/>
  <c r="AA632" i="19"/>
  <c r="T628" i="19"/>
  <c r="AA628" i="19"/>
  <c r="T624" i="19"/>
  <c r="AA624" i="19"/>
  <c r="T620" i="19"/>
  <c r="AA620" i="19"/>
  <c r="T616" i="19"/>
  <c r="AA616" i="19"/>
  <c r="T612" i="19"/>
  <c r="AA612" i="19"/>
  <c r="T608" i="19"/>
  <c r="AA608" i="19"/>
  <c r="T604" i="19"/>
  <c r="AA604" i="19"/>
  <c r="T600" i="19"/>
  <c r="AA600" i="19"/>
  <c r="T596" i="19"/>
  <c r="AA596" i="19"/>
  <c r="T592" i="19"/>
  <c r="AA592" i="19"/>
  <c r="T588" i="19"/>
  <c r="AA588" i="19"/>
  <c r="T584" i="19"/>
  <c r="AA584" i="19"/>
  <c r="T580" i="19"/>
  <c r="AA580" i="19"/>
  <c r="T576" i="19"/>
  <c r="AA576" i="19"/>
  <c r="T572" i="19"/>
  <c r="AA572" i="19"/>
  <c r="T568" i="19"/>
  <c r="AA568" i="19"/>
  <c r="T564" i="19"/>
  <c r="AA564" i="19"/>
  <c r="T560" i="19"/>
  <c r="AA560" i="19"/>
  <c r="T556" i="19"/>
  <c r="AA556" i="19"/>
  <c r="T552" i="19"/>
  <c r="AA552" i="19"/>
  <c r="T548" i="19"/>
  <c r="AA548" i="19"/>
  <c r="T544" i="19"/>
  <c r="AA544" i="19"/>
  <c r="T540" i="19"/>
  <c r="AA540" i="19"/>
  <c r="T536" i="19"/>
  <c r="AA536" i="19"/>
  <c r="T532" i="19"/>
  <c r="AA532" i="19"/>
  <c r="T528" i="19"/>
  <c r="AA528" i="19"/>
  <c r="T524" i="19"/>
  <c r="AA524" i="19"/>
  <c r="T520" i="19"/>
  <c r="AA520" i="19"/>
  <c r="T516" i="19"/>
  <c r="AA516" i="19"/>
  <c r="T512" i="19"/>
  <c r="AA512" i="19"/>
  <c r="T508" i="19"/>
  <c r="AA508" i="19"/>
  <c r="T504" i="19"/>
  <c r="AA504" i="19"/>
  <c r="T500" i="19"/>
  <c r="AA500" i="19"/>
  <c r="T496" i="19"/>
  <c r="AA496" i="19"/>
  <c r="T492" i="19"/>
  <c r="AA492" i="19"/>
  <c r="T488" i="19"/>
  <c r="AA488" i="19"/>
  <c r="T484" i="19"/>
  <c r="AA484" i="19"/>
  <c r="T480" i="19"/>
  <c r="AA480" i="19"/>
  <c r="T476" i="19"/>
  <c r="AA476" i="19"/>
  <c r="T472" i="19"/>
  <c r="AA472" i="19"/>
  <c r="T468" i="19"/>
  <c r="AA468" i="19"/>
  <c r="T464" i="19"/>
  <c r="AA464" i="19"/>
  <c r="T460" i="19"/>
  <c r="AA460" i="19"/>
  <c r="T456" i="19"/>
  <c r="AA456" i="19"/>
  <c r="T452" i="19"/>
  <c r="AA452" i="19"/>
  <c r="T448" i="19"/>
  <c r="AA448" i="19"/>
  <c r="T444" i="19"/>
  <c r="AA444" i="19"/>
  <c r="T440" i="19"/>
  <c r="AA440" i="19"/>
  <c r="T436" i="19"/>
  <c r="AA436" i="19"/>
  <c r="T432" i="19"/>
  <c r="AA432" i="19"/>
  <c r="T428" i="19"/>
  <c r="AA428" i="19"/>
  <c r="T424" i="19"/>
  <c r="AA424" i="19"/>
  <c r="T420" i="19"/>
  <c r="AA420" i="19"/>
  <c r="T416" i="19"/>
  <c r="AA416" i="19"/>
  <c r="T412" i="19"/>
  <c r="AA412" i="19"/>
  <c r="T408" i="19"/>
  <c r="AA408" i="19"/>
  <c r="T404" i="19"/>
  <c r="AA404" i="19"/>
  <c r="T400" i="19"/>
  <c r="AA400" i="19"/>
  <c r="T396" i="19"/>
  <c r="AA396" i="19"/>
  <c r="T392" i="19"/>
  <c r="AA392" i="19"/>
  <c r="T388" i="19"/>
  <c r="AA388" i="19"/>
  <c r="T384" i="19"/>
  <c r="AA384" i="19"/>
  <c r="T380" i="19"/>
  <c r="AA380" i="19"/>
  <c r="T376" i="19"/>
  <c r="AA376" i="19"/>
  <c r="T372" i="19"/>
  <c r="AA372" i="19"/>
  <c r="T368" i="19"/>
  <c r="AA368" i="19"/>
  <c r="T364" i="19"/>
  <c r="AA364" i="19"/>
  <c r="T360" i="19"/>
  <c r="AA360" i="19"/>
  <c r="T356" i="19"/>
  <c r="AA356" i="19"/>
  <c r="T352" i="19"/>
  <c r="AA352" i="19"/>
  <c r="T348" i="19"/>
  <c r="AA348" i="19"/>
  <c r="T344" i="19"/>
  <c r="AA344" i="19"/>
  <c r="T340" i="19"/>
  <c r="AA340" i="19"/>
  <c r="T336" i="19"/>
  <c r="AA336" i="19"/>
  <c r="T332" i="19"/>
  <c r="AA332" i="19"/>
  <c r="T328" i="19"/>
  <c r="AA328" i="19"/>
  <c r="T324" i="19"/>
  <c r="AA324" i="19"/>
  <c r="T320" i="19"/>
  <c r="AA320" i="19"/>
  <c r="T316" i="19"/>
  <c r="AA316" i="19"/>
  <c r="T312" i="19"/>
  <c r="AA312" i="19"/>
  <c r="T308" i="19"/>
  <c r="AA308" i="19"/>
  <c r="T304" i="19"/>
  <c r="AA304" i="19"/>
  <c r="T300" i="19"/>
  <c r="AA300" i="19"/>
  <c r="T296" i="19"/>
  <c r="AA296" i="19"/>
  <c r="T292" i="19"/>
  <c r="AA292" i="19"/>
  <c r="T288" i="19"/>
  <c r="AA288" i="19"/>
  <c r="T284" i="19"/>
  <c r="AA284" i="19"/>
  <c r="T280" i="19"/>
  <c r="AA280" i="19"/>
  <c r="T276" i="19"/>
  <c r="AA276" i="19"/>
  <c r="T272" i="19"/>
  <c r="AA272" i="19"/>
  <c r="T268" i="19"/>
  <c r="AA268" i="19"/>
  <c r="T264" i="19"/>
  <c r="AA264" i="19"/>
  <c r="T260" i="19"/>
  <c r="AA260" i="19"/>
  <c r="T256" i="19"/>
  <c r="AA256" i="19"/>
  <c r="T252" i="19"/>
  <c r="AA252" i="19"/>
  <c r="T248" i="19"/>
  <c r="AA248" i="19"/>
  <c r="T244" i="19"/>
  <c r="AA244" i="19"/>
  <c r="T240" i="19"/>
  <c r="AA240" i="19"/>
  <c r="T236" i="19"/>
  <c r="AA236" i="19"/>
  <c r="T232" i="19"/>
  <c r="AA232" i="19"/>
  <c r="T228" i="19"/>
  <c r="AA228" i="19"/>
  <c r="T224" i="19"/>
  <c r="AA224" i="19"/>
  <c r="T220" i="19"/>
  <c r="AA220" i="19"/>
  <c r="T216" i="19"/>
  <c r="AA216" i="19"/>
  <c r="T212" i="19"/>
  <c r="AA212" i="19"/>
  <c r="T208" i="19"/>
  <c r="AA208" i="19"/>
  <c r="T204" i="19"/>
  <c r="AA204" i="19"/>
  <c r="T200" i="19"/>
  <c r="AA200" i="19"/>
  <c r="T196" i="19"/>
  <c r="AA196" i="19"/>
  <c r="T192" i="19"/>
  <c r="AA192" i="19"/>
  <c r="T188" i="19"/>
  <c r="AA188" i="19"/>
  <c r="T184" i="19"/>
  <c r="AA184" i="19"/>
  <c r="T180" i="19"/>
  <c r="AA180" i="19"/>
  <c r="T176" i="19"/>
  <c r="AA176" i="19"/>
  <c r="T172" i="19"/>
  <c r="AA172" i="19"/>
  <c r="T168" i="19"/>
  <c r="AA168" i="19"/>
  <c r="T164" i="19"/>
  <c r="AA164" i="19"/>
  <c r="T160" i="19"/>
  <c r="AA160" i="19"/>
  <c r="T156" i="19"/>
  <c r="AA156" i="19"/>
  <c r="T152" i="19"/>
  <c r="AA152" i="19"/>
  <c r="T148" i="19"/>
  <c r="AA148" i="19"/>
  <c r="T144" i="19"/>
  <c r="AA144" i="19"/>
  <c r="T140" i="19"/>
  <c r="AA140" i="19"/>
  <c r="T136" i="19"/>
  <c r="AA136" i="19"/>
  <c r="T132" i="19"/>
  <c r="AA132" i="19"/>
  <c r="T128" i="19"/>
  <c r="AA128" i="19"/>
  <c r="T124" i="19"/>
  <c r="AA124" i="19"/>
  <c r="T120" i="19"/>
  <c r="AA120" i="19"/>
  <c r="T116" i="19"/>
  <c r="AA116" i="19"/>
  <c r="T112" i="19"/>
  <c r="AA112" i="19"/>
  <c r="T108" i="19"/>
  <c r="AA108" i="19"/>
  <c r="T104" i="19"/>
  <c r="AA104" i="19"/>
  <c r="T100" i="19"/>
  <c r="AA100" i="19"/>
  <c r="T96" i="19"/>
  <c r="AA96" i="19"/>
  <c r="T92" i="19"/>
  <c r="AA92" i="19"/>
  <c r="T88" i="19"/>
  <c r="AA88" i="19"/>
  <c r="T84" i="19"/>
  <c r="AA84" i="19"/>
  <c r="T80" i="19"/>
  <c r="AA80" i="19"/>
  <c r="T76" i="19"/>
  <c r="AA76" i="19"/>
  <c r="T72" i="19"/>
  <c r="AA72" i="19"/>
  <c r="T68" i="19"/>
  <c r="AA68" i="19"/>
  <c r="T64" i="19"/>
  <c r="AA64" i="19"/>
  <c r="T60" i="19"/>
  <c r="AA60" i="19"/>
  <c r="T56" i="19"/>
  <c r="AA56" i="19"/>
  <c r="T52" i="19"/>
  <c r="AA52" i="19"/>
  <c r="T48" i="19"/>
  <c r="AA48" i="19"/>
  <c r="T44" i="19"/>
  <c r="AA44" i="19"/>
  <c r="T40" i="19"/>
  <c r="AA40" i="19"/>
  <c r="T36" i="19"/>
  <c r="AA36" i="19"/>
  <c r="T32" i="19"/>
  <c r="AA32" i="19"/>
  <c r="T28" i="19"/>
  <c r="AA28" i="19"/>
  <c r="T24" i="19"/>
  <c r="AA24" i="19"/>
  <c r="T20" i="19"/>
  <c r="AA20" i="19"/>
  <c r="T16" i="19"/>
  <c r="AA16" i="19"/>
  <c r="T12" i="19"/>
  <c r="AA12" i="19"/>
  <c r="T8" i="19"/>
  <c r="AA8" i="19"/>
  <c r="T4" i="19"/>
  <c r="AA4" i="19"/>
  <c r="T1005" i="19"/>
  <c r="AA1005" i="19"/>
  <c r="T989" i="19"/>
  <c r="AA989" i="19"/>
  <c r="T981" i="19"/>
  <c r="AA981" i="19"/>
  <c r="T965" i="19"/>
  <c r="AA965" i="19"/>
  <c r="T953" i="19"/>
  <c r="AA953" i="19"/>
  <c r="T941" i="19"/>
  <c r="AA941" i="19"/>
  <c r="T925" i="19"/>
  <c r="AA925" i="19"/>
  <c r="T913" i="19"/>
  <c r="AA913" i="19"/>
  <c r="T901" i="19"/>
  <c r="AA901" i="19"/>
  <c r="T893" i="19"/>
  <c r="AA893" i="19"/>
  <c r="T881" i="19"/>
  <c r="AA881" i="19"/>
  <c r="T869" i="19"/>
  <c r="AA869" i="19"/>
  <c r="T857" i="19"/>
  <c r="AA857" i="19"/>
  <c r="T841" i="19"/>
  <c r="AA841" i="19"/>
  <c r="T829" i="19"/>
  <c r="AA829" i="19"/>
  <c r="T817" i="19"/>
  <c r="AA817" i="19"/>
  <c r="T805" i="19"/>
  <c r="AA805" i="19"/>
  <c r="T793" i="19"/>
  <c r="AA793" i="19"/>
  <c r="T781" i="19"/>
  <c r="AA781" i="19"/>
  <c r="T773" i="19"/>
  <c r="AA773" i="19"/>
  <c r="T761" i="19"/>
  <c r="AA761" i="19"/>
  <c r="T745" i="19"/>
  <c r="AA745" i="19"/>
  <c r="T737" i="19"/>
  <c r="AA737" i="19"/>
  <c r="T725" i="19"/>
  <c r="AA725" i="19"/>
  <c r="T709" i="19"/>
  <c r="AA709" i="19"/>
  <c r="T697" i="19"/>
  <c r="AA697" i="19"/>
  <c r="T685" i="19"/>
  <c r="AA685" i="19"/>
  <c r="T673" i="19"/>
  <c r="AA673" i="19"/>
  <c r="T661" i="19"/>
  <c r="AA661" i="19"/>
  <c r="T649" i="19"/>
  <c r="AA649" i="19"/>
  <c r="T641" i="19"/>
  <c r="AA641" i="19"/>
  <c r="T629" i="19"/>
  <c r="AA629" i="19"/>
  <c r="T617" i="19"/>
  <c r="AA617" i="19"/>
  <c r="T605" i="19"/>
  <c r="AA605" i="19"/>
  <c r="T593" i="19"/>
  <c r="AA593" i="19"/>
  <c r="T581" i="19"/>
  <c r="AA581" i="19"/>
  <c r="T569" i="19"/>
  <c r="AA569" i="19"/>
  <c r="T557" i="19"/>
  <c r="AA557" i="19"/>
  <c r="T545" i="19"/>
  <c r="AA545" i="19"/>
  <c r="T533" i="19"/>
  <c r="AA533" i="19"/>
  <c r="T521" i="19"/>
  <c r="AA521" i="19"/>
  <c r="T509" i="19"/>
  <c r="AA509" i="19"/>
  <c r="T497" i="19"/>
  <c r="AA497" i="19"/>
  <c r="T489" i="19"/>
  <c r="AA489" i="19"/>
  <c r="T477" i="19"/>
  <c r="AA477" i="19"/>
  <c r="T465" i="19"/>
  <c r="AA465" i="19"/>
  <c r="T453" i="19"/>
  <c r="AA453" i="19"/>
  <c r="T441" i="19"/>
  <c r="AA441" i="19"/>
  <c r="T429" i="19"/>
  <c r="AA429" i="19"/>
  <c r="T417" i="19"/>
  <c r="AA417" i="19"/>
  <c r="T405" i="19"/>
  <c r="AA405" i="19"/>
  <c r="T393" i="19"/>
  <c r="AA393" i="19"/>
  <c r="T381" i="19"/>
  <c r="AA381" i="19"/>
  <c r="T369" i="19"/>
  <c r="AA369" i="19"/>
  <c r="T353" i="19"/>
  <c r="AA353" i="19"/>
  <c r="T345" i="19"/>
  <c r="AA345" i="19"/>
  <c r="T333" i="19"/>
  <c r="AA333" i="19"/>
  <c r="T321" i="19"/>
  <c r="AA321" i="19"/>
  <c r="T309" i="19"/>
  <c r="AA309" i="19"/>
  <c r="T297" i="19"/>
  <c r="AA297" i="19"/>
  <c r="T285" i="19"/>
  <c r="AA285" i="19"/>
  <c r="T273" i="19"/>
  <c r="AA273" i="19"/>
  <c r="T257" i="19"/>
  <c r="AA257" i="19"/>
  <c r="T249" i="19"/>
  <c r="AA249" i="19"/>
  <c r="T233" i="19"/>
  <c r="AA233" i="19"/>
  <c r="T221" i="19"/>
  <c r="AA221" i="19"/>
  <c r="T213" i="19"/>
  <c r="AA213" i="19"/>
  <c r="T201" i="19"/>
  <c r="AA201" i="19"/>
  <c r="T189" i="19"/>
  <c r="AA189" i="19"/>
  <c r="T177" i="19"/>
  <c r="AA177" i="19"/>
  <c r="T165" i="19"/>
  <c r="AA165" i="19"/>
  <c r="T153" i="19"/>
  <c r="AA153" i="19"/>
  <c r="T141" i="19"/>
  <c r="AA141" i="19"/>
  <c r="T125" i="19"/>
  <c r="AA125" i="19"/>
  <c r="T117" i="19"/>
  <c r="AA117" i="19"/>
  <c r="T109" i="19"/>
  <c r="AA109" i="19"/>
  <c r="T101" i="19"/>
  <c r="AA101" i="19"/>
  <c r="T93" i="19"/>
  <c r="AA93" i="19"/>
  <c r="T89" i="19"/>
  <c r="AA89" i="19"/>
  <c r="T77" i="19"/>
  <c r="AA77" i="19"/>
  <c r="T65" i="19"/>
  <c r="AA65" i="19"/>
  <c r="T57" i="19"/>
  <c r="AA57" i="19"/>
  <c r="T49" i="19"/>
  <c r="AA49" i="19"/>
  <c r="T41" i="19"/>
  <c r="AA41" i="19"/>
  <c r="T33" i="19"/>
  <c r="AA33" i="19"/>
  <c r="T21" i="19"/>
  <c r="AA21" i="19"/>
  <c r="T13" i="19"/>
  <c r="AA13" i="19"/>
  <c r="T1003" i="19"/>
  <c r="AA1003" i="19"/>
  <c r="T999" i="19"/>
  <c r="AA999" i="19"/>
  <c r="T995" i="19"/>
  <c r="AA995" i="19"/>
  <c r="T991" i="19"/>
  <c r="AA991" i="19"/>
  <c r="T987" i="19"/>
  <c r="AA987" i="19"/>
  <c r="T983" i="19"/>
  <c r="AA983" i="19"/>
  <c r="T979" i="19"/>
  <c r="AA979" i="19"/>
  <c r="T975" i="19"/>
  <c r="AA975" i="19"/>
  <c r="T971" i="19"/>
  <c r="AA971" i="19"/>
  <c r="T967" i="19"/>
  <c r="AA967" i="19"/>
  <c r="T963" i="19"/>
  <c r="AA963" i="19"/>
  <c r="T959" i="19"/>
  <c r="AA959" i="19"/>
  <c r="T955" i="19"/>
  <c r="AA955" i="19"/>
  <c r="T951" i="19"/>
  <c r="AA951" i="19"/>
  <c r="T947" i="19"/>
  <c r="AA947" i="19"/>
  <c r="T943" i="19"/>
  <c r="AA943" i="19"/>
  <c r="T939" i="19"/>
  <c r="AA939" i="19"/>
  <c r="T935" i="19"/>
  <c r="AA935" i="19"/>
  <c r="T931" i="19"/>
  <c r="AA931" i="19"/>
  <c r="T927" i="19"/>
  <c r="AA927" i="19"/>
  <c r="T923" i="19"/>
  <c r="AA923" i="19"/>
  <c r="T919" i="19"/>
  <c r="AA919" i="19"/>
  <c r="T915" i="19"/>
  <c r="AA915" i="19"/>
  <c r="T911" i="19"/>
  <c r="AA911" i="19"/>
  <c r="T907" i="19"/>
  <c r="AA907" i="19"/>
  <c r="T903" i="19"/>
  <c r="AA903" i="19"/>
  <c r="T899" i="19"/>
  <c r="AA899" i="19"/>
  <c r="T895" i="19"/>
  <c r="AA895" i="19"/>
  <c r="T891" i="19"/>
  <c r="AA891" i="19"/>
  <c r="T887" i="19"/>
  <c r="AA887" i="19"/>
  <c r="T883" i="19"/>
  <c r="AA883" i="19"/>
  <c r="T879" i="19"/>
  <c r="AA879" i="19"/>
  <c r="T875" i="19"/>
  <c r="AA875" i="19"/>
  <c r="T871" i="19"/>
  <c r="AA871" i="19"/>
  <c r="T867" i="19"/>
  <c r="AA867" i="19"/>
  <c r="T863" i="19"/>
  <c r="AA863" i="19"/>
  <c r="T859" i="19"/>
  <c r="AA859" i="19"/>
  <c r="T855" i="19"/>
  <c r="AA855" i="19"/>
  <c r="T851" i="19"/>
  <c r="AA851" i="19"/>
  <c r="T847" i="19"/>
  <c r="AA847" i="19"/>
  <c r="T843" i="19"/>
  <c r="AA843" i="19"/>
  <c r="T839" i="19"/>
  <c r="AA839" i="19"/>
  <c r="T835" i="19"/>
  <c r="AA835" i="19"/>
  <c r="T831" i="19"/>
  <c r="AA831" i="19"/>
  <c r="T827" i="19"/>
  <c r="AA827" i="19"/>
  <c r="T823" i="19"/>
  <c r="AA823" i="19"/>
  <c r="T819" i="19"/>
  <c r="AA819" i="19"/>
  <c r="T815" i="19"/>
  <c r="AA815" i="19"/>
  <c r="T811" i="19"/>
  <c r="AA811" i="19"/>
  <c r="T807" i="19"/>
  <c r="AA807" i="19"/>
  <c r="T803" i="19"/>
  <c r="AA803" i="19"/>
  <c r="T799" i="19"/>
  <c r="AA799" i="19"/>
  <c r="T795" i="19"/>
  <c r="AA795" i="19"/>
  <c r="T791" i="19"/>
  <c r="AA791" i="19"/>
  <c r="T787" i="19"/>
  <c r="AA787" i="19"/>
  <c r="T783" i="19"/>
  <c r="AA783" i="19"/>
  <c r="T779" i="19"/>
  <c r="AA779" i="19"/>
  <c r="T775" i="19"/>
  <c r="AA775" i="19"/>
  <c r="T771" i="19"/>
  <c r="AA771" i="19"/>
  <c r="T767" i="19"/>
  <c r="AA767" i="19"/>
  <c r="T763" i="19"/>
  <c r="AA763" i="19"/>
  <c r="T759" i="19"/>
  <c r="AA759" i="19"/>
  <c r="T755" i="19"/>
  <c r="AA755" i="19"/>
  <c r="T751" i="19"/>
  <c r="AA751" i="19"/>
  <c r="T747" i="19"/>
  <c r="AA747" i="19"/>
  <c r="T743" i="19"/>
  <c r="AA743" i="19"/>
  <c r="T739" i="19"/>
  <c r="AA739" i="19"/>
  <c r="T735" i="19"/>
  <c r="AA735" i="19"/>
  <c r="T731" i="19"/>
  <c r="AA731" i="19"/>
  <c r="T727" i="19"/>
  <c r="AA727" i="19"/>
  <c r="T723" i="19"/>
  <c r="AA723" i="19"/>
  <c r="T719" i="19"/>
  <c r="AA719" i="19"/>
  <c r="T715" i="19"/>
  <c r="AA715" i="19"/>
  <c r="T711" i="19"/>
  <c r="AA711" i="19"/>
  <c r="T707" i="19"/>
  <c r="AA707" i="19"/>
  <c r="T703" i="19"/>
  <c r="AA703" i="19"/>
  <c r="T699" i="19"/>
  <c r="AA699" i="19"/>
  <c r="T695" i="19"/>
  <c r="AA695" i="19"/>
  <c r="T691" i="19"/>
  <c r="AA691" i="19"/>
  <c r="T687" i="19"/>
  <c r="AA687" i="19"/>
  <c r="T683" i="19"/>
  <c r="AA683" i="19"/>
  <c r="T679" i="19"/>
  <c r="AA679" i="19"/>
  <c r="T675" i="19"/>
  <c r="AA675" i="19"/>
  <c r="T671" i="19"/>
  <c r="AA671" i="19"/>
  <c r="T667" i="19"/>
  <c r="AA667" i="19"/>
  <c r="T663" i="19"/>
  <c r="AA663" i="19"/>
  <c r="T659" i="19"/>
  <c r="AA659" i="19"/>
  <c r="T655" i="19"/>
  <c r="AA655" i="19"/>
  <c r="T651" i="19"/>
  <c r="AA651" i="19"/>
  <c r="T647" i="19"/>
  <c r="AA647" i="19"/>
  <c r="T643" i="19"/>
  <c r="AA643" i="19"/>
  <c r="T639" i="19"/>
  <c r="AA639" i="19"/>
  <c r="T635" i="19"/>
  <c r="AA635" i="19"/>
  <c r="T631" i="19"/>
  <c r="AA631" i="19"/>
  <c r="T627" i="19"/>
  <c r="AA627" i="19"/>
  <c r="T623" i="19"/>
  <c r="AA623" i="19"/>
  <c r="T619" i="19"/>
  <c r="AA619" i="19"/>
  <c r="T615" i="19"/>
  <c r="AA615" i="19"/>
  <c r="T611" i="19"/>
  <c r="AA611" i="19"/>
  <c r="T607" i="19"/>
  <c r="AA607" i="19"/>
  <c r="T603" i="19"/>
  <c r="AA603" i="19"/>
  <c r="T599" i="19"/>
  <c r="AA599" i="19"/>
  <c r="T595" i="19"/>
  <c r="AA595" i="19"/>
  <c r="T591" i="19"/>
  <c r="AA591" i="19"/>
  <c r="T587" i="19"/>
  <c r="AA587" i="19"/>
  <c r="T583" i="19"/>
  <c r="AA583" i="19"/>
  <c r="T579" i="19"/>
  <c r="AA579" i="19"/>
  <c r="T575" i="19"/>
  <c r="AA575" i="19"/>
  <c r="T571" i="19"/>
  <c r="AA571" i="19"/>
  <c r="T567" i="19"/>
  <c r="AA567" i="19"/>
  <c r="T563" i="19"/>
  <c r="AA563" i="19"/>
  <c r="T559" i="19"/>
  <c r="AA559" i="19"/>
  <c r="T555" i="19"/>
  <c r="AA555" i="19"/>
  <c r="T551" i="19"/>
  <c r="AA551" i="19"/>
  <c r="T547" i="19"/>
  <c r="AA547" i="19"/>
  <c r="T543" i="19"/>
  <c r="AA543" i="19"/>
  <c r="T539" i="19"/>
  <c r="AA539" i="19"/>
  <c r="T535" i="19"/>
  <c r="AA535" i="19"/>
  <c r="T531" i="19"/>
  <c r="AA531" i="19"/>
  <c r="T527" i="19"/>
  <c r="AA527" i="19"/>
  <c r="T523" i="19"/>
  <c r="AA523" i="19"/>
  <c r="T519" i="19"/>
  <c r="AA519" i="19"/>
  <c r="T515" i="19"/>
  <c r="AA515" i="19"/>
  <c r="T511" i="19"/>
  <c r="AA511" i="19"/>
  <c r="T507" i="19"/>
  <c r="AA507" i="19"/>
  <c r="T503" i="19"/>
  <c r="AA503" i="19"/>
  <c r="T499" i="19"/>
  <c r="AA499" i="19"/>
  <c r="T495" i="19"/>
  <c r="AA495" i="19"/>
  <c r="T491" i="19"/>
  <c r="AA491" i="19"/>
  <c r="T487" i="19"/>
  <c r="AA487" i="19"/>
  <c r="T483" i="19"/>
  <c r="AA483" i="19"/>
  <c r="T479" i="19"/>
  <c r="AA479" i="19"/>
  <c r="T475" i="19"/>
  <c r="AA475" i="19"/>
  <c r="T471" i="19"/>
  <c r="AA471" i="19"/>
  <c r="T467" i="19"/>
  <c r="AA467" i="19"/>
  <c r="T463" i="19"/>
  <c r="AA463" i="19"/>
  <c r="T459" i="19"/>
  <c r="AA459" i="19"/>
  <c r="T455" i="19"/>
  <c r="AA455" i="19"/>
  <c r="T451" i="19"/>
  <c r="AA451" i="19"/>
  <c r="T447" i="19"/>
  <c r="AA447" i="19"/>
  <c r="T443" i="19"/>
  <c r="AA443" i="19"/>
  <c r="T439" i="19"/>
  <c r="AA439" i="19"/>
  <c r="T435" i="19"/>
  <c r="AA435" i="19"/>
  <c r="T431" i="19"/>
  <c r="AA431" i="19"/>
  <c r="T427" i="19"/>
  <c r="AA427" i="19"/>
  <c r="T423" i="19"/>
  <c r="AA423" i="19"/>
  <c r="T419" i="19"/>
  <c r="AA419" i="19"/>
  <c r="T415" i="19"/>
  <c r="AA415" i="19"/>
  <c r="T411" i="19"/>
  <c r="AA411" i="19"/>
  <c r="T407" i="19"/>
  <c r="AA407" i="19"/>
  <c r="T403" i="19"/>
  <c r="AA403" i="19"/>
  <c r="T399" i="19"/>
  <c r="AA399" i="19"/>
  <c r="T395" i="19"/>
  <c r="AA395" i="19"/>
  <c r="T391" i="19"/>
  <c r="AA391" i="19"/>
  <c r="T387" i="19"/>
  <c r="AA387" i="19"/>
  <c r="T383" i="19"/>
  <c r="AA383" i="19"/>
  <c r="T379" i="19"/>
  <c r="AA379" i="19"/>
  <c r="T375" i="19"/>
  <c r="AA375" i="19"/>
  <c r="T371" i="19"/>
  <c r="AA371" i="19"/>
  <c r="T367" i="19"/>
  <c r="AA367" i="19"/>
  <c r="T363" i="19"/>
  <c r="AA363" i="19"/>
  <c r="T359" i="19"/>
  <c r="AA359" i="19"/>
  <c r="T355" i="19"/>
  <c r="AA355" i="19"/>
  <c r="T351" i="19"/>
  <c r="AA351" i="19"/>
  <c r="T347" i="19"/>
  <c r="AA347" i="19"/>
  <c r="T343" i="19"/>
  <c r="AA343" i="19"/>
  <c r="T339" i="19"/>
  <c r="AA339" i="19"/>
  <c r="T335" i="19"/>
  <c r="AA335" i="19"/>
  <c r="T331" i="19"/>
  <c r="AA331" i="19"/>
  <c r="T327" i="19"/>
  <c r="AA327" i="19"/>
  <c r="T323" i="19"/>
  <c r="AA323" i="19"/>
  <c r="T319" i="19"/>
  <c r="AA319" i="19"/>
  <c r="T315" i="19"/>
  <c r="AA315" i="19"/>
  <c r="T311" i="19"/>
  <c r="AA311" i="19"/>
  <c r="T307" i="19"/>
  <c r="AA307" i="19"/>
  <c r="T303" i="19"/>
  <c r="AA303" i="19"/>
  <c r="T299" i="19"/>
  <c r="AA299" i="19"/>
  <c r="T295" i="19"/>
  <c r="AA295" i="19"/>
  <c r="T291" i="19"/>
  <c r="AA291" i="19"/>
  <c r="T287" i="19"/>
  <c r="AA287" i="19"/>
  <c r="T283" i="19"/>
  <c r="AA283" i="19"/>
  <c r="T279" i="19"/>
  <c r="AA279" i="19"/>
  <c r="T275" i="19"/>
  <c r="AA275" i="19"/>
  <c r="T271" i="19"/>
  <c r="AA271" i="19"/>
  <c r="T267" i="19"/>
  <c r="AA267" i="19"/>
  <c r="T263" i="19"/>
  <c r="AA263" i="19"/>
  <c r="T259" i="19"/>
  <c r="AA259" i="19"/>
  <c r="T255" i="19"/>
  <c r="AA255" i="19"/>
  <c r="T251" i="19"/>
  <c r="AA251" i="19"/>
  <c r="T247" i="19"/>
  <c r="AA247" i="19"/>
  <c r="T243" i="19"/>
  <c r="AA243" i="19"/>
  <c r="T239" i="19"/>
  <c r="AA239" i="19"/>
  <c r="T235" i="19"/>
  <c r="AA235" i="19"/>
  <c r="T231" i="19"/>
  <c r="AA231" i="19"/>
  <c r="T227" i="19"/>
  <c r="AA227" i="19"/>
  <c r="T223" i="19"/>
  <c r="AA223" i="19"/>
  <c r="T219" i="19"/>
  <c r="AA219" i="19"/>
  <c r="T215" i="19"/>
  <c r="AA215" i="19"/>
  <c r="T211" i="19"/>
  <c r="AA211" i="19"/>
  <c r="T207" i="19"/>
  <c r="AA207" i="19"/>
  <c r="T203" i="19"/>
  <c r="AA203" i="19"/>
  <c r="T199" i="19"/>
  <c r="AA199" i="19"/>
  <c r="T195" i="19"/>
  <c r="AA195" i="19"/>
  <c r="T191" i="19"/>
  <c r="AA191" i="19"/>
  <c r="T187" i="19"/>
  <c r="AA187" i="19"/>
  <c r="T183" i="19"/>
  <c r="AA183" i="19"/>
  <c r="T179" i="19"/>
  <c r="AA179" i="19"/>
  <c r="T175" i="19"/>
  <c r="AA175" i="19"/>
  <c r="T171" i="19"/>
  <c r="AA171" i="19"/>
  <c r="T167" i="19"/>
  <c r="AA167" i="19"/>
  <c r="T163" i="19"/>
  <c r="AA163" i="19"/>
  <c r="T159" i="19"/>
  <c r="AA159" i="19"/>
  <c r="T155" i="19"/>
  <c r="AA155" i="19"/>
  <c r="T151" i="19"/>
  <c r="AA151" i="19"/>
  <c r="T147" i="19"/>
  <c r="AA147" i="19"/>
  <c r="T143" i="19"/>
  <c r="AA143" i="19"/>
  <c r="T139" i="19"/>
  <c r="AA139" i="19"/>
  <c r="T135" i="19"/>
  <c r="AA135" i="19"/>
  <c r="T131" i="19"/>
  <c r="AA131" i="19"/>
  <c r="T127" i="19"/>
  <c r="AA127" i="19"/>
  <c r="T123" i="19"/>
  <c r="AA123" i="19"/>
  <c r="T119" i="19"/>
  <c r="AA119" i="19"/>
  <c r="T115" i="19"/>
  <c r="AA115" i="19"/>
  <c r="T111" i="19"/>
  <c r="AA111" i="19"/>
  <c r="T107" i="19"/>
  <c r="AA107" i="19"/>
  <c r="T103" i="19"/>
  <c r="AA103" i="19"/>
  <c r="T99" i="19"/>
  <c r="AA99" i="19"/>
  <c r="T95" i="19"/>
  <c r="AA95" i="19"/>
  <c r="T91" i="19"/>
  <c r="AA91" i="19"/>
  <c r="T87" i="19"/>
  <c r="AA87" i="19"/>
  <c r="T83" i="19"/>
  <c r="AA83" i="19"/>
  <c r="T79" i="19"/>
  <c r="AA79" i="19"/>
  <c r="T75" i="19"/>
  <c r="AA75" i="19"/>
  <c r="T71" i="19"/>
  <c r="AA71" i="19"/>
  <c r="T67" i="19"/>
  <c r="AA67" i="19"/>
  <c r="T63" i="19"/>
  <c r="AA63" i="19"/>
  <c r="T59" i="19"/>
  <c r="AA59" i="19"/>
  <c r="T55" i="19"/>
  <c r="AA55" i="19"/>
  <c r="T51" i="19"/>
  <c r="AA51" i="19"/>
  <c r="T47" i="19"/>
  <c r="AA47" i="19"/>
  <c r="T43" i="19"/>
  <c r="AA43" i="19"/>
  <c r="T39" i="19"/>
  <c r="AA39" i="19"/>
  <c r="T35" i="19"/>
  <c r="AA35" i="19"/>
  <c r="T31" i="19"/>
  <c r="AA31" i="19"/>
  <c r="T27" i="19"/>
  <c r="AA27" i="19"/>
  <c r="T23" i="19"/>
  <c r="AA23" i="19"/>
  <c r="T19" i="19"/>
  <c r="AA19" i="19"/>
  <c r="T15" i="19"/>
  <c r="AA15" i="19"/>
  <c r="T11" i="19"/>
  <c r="AA11" i="19"/>
  <c r="T7" i="19"/>
  <c r="AA7" i="19"/>
  <c r="T997" i="19"/>
  <c r="AA997" i="19"/>
  <c r="T985" i="19"/>
  <c r="AA985" i="19"/>
  <c r="T973" i="19"/>
  <c r="AA973" i="19"/>
  <c r="T969" i="19"/>
  <c r="AA969" i="19"/>
  <c r="T957" i="19"/>
  <c r="AA957" i="19"/>
  <c r="T945" i="19"/>
  <c r="AA945" i="19"/>
  <c r="T933" i="19"/>
  <c r="AA933" i="19"/>
  <c r="T921" i="19"/>
  <c r="AA921" i="19"/>
  <c r="T905" i="19"/>
  <c r="AA905" i="19"/>
  <c r="T889" i="19"/>
  <c r="AA889" i="19"/>
  <c r="T877" i="19"/>
  <c r="AA877" i="19"/>
  <c r="T861" i="19"/>
  <c r="AA861" i="19"/>
  <c r="T849" i="19"/>
  <c r="AA849" i="19"/>
  <c r="T837" i="19"/>
  <c r="AA837" i="19"/>
  <c r="T825" i="19"/>
  <c r="AA825" i="19"/>
  <c r="T809" i="19"/>
  <c r="AA809" i="19"/>
  <c r="T797" i="19"/>
  <c r="AA797" i="19"/>
  <c r="T785" i="19"/>
  <c r="AA785" i="19"/>
  <c r="T769" i="19"/>
  <c r="AA769" i="19"/>
  <c r="T753" i="19"/>
  <c r="AA753" i="19"/>
  <c r="T741" i="19"/>
  <c r="AA741" i="19"/>
  <c r="T729" i="19"/>
  <c r="AA729" i="19"/>
  <c r="T717" i="19"/>
  <c r="AA717" i="19"/>
  <c r="T705" i="19"/>
  <c r="AA705" i="19"/>
  <c r="T693" i="19"/>
  <c r="AA693" i="19"/>
  <c r="T677" i="19"/>
  <c r="AA677" i="19"/>
  <c r="T665" i="19"/>
  <c r="AA665" i="19"/>
  <c r="T653" i="19"/>
  <c r="AA653" i="19"/>
  <c r="T637" i="19"/>
  <c r="AA637" i="19"/>
  <c r="T621" i="19"/>
  <c r="AA621" i="19"/>
  <c r="T609" i="19"/>
  <c r="AA609" i="19"/>
  <c r="T597" i="19"/>
  <c r="AA597" i="19"/>
  <c r="T585" i="19"/>
  <c r="AA585" i="19"/>
  <c r="T573" i="19"/>
  <c r="AA573" i="19"/>
  <c r="T561" i="19"/>
  <c r="AA561" i="19"/>
  <c r="T549" i="19"/>
  <c r="AA549" i="19"/>
  <c r="T537" i="19"/>
  <c r="AA537" i="19"/>
  <c r="T525" i="19"/>
  <c r="AA525" i="19"/>
  <c r="T513" i="19"/>
  <c r="AA513" i="19"/>
  <c r="T501" i="19"/>
  <c r="AA501" i="19"/>
  <c r="T485" i="19"/>
  <c r="AA485" i="19"/>
  <c r="T469" i="19"/>
  <c r="AA469" i="19"/>
  <c r="T457" i="19"/>
  <c r="AA457" i="19"/>
  <c r="T445" i="19"/>
  <c r="AA445" i="19"/>
  <c r="T433" i="19"/>
  <c r="AA433" i="19"/>
  <c r="T421" i="19"/>
  <c r="AA421" i="19"/>
  <c r="T409" i="19"/>
  <c r="AA409" i="19"/>
  <c r="T397" i="19"/>
  <c r="AA397" i="19"/>
  <c r="T385" i="19"/>
  <c r="AA385" i="19"/>
  <c r="T373" i="19"/>
  <c r="AA373" i="19"/>
  <c r="T361" i="19"/>
  <c r="AA361" i="19"/>
  <c r="T349" i="19"/>
  <c r="AA349" i="19"/>
  <c r="T337" i="19"/>
  <c r="AA337" i="19"/>
  <c r="T325" i="19"/>
  <c r="AA325" i="19"/>
  <c r="T313" i="19"/>
  <c r="AA313" i="19"/>
  <c r="T301" i="19"/>
  <c r="AA301" i="19"/>
  <c r="T289" i="19"/>
  <c r="AA289" i="19"/>
  <c r="T277" i="19"/>
  <c r="AA277" i="19"/>
  <c r="T265" i="19"/>
  <c r="AA265" i="19"/>
  <c r="T253" i="19"/>
  <c r="AA253" i="19"/>
  <c r="T241" i="19"/>
  <c r="AA241" i="19"/>
  <c r="T229" i="19"/>
  <c r="AA229" i="19"/>
  <c r="T217" i="19"/>
  <c r="AA217" i="19"/>
  <c r="T205" i="19"/>
  <c r="AA205" i="19"/>
  <c r="T193" i="19"/>
  <c r="AA193" i="19"/>
  <c r="T181" i="19"/>
  <c r="AA181" i="19"/>
  <c r="T169" i="19"/>
  <c r="AA169" i="19"/>
  <c r="T157" i="19"/>
  <c r="AA157" i="19"/>
  <c r="T145" i="19"/>
  <c r="AA145" i="19"/>
  <c r="T133" i="19"/>
  <c r="AA133" i="19"/>
  <c r="T81" i="19"/>
  <c r="AA81" i="19"/>
  <c r="T1006" i="19"/>
  <c r="AA1006" i="19"/>
  <c r="T1002" i="19"/>
  <c r="AA1002" i="19"/>
  <c r="T998" i="19"/>
  <c r="AA998" i="19"/>
  <c r="T994" i="19"/>
  <c r="AA994" i="19"/>
  <c r="T990" i="19"/>
  <c r="AA990" i="19"/>
  <c r="T986" i="19"/>
  <c r="AA986" i="19"/>
  <c r="T982" i="19"/>
  <c r="AA982" i="19"/>
  <c r="T978" i="19"/>
  <c r="AA978" i="19"/>
  <c r="T974" i="19"/>
  <c r="AA974" i="19"/>
  <c r="T970" i="19"/>
  <c r="AA970" i="19"/>
  <c r="T966" i="19"/>
  <c r="AA966" i="19"/>
  <c r="T962" i="19"/>
  <c r="AA962" i="19"/>
  <c r="T958" i="19"/>
  <c r="AA958" i="19"/>
  <c r="T954" i="19"/>
  <c r="AA954" i="19"/>
  <c r="T950" i="19"/>
  <c r="AA950" i="19"/>
  <c r="T946" i="19"/>
  <c r="AA946" i="19"/>
  <c r="T942" i="19"/>
  <c r="AA942" i="19"/>
  <c r="T938" i="19"/>
  <c r="AA938" i="19"/>
  <c r="T934" i="19"/>
  <c r="AA934" i="19"/>
  <c r="T930" i="19"/>
  <c r="AA930" i="19"/>
  <c r="T926" i="19"/>
  <c r="AA926" i="19"/>
  <c r="T922" i="19"/>
  <c r="AA922" i="19"/>
  <c r="T918" i="19"/>
  <c r="AA918" i="19"/>
  <c r="T914" i="19"/>
  <c r="AA914" i="19"/>
  <c r="T910" i="19"/>
  <c r="AA910" i="19"/>
  <c r="T906" i="19"/>
  <c r="AA906" i="19"/>
  <c r="T902" i="19"/>
  <c r="AA902" i="19"/>
  <c r="T898" i="19"/>
  <c r="AA898" i="19"/>
  <c r="T894" i="19"/>
  <c r="AA894" i="19"/>
  <c r="T890" i="19"/>
  <c r="AA890" i="19"/>
  <c r="T886" i="19"/>
  <c r="AA886" i="19"/>
  <c r="T882" i="19"/>
  <c r="AA882" i="19"/>
  <c r="T878" i="19"/>
  <c r="AA878" i="19"/>
  <c r="T874" i="19"/>
  <c r="AA874" i="19"/>
  <c r="T870" i="19"/>
  <c r="AA870" i="19"/>
  <c r="T866" i="19"/>
  <c r="AA866" i="19"/>
  <c r="T862" i="19"/>
  <c r="AA862" i="19"/>
  <c r="T858" i="19"/>
  <c r="AA858" i="19"/>
  <c r="T854" i="19"/>
  <c r="AA854" i="19"/>
  <c r="T850" i="19"/>
  <c r="AA850" i="19"/>
  <c r="T846" i="19"/>
  <c r="AA846" i="19"/>
  <c r="T842" i="19"/>
  <c r="AA842" i="19"/>
  <c r="T838" i="19"/>
  <c r="AA838" i="19"/>
  <c r="T834" i="19"/>
  <c r="AA834" i="19"/>
  <c r="T830" i="19"/>
  <c r="AA830" i="19"/>
  <c r="T826" i="19"/>
  <c r="AA826" i="19"/>
  <c r="T822" i="19"/>
  <c r="AA822" i="19"/>
  <c r="T818" i="19"/>
  <c r="AA818" i="19"/>
  <c r="T814" i="19"/>
  <c r="AA814" i="19"/>
  <c r="T810" i="19"/>
  <c r="AA810" i="19"/>
  <c r="T806" i="19"/>
  <c r="AA806" i="19"/>
  <c r="T802" i="19"/>
  <c r="AA802" i="19"/>
  <c r="T798" i="19"/>
  <c r="AA798" i="19"/>
  <c r="T794" i="19"/>
  <c r="AA794" i="19"/>
  <c r="T790" i="19"/>
  <c r="AA790" i="19"/>
  <c r="T786" i="19"/>
  <c r="AA786" i="19"/>
  <c r="T782" i="19"/>
  <c r="AA782" i="19"/>
  <c r="T778" i="19"/>
  <c r="AA778" i="19"/>
  <c r="T774" i="19"/>
  <c r="AA774" i="19"/>
  <c r="T770" i="19"/>
  <c r="AA770" i="19"/>
  <c r="T766" i="19"/>
  <c r="AA766" i="19"/>
  <c r="T762" i="19"/>
  <c r="AA762" i="19"/>
  <c r="T758" i="19"/>
  <c r="AA758" i="19"/>
  <c r="T754" i="19"/>
  <c r="AA754" i="19"/>
  <c r="T750" i="19"/>
  <c r="AA750" i="19"/>
  <c r="T746" i="19"/>
  <c r="AA746" i="19"/>
  <c r="T742" i="19"/>
  <c r="AA742" i="19"/>
  <c r="T738" i="19"/>
  <c r="AA738" i="19"/>
  <c r="T734" i="19"/>
  <c r="AA734" i="19"/>
  <c r="T730" i="19"/>
  <c r="AA730" i="19"/>
  <c r="T726" i="19"/>
  <c r="AA726" i="19"/>
  <c r="T722" i="19"/>
  <c r="AA722" i="19"/>
  <c r="T718" i="19"/>
  <c r="AA718" i="19"/>
  <c r="T714" i="19"/>
  <c r="AA714" i="19"/>
  <c r="T710" i="19"/>
  <c r="AA710" i="19"/>
  <c r="T706" i="19"/>
  <c r="AA706" i="19"/>
  <c r="T702" i="19"/>
  <c r="AA702" i="19"/>
  <c r="T698" i="19"/>
  <c r="AA698" i="19"/>
  <c r="T694" i="19"/>
  <c r="AA694" i="19"/>
  <c r="T690" i="19"/>
  <c r="AA690" i="19"/>
  <c r="T686" i="19"/>
  <c r="AA686" i="19"/>
  <c r="T682" i="19"/>
  <c r="AA682" i="19"/>
  <c r="T678" i="19"/>
  <c r="AA678" i="19"/>
  <c r="T674" i="19"/>
  <c r="AA674" i="19"/>
  <c r="T670" i="19"/>
  <c r="AA670" i="19"/>
  <c r="T666" i="19"/>
  <c r="AA666" i="19"/>
  <c r="T662" i="19"/>
  <c r="AA662" i="19"/>
  <c r="T658" i="19"/>
  <c r="AA658" i="19"/>
  <c r="T654" i="19"/>
  <c r="AA654" i="19"/>
  <c r="T650" i="19"/>
  <c r="AA650" i="19"/>
  <c r="T646" i="19"/>
  <c r="AA646" i="19"/>
  <c r="T642" i="19"/>
  <c r="AA642" i="19"/>
  <c r="T638" i="19"/>
  <c r="AA638" i="19"/>
  <c r="T634" i="19"/>
  <c r="AA634" i="19"/>
  <c r="T630" i="19"/>
  <c r="AA630" i="19"/>
  <c r="T626" i="19"/>
  <c r="AA626" i="19"/>
  <c r="T622" i="19"/>
  <c r="AA622" i="19"/>
  <c r="T618" i="19"/>
  <c r="AA618" i="19"/>
  <c r="T614" i="19"/>
  <c r="AA614" i="19"/>
  <c r="T610" i="19"/>
  <c r="AA610" i="19"/>
  <c r="T606" i="19"/>
  <c r="AA606" i="19"/>
  <c r="T602" i="19"/>
  <c r="AA602" i="19"/>
  <c r="T598" i="19"/>
  <c r="AA598" i="19"/>
  <c r="T594" i="19"/>
  <c r="AA594" i="19"/>
  <c r="T590" i="19"/>
  <c r="AA590" i="19"/>
  <c r="T586" i="19"/>
  <c r="AA586" i="19"/>
  <c r="T582" i="19"/>
  <c r="AA582" i="19"/>
  <c r="T578" i="19"/>
  <c r="AA578" i="19"/>
  <c r="T574" i="19"/>
  <c r="AA574" i="19"/>
  <c r="T570" i="19"/>
  <c r="AA570" i="19"/>
  <c r="T566" i="19"/>
  <c r="AA566" i="19"/>
  <c r="T562" i="19"/>
  <c r="AA562" i="19"/>
  <c r="T558" i="19"/>
  <c r="AA558" i="19"/>
  <c r="T554" i="19"/>
  <c r="AA554" i="19"/>
  <c r="T550" i="19"/>
  <c r="AA550" i="19"/>
  <c r="T546" i="19"/>
  <c r="AA546" i="19"/>
  <c r="T542" i="19"/>
  <c r="AA542" i="19"/>
  <c r="T538" i="19"/>
  <c r="AA538" i="19"/>
  <c r="T534" i="19"/>
  <c r="AA534" i="19"/>
  <c r="T530" i="19"/>
  <c r="AA530" i="19"/>
  <c r="T526" i="19"/>
  <c r="AA526" i="19"/>
  <c r="T522" i="19"/>
  <c r="AA522" i="19"/>
  <c r="T518" i="19"/>
  <c r="AA518" i="19"/>
  <c r="T514" i="19"/>
  <c r="AA514" i="19"/>
  <c r="T510" i="19"/>
  <c r="AA510" i="19"/>
  <c r="T506" i="19"/>
  <c r="AA506" i="19"/>
  <c r="T502" i="19"/>
  <c r="AA502" i="19"/>
  <c r="T498" i="19"/>
  <c r="AA498" i="19"/>
  <c r="T494" i="19"/>
  <c r="AA494" i="19"/>
  <c r="T490" i="19"/>
  <c r="AA490" i="19"/>
  <c r="T486" i="19"/>
  <c r="AA486" i="19"/>
  <c r="T482" i="19"/>
  <c r="AA482" i="19"/>
  <c r="T478" i="19"/>
  <c r="AA478" i="19"/>
  <c r="T474" i="19"/>
  <c r="AA474" i="19"/>
  <c r="T470" i="19"/>
  <c r="AA470" i="19"/>
  <c r="T466" i="19"/>
  <c r="AA466" i="19"/>
  <c r="T462" i="19"/>
  <c r="AA462" i="19"/>
  <c r="T458" i="19"/>
  <c r="AA458" i="19"/>
  <c r="T454" i="19"/>
  <c r="AA454" i="19"/>
  <c r="T450" i="19"/>
  <c r="AA450" i="19"/>
  <c r="T446" i="19"/>
  <c r="AA446" i="19"/>
  <c r="T442" i="19"/>
  <c r="AA442" i="19"/>
  <c r="T438" i="19"/>
  <c r="AA438" i="19"/>
  <c r="T434" i="19"/>
  <c r="AA434" i="19"/>
  <c r="T430" i="19"/>
  <c r="AA430" i="19"/>
  <c r="T426" i="19"/>
  <c r="AA426" i="19"/>
  <c r="T422" i="19"/>
  <c r="AA422" i="19"/>
  <c r="T418" i="19"/>
  <c r="AA418" i="19"/>
  <c r="T414" i="19"/>
  <c r="AA414" i="19"/>
  <c r="T410" i="19"/>
  <c r="AA410" i="19"/>
  <c r="T406" i="19"/>
  <c r="AA406" i="19"/>
  <c r="T402" i="19"/>
  <c r="AA402" i="19"/>
  <c r="T398" i="19"/>
  <c r="AA398" i="19"/>
  <c r="T394" i="19"/>
  <c r="AA394" i="19"/>
  <c r="T390" i="19"/>
  <c r="AA390" i="19"/>
  <c r="T386" i="19"/>
  <c r="AA386" i="19"/>
  <c r="T382" i="19"/>
  <c r="AA382" i="19"/>
  <c r="T378" i="19"/>
  <c r="AA378" i="19"/>
  <c r="T374" i="19"/>
  <c r="AA374" i="19"/>
  <c r="T370" i="19"/>
  <c r="AA370" i="19"/>
  <c r="T366" i="19"/>
  <c r="AA366" i="19"/>
  <c r="T362" i="19"/>
  <c r="AA362" i="19"/>
  <c r="T358" i="19"/>
  <c r="AA358" i="19"/>
  <c r="T354" i="19"/>
  <c r="AA354" i="19"/>
  <c r="T350" i="19"/>
  <c r="AA350" i="19"/>
  <c r="T346" i="19"/>
  <c r="AA346" i="19"/>
  <c r="T342" i="19"/>
  <c r="AA342" i="19"/>
  <c r="T338" i="19"/>
  <c r="AA338" i="19"/>
  <c r="T334" i="19"/>
  <c r="AA334" i="19"/>
  <c r="T330" i="19"/>
  <c r="AA330" i="19"/>
  <c r="T326" i="19"/>
  <c r="AA326" i="19"/>
  <c r="T322" i="19"/>
  <c r="AA322" i="19"/>
  <c r="T318" i="19"/>
  <c r="AA318" i="19"/>
  <c r="T314" i="19"/>
  <c r="AA314" i="19"/>
  <c r="T310" i="19"/>
  <c r="AA310" i="19"/>
  <c r="T306" i="19"/>
  <c r="AA306" i="19"/>
  <c r="T302" i="19"/>
  <c r="AA302" i="19"/>
  <c r="T298" i="19"/>
  <c r="AA298" i="19"/>
  <c r="T294" i="19"/>
  <c r="AA294" i="19"/>
  <c r="T290" i="19"/>
  <c r="AA290" i="19"/>
  <c r="T286" i="19"/>
  <c r="AA286" i="19"/>
  <c r="T282" i="19"/>
  <c r="AA282" i="19"/>
  <c r="T278" i="19"/>
  <c r="AA278" i="19"/>
  <c r="T274" i="19"/>
  <c r="AA274" i="19"/>
  <c r="T270" i="19"/>
  <c r="AA270" i="19"/>
  <c r="T266" i="19"/>
  <c r="AA266" i="19"/>
  <c r="T262" i="19"/>
  <c r="AA262" i="19"/>
  <c r="T258" i="19"/>
  <c r="AA258" i="19"/>
  <c r="T254" i="19"/>
  <c r="AA254" i="19"/>
  <c r="T250" i="19"/>
  <c r="AA250" i="19"/>
  <c r="T246" i="19"/>
  <c r="AA246" i="19"/>
  <c r="T242" i="19"/>
  <c r="AA242" i="19"/>
  <c r="T238" i="19"/>
  <c r="AA238" i="19"/>
  <c r="T234" i="19"/>
  <c r="AA234" i="19"/>
  <c r="T230" i="19"/>
  <c r="AA230" i="19"/>
  <c r="T226" i="19"/>
  <c r="AA226" i="19"/>
  <c r="T222" i="19"/>
  <c r="AA222" i="19"/>
  <c r="T218" i="19"/>
  <c r="AA218" i="19"/>
  <c r="T214" i="19"/>
  <c r="AA214" i="19"/>
  <c r="T210" i="19"/>
  <c r="AA210" i="19"/>
  <c r="T206" i="19"/>
  <c r="AA206" i="19"/>
  <c r="T202" i="19"/>
  <c r="AA202" i="19"/>
  <c r="T198" i="19"/>
  <c r="AA198" i="19"/>
  <c r="T194" i="19"/>
  <c r="AA194" i="19"/>
  <c r="T190" i="19"/>
  <c r="AA190" i="19"/>
  <c r="T186" i="19"/>
  <c r="AA186" i="19"/>
  <c r="T182" i="19"/>
  <c r="AA182" i="19"/>
  <c r="T178" i="19"/>
  <c r="AA178" i="19"/>
  <c r="T174" i="19"/>
  <c r="AA174" i="19"/>
  <c r="T170" i="19"/>
  <c r="AA170" i="19"/>
  <c r="T166" i="19"/>
  <c r="AA166" i="19"/>
  <c r="T162" i="19"/>
  <c r="AA162" i="19"/>
  <c r="T158" i="19"/>
  <c r="AA158" i="19"/>
  <c r="T154" i="19"/>
  <c r="AA154" i="19"/>
  <c r="T150" i="19"/>
  <c r="AA150" i="19"/>
  <c r="T146" i="19"/>
  <c r="AA146" i="19"/>
  <c r="T142" i="19"/>
  <c r="AA142" i="19"/>
  <c r="T138" i="19"/>
  <c r="AA138" i="19"/>
  <c r="T134" i="19"/>
  <c r="AA134" i="19"/>
  <c r="T130" i="19"/>
  <c r="AA130" i="19"/>
  <c r="T126" i="19"/>
  <c r="AA126" i="19"/>
  <c r="T122" i="19"/>
  <c r="AA122" i="19"/>
  <c r="T118" i="19"/>
  <c r="AA118" i="19"/>
  <c r="T114" i="19"/>
  <c r="AA114" i="19"/>
  <c r="T110" i="19"/>
  <c r="AA110" i="19"/>
  <c r="T106" i="19"/>
  <c r="AA106" i="19"/>
  <c r="T102" i="19"/>
  <c r="AA102" i="19"/>
  <c r="T98" i="19"/>
  <c r="AA98" i="19"/>
  <c r="T94" i="19"/>
  <c r="AA94" i="19"/>
  <c r="T90" i="19"/>
  <c r="AA90" i="19"/>
  <c r="T86" i="19"/>
  <c r="AA86" i="19"/>
  <c r="T82" i="19"/>
  <c r="AA82" i="19"/>
  <c r="T78" i="19"/>
  <c r="AA78" i="19"/>
  <c r="T74" i="19"/>
  <c r="AA74" i="19"/>
  <c r="T70" i="19"/>
  <c r="AA70" i="19"/>
  <c r="T66" i="19"/>
  <c r="AA66" i="19"/>
  <c r="T62" i="19"/>
  <c r="AA62" i="19"/>
  <c r="T58" i="19"/>
  <c r="AA58" i="19"/>
  <c r="T54" i="19"/>
  <c r="AA54" i="19"/>
  <c r="T50" i="19"/>
  <c r="AA50" i="19"/>
  <c r="T46" i="19"/>
  <c r="AA46" i="19"/>
  <c r="T42" i="19"/>
  <c r="AA42" i="19"/>
  <c r="T38" i="19"/>
  <c r="AA38" i="19"/>
  <c r="T34" i="19"/>
  <c r="AA34" i="19"/>
  <c r="T30" i="19"/>
  <c r="AA30" i="19"/>
  <c r="T26" i="19"/>
  <c r="AA26" i="19"/>
  <c r="T22" i="19"/>
  <c r="AA22" i="19"/>
  <c r="T18" i="19"/>
  <c r="AA18" i="19"/>
  <c r="T14" i="19"/>
  <c r="AA14" i="19"/>
  <c r="T10" i="19"/>
  <c r="AA10" i="19"/>
  <c r="T6" i="19"/>
  <c r="AA6" i="19"/>
  <c r="BB1008" i="19"/>
  <c r="BB1010" i="19"/>
  <c r="BB1007" i="19"/>
  <c r="BB1011" i="19"/>
  <c r="BB1009" i="19"/>
  <c r="Q4" i="19" l="1"/>
  <c r="Q5" i="19" l="1"/>
  <c r="R4" i="19"/>
  <c r="DK2" i="19"/>
  <c r="Q6" i="19" l="1"/>
  <c r="R5" i="19"/>
  <c r="Q7" i="19" l="1"/>
  <c r="R6" i="19"/>
  <c r="O1006" i="19"/>
  <c r="AW1006" i="19"/>
  <c r="AU1006" i="19"/>
  <c r="BC1006" i="19" s="1"/>
  <c r="AO1006" i="19"/>
  <c r="Q8" i="19" l="1"/>
  <c r="R7" i="19"/>
  <c r="AY1006" i="19"/>
  <c r="AR1006" i="19"/>
  <c r="BA1006" i="19" s="1"/>
  <c r="AP1006" i="19"/>
  <c r="AQ1006" i="19"/>
  <c r="AZ1006" i="19" s="1"/>
  <c r="O1005" i="19"/>
  <c r="AW1005" i="19"/>
  <c r="AU1005" i="19"/>
  <c r="BC1005" i="19" s="1"/>
  <c r="AO1005" i="19"/>
  <c r="AS1006" i="19"/>
  <c r="Q9" i="19" l="1"/>
  <c r="R8" i="19"/>
  <c r="BB1006" i="19"/>
  <c r="AY1005" i="19"/>
  <c r="AR1005" i="19"/>
  <c r="BA1005" i="19" s="1"/>
  <c r="AP1005" i="19"/>
  <c r="AQ1005" i="19"/>
  <c r="AZ1005" i="19" s="1"/>
  <c r="AS1005" i="19"/>
  <c r="Q10" i="19" l="1"/>
  <c r="R9" i="19"/>
  <c r="BB1005" i="19"/>
  <c r="O1004" i="19"/>
  <c r="AW1004" i="19"/>
  <c r="AU1004" i="19"/>
  <c r="BC1004" i="19" s="1"/>
  <c r="AO1004" i="19"/>
  <c r="Q11" i="19" l="1"/>
  <c r="R10" i="19"/>
  <c r="AY1004" i="19"/>
  <c r="AR1004" i="19"/>
  <c r="BA1004" i="19" s="1"/>
  <c r="AP1004" i="19"/>
  <c r="AQ1004" i="19"/>
  <c r="AZ1004" i="19" s="1"/>
  <c r="O1003" i="19"/>
  <c r="AW1003" i="19"/>
  <c r="AU1003" i="19"/>
  <c r="BC1003" i="19" s="1"/>
  <c r="O1002" i="19"/>
  <c r="AW1002" i="19"/>
  <c r="AU1002" i="19"/>
  <c r="BC1002" i="19" s="1"/>
  <c r="O1001" i="19"/>
  <c r="AW1001" i="19"/>
  <c r="AU1001" i="19"/>
  <c r="BC1001" i="19" s="1"/>
  <c r="AS1004" i="19"/>
  <c r="AO1002" i="19"/>
  <c r="AO1003" i="19"/>
  <c r="AO1001" i="19"/>
  <c r="Q12" i="19" l="1"/>
  <c r="R11" i="19"/>
  <c r="AY1003" i="19"/>
  <c r="BB1004" i="19"/>
  <c r="AR1003" i="19"/>
  <c r="BA1003" i="19" s="1"/>
  <c r="AP1003" i="19"/>
  <c r="AQ1003" i="19"/>
  <c r="AZ1003" i="19" s="1"/>
  <c r="AY1002" i="19"/>
  <c r="AR1002" i="19"/>
  <c r="BA1002" i="19" s="1"/>
  <c r="AP1002" i="19"/>
  <c r="AQ1002" i="19"/>
  <c r="AZ1002" i="19" s="1"/>
  <c r="AY1001" i="19"/>
  <c r="AR1001" i="19"/>
  <c r="BA1001" i="19" s="1"/>
  <c r="AP1001" i="19"/>
  <c r="AQ1001" i="19"/>
  <c r="AZ1001" i="19" s="1"/>
  <c r="AS1001" i="19"/>
  <c r="AS1002" i="19"/>
  <c r="AS1003" i="19"/>
  <c r="Q13" i="19" l="1"/>
  <c r="R12" i="19"/>
  <c r="BB1003" i="19"/>
  <c r="BB1002" i="19"/>
  <c r="BB1001" i="19"/>
  <c r="Q14" i="19" l="1"/>
  <c r="R13" i="19"/>
  <c r="O1000" i="19"/>
  <c r="AU1000" i="19"/>
  <c r="BC1000" i="19" s="1"/>
  <c r="AO1000" i="19"/>
  <c r="Q15" i="19" l="1"/>
  <c r="R14" i="19"/>
  <c r="AW1000" i="19"/>
  <c r="AY1000" i="19"/>
  <c r="AR1000" i="19"/>
  <c r="BA1000" i="19" s="1"/>
  <c r="AQ1000" i="19"/>
  <c r="AZ1000" i="19" s="1"/>
  <c r="AP1000" i="19"/>
  <c r="AS1000" i="19"/>
  <c r="Q16" i="19" l="1"/>
  <c r="R15" i="19"/>
  <c r="BB1000" i="19"/>
  <c r="Q17" i="19" l="1"/>
  <c r="R16" i="19"/>
  <c r="O999" i="19"/>
  <c r="AW999" i="19"/>
  <c r="AU999" i="19"/>
  <c r="BC999" i="19" s="1"/>
  <c r="AY999" i="19"/>
  <c r="AO999" i="19"/>
  <c r="Q18" i="19" l="1"/>
  <c r="R17" i="19"/>
  <c r="AR999" i="19"/>
  <c r="BA999" i="19" s="1"/>
  <c r="AP999" i="19"/>
  <c r="AQ999" i="19"/>
  <c r="AZ999" i="19" s="1"/>
  <c r="O998" i="19"/>
  <c r="AW998" i="19"/>
  <c r="AU998" i="19"/>
  <c r="BC998" i="19" s="1"/>
  <c r="O997" i="19"/>
  <c r="AW997" i="19"/>
  <c r="AU997" i="19"/>
  <c r="BC997" i="19" s="1"/>
  <c r="AY997" i="19"/>
  <c r="O996" i="19"/>
  <c r="AW996" i="19"/>
  <c r="AU996" i="19"/>
  <c r="BC996" i="19" s="1"/>
  <c r="AO996" i="19"/>
  <c r="AS999" i="19"/>
  <c r="AO997" i="19"/>
  <c r="AO998" i="19"/>
  <c r="Q19" i="19" l="1"/>
  <c r="R18" i="19"/>
  <c r="AY996" i="19"/>
  <c r="AY998" i="19"/>
  <c r="BB999" i="19"/>
  <c r="AR998" i="19"/>
  <c r="BA998" i="19" s="1"/>
  <c r="AP998" i="19"/>
  <c r="AQ998" i="19"/>
  <c r="AZ998" i="19" s="1"/>
  <c r="AR997" i="19"/>
  <c r="BA997" i="19" s="1"/>
  <c r="AP997" i="19"/>
  <c r="AQ997" i="19"/>
  <c r="AZ997" i="19" s="1"/>
  <c r="AR996" i="19"/>
  <c r="BA996" i="19" s="1"/>
  <c r="AQ996" i="19"/>
  <c r="AZ996" i="19" s="1"/>
  <c r="AP996" i="19"/>
  <c r="O995" i="19"/>
  <c r="AW995" i="19"/>
  <c r="AU995" i="19"/>
  <c r="BC995" i="19" s="1"/>
  <c r="AS996" i="19"/>
  <c r="AS997" i="19"/>
  <c r="AS998" i="19"/>
  <c r="AO995" i="19"/>
  <c r="Q20" i="19" l="1"/>
  <c r="R19" i="19"/>
  <c r="AY995" i="19"/>
  <c r="BB998" i="19"/>
  <c r="BB997" i="19"/>
  <c r="BB996" i="19"/>
  <c r="AR995" i="19"/>
  <c r="BA995" i="19" s="1"/>
  <c r="AP995" i="19"/>
  <c r="AQ995" i="19"/>
  <c r="AZ995" i="19" s="1"/>
  <c r="AY994" i="19"/>
  <c r="O994" i="19"/>
  <c r="AW994" i="19"/>
  <c r="AU994" i="19"/>
  <c r="BC994" i="19" s="1"/>
  <c r="AO994" i="19"/>
  <c r="AS995" i="19"/>
  <c r="Q21" i="19" l="1"/>
  <c r="R20" i="19"/>
  <c r="BB995" i="19"/>
  <c r="AR994" i="19"/>
  <c r="BA994" i="19" s="1"/>
  <c r="AP994" i="19"/>
  <c r="AQ994" i="19"/>
  <c r="AZ994" i="19" s="1"/>
  <c r="O993" i="19"/>
  <c r="AW993" i="19"/>
  <c r="AU993" i="19"/>
  <c r="BC993" i="19" s="1"/>
  <c r="O992" i="19"/>
  <c r="AW992" i="19"/>
  <c r="AU992" i="19"/>
  <c r="BC992" i="19" s="1"/>
  <c r="O991" i="19"/>
  <c r="AW991" i="19"/>
  <c r="AU991" i="19"/>
  <c r="BC991" i="19" s="1"/>
  <c r="AO992" i="19"/>
  <c r="AS994" i="19"/>
  <c r="AO993" i="19"/>
  <c r="AO991" i="19"/>
  <c r="Q22" i="19" l="1"/>
  <c r="R21" i="19"/>
  <c r="AY993" i="19"/>
  <c r="AY992" i="19"/>
  <c r="BB994" i="19"/>
  <c r="AR993" i="19"/>
  <c r="BA993" i="19" s="1"/>
  <c r="AP993" i="19"/>
  <c r="AQ993" i="19"/>
  <c r="AZ993" i="19" s="1"/>
  <c r="AR992" i="19"/>
  <c r="BA992" i="19" s="1"/>
  <c r="AP992" i="19"/>
  <c r="AQ992" i="19"/>
  <c r="AZ992" i="19" s="1"/>
  <c r="AY991" i="19"/>
  <c r="AR991" i="19"/>
  <c r="BA991" i="19" s="1"/>
  <c r="AP991" i="19"/>
  <c r="AQ991" i="19"/>
  <c r="AZ991" i="19" s="1"/>
  <c r="O990" i="19"/>
  <c r="AW990" i="19"/>
  <c r="AU990" i="19"/>
  <c r="BC990" i="19" s="1"/>
  <c r="O989" i="19"/>
  <c r="AW989" i="19"/>
  <c r="AU989" i="19"/>
  <c r="BC989" i="19" s="1"/>
  <c r="O988" i="19"/>
  <c r="AW988" i="19"/>
  <c r="AU988" i="19"/>
  <c r="BC988" i="19" s="1"/>
  <c r="AO988" i="19"/>
  <c r="AO990" i="19"/>
  <c r="AO989" i="19"/>
  <c r="AS993" i="19"/>
  <c r="AS992" i="19"/>
  <c r="AS991" i="19"/>
  <c r="Q23" i="19" l="1"/>
  <c r="R22" i="19"/>
  <c r="AY989" i="19"/>
  <c r="BB993" i="19"/>
  <c r="BB992" i="19"/>
  <c r="BB991" i="19"/>
  <c r="AY990" i="19"/>
  <c r="AR990" i="19"/>
  <c r="BA990" i="19" s="1"/>
  <c r="AP990" i="19"/>
  <c r="AQ990" i="19"/>
  <c r="AZ990" i="19" s="1"/>
  <c r="AR989" i="19"/>
  <c r="BA989" i="19" s="1"/>
  <c r="AP989" i="19"/>
  <c r="AQ989" i="19"/>
  <c r="AZ989" i="19" s="1"/>
  <c r="AY988" i="19"/>
  <c r="AP988" i="19"/>
  <c r="AQ988" i="19"/>
  <c r="AZ988" i="19" s="1"/>
  <c r="AR988" i="19"/>
  <c r="BA988" i="19" s="1"/>
  <c r="AS988" i="19"/>
  <c r="AS989" i="19"/>
  <c r="AS990" i="19"/>
  <c r="Q24" i="19" l="1"/>
  <c r="R23" i="19"/>
  <c r="BB990" i="19"/>
  <c r="BB989" i="19"/>
  <c r="BB988" i="19"/>
  <c r="O987" i="19"/>
  <c r="AW987" i="19"/>
  <c r="AU987" i="19"/>
  <c r="BC987" i="19" s="1"/>
  <c r="O986" i="19"/>
  <c r="AW986" i="19"/>
  <c r="AU986" i="19"/>
  <c r="BC986" i="19" s="1"/>
  <c r="O985" i="19"/>
  <c r="AW985" i="19"/>
  <c r="AU985" i="19"/>
  <c r="BC985" i="19" s="1"/>
  <c r="O984" i="19"/>
  <c r="AW984" i="19"/>
  <c r="AU984" i="19"/>
  <c r="BC984" i="19" s="1"/>
  <c r="O983" i="19"/>
  <c r="AW983" i="19"/>
  <c r="AU983" i="19"/>
  <c r="BC983" i="19" s="1"/>
  <c r="AO984" i="19"/>
  <c r="AO987" i="19"/>
  <c r="AO983" i="19"/>
  <c r="AO985" i="19"/>
  <c r="AO986" i="19"/>
  <c r="Q25" i="19" l="1"/>
  <c r="R24" i="19"/>
  <c r="AY983" i="19"/>
  <c r="AY987" i="19"/>
  <c r="AR987" i="19"/>
  <c r="BA987" i="19" s="1"/>
  <c r="AP987" i="19"/>
  <c r="AQ987" i="19"/>
  <c r="AZ987" i="19" s="1"/>
  <c r="AY986" i="19"/>
  <c r="AR986" i="19"/>
  <c r="BA986" i="19" s="1"/>
  <c r="AP986" i="19"/>
  <c r="AQ986" i="19"/>
  <c r="AZ986" i="19" s="1"/>
  <c r="AY985" i="19"/>
  <c r="AR985" i="19"/>
  <c r="BA985" i="19" s="1"/>
  <c r="AP985" i="19"/>
  <c r="AQ985" i="19"/>
  <c r="AZ985" i="19" s="1"/>
  <c r="AY984" i="19"/>
  <c r="AR984" i="19"/>
  <c r="BA984" i="19" s="1"/>
  <c r="AP984" i="19"/>
  <c r="AQ984" i="19"/>
  <c r="AZ984" i="19" s="1"/>
  <c r="AR983" i="19"/>
  <c r="BA983" i="19" s="1"/>
  <c r="AP983" i="19"/>
  <c r="AQ983" i="19"/>
  <c r="AZ983" i="19" s="1"/>
  <c r="O982" i="19"/>
  <c r="AW982" i="19"/>
  <c r="AU982" i="19"/>
  <c r="BC982" i="19" s="1"/>
  <c r="O981" i="19"/>
  <c r="AW981" i="19"/>
  <c r="AU981" i="19"/>
  <c r="BC981" i="19" s="1"/>
  <c r="O980" i="19"/>
  <c r="AW980" i="19"/>
  <c r="AU980" i="19"/>
  <c r="BC980" i="19" s="1"/>
  <c r="O979" i="19"/>
  <c r="AW979" i="19"/>
  <c r="AU979" i="19"/>
  <c r="BC979" i="19" s="1"/>
  <c r="O978" i="19"/>
  <c r="AW978" i="19"/>
  <c r="AU978" i="19"/>
  <c r="BC978" i="19" s="1"/>
  <c r="O977" i="19"/>
  <c r="AW977" i="19"/>
  <c r="AU977" i="19"/>
  <c r="BC977" i="19" s="1"/>
  <c r="AO981" i="19"/>
  <c r="AS985" i="19"/>
  <c r="AO982" i="19"/>
  <c r="AO978" i="19"/>
  <c r="AS984" i="19"/>
  <c r="AS987" i="19"/>
  <c r="AS986" i="19"/>
  <c r="AS983" i="19"/>
  <c r="AO977" i="19"/>
  <c r="AO980" i="19"/>
  <c r="AO979" i="19"/>
  <c r="Q26" i="19" l="1"/>
  <c r="R25" i="19"/>
  <c r="AY980" i="19"/>
  <c r="AY979" i="19"/>
  <c r="AY977" i="19"/>
  <c r="AY982" i="19"/>
  <c r="BB987" i="19"/>
  <c r="BB986" i="19"/>
  <c r="BB985" i="19"/>
  <c r="BB984" i="19"/>
  <c r="BB983" i="19"/>
  <c r="AY981" i="19"/>
  <c r="AR982" i="19"/>
  <c r="BA982" i="19" s="1"/>
  <c r="AP982" i="19"/>
  <c r="AQ982" i="19"/>
  <c r="AZ982" i="19" s="1"/>
  <c r="AP981" i="19"/>
  <c r="AQ981" i="19"/>
  <c r="AZ981" i="19" s="1"/>
  <c r="AR981" i="19"/>
  <c r="BA981" i="19" s="1"/>
  <c r="AR980" i="19"/>
  <c r="BA980" i="19" s="1"/>
  <c r="AP980" i="19"/>
  <c r="AQ980" i="19"/>
  <c r="AZ980" i="19" s="1"/>
  <c r="AR979" i="19"/>
  <c r="BA979" i="19" s="1"/>
  <c r="AP979" i="19"/>
  <c r="AQ979" i="19"/>
  <c r="AZ979" i="19" s="1"/>
  <c r="AY978" i="19"/>
  <c r="AR978" i="19"/>
  <c r="BA978" i="19" s="1"/>
  <c r="AP978" i="19"/>
  <c r="AQ978" i="19"/>
  <c r="AZ978" i="19" s="1"/>
  <c r="AR977" i="19"/>
  <c r="BA977" i="19" s="1"/>
  <c r="AQ977" i="19"/>
  <c r="AZ977" i="19" s="1"/>
  <c r="AP977" i="19"/>
  <c r="AS979" i="19"/>
  <c r="AS982" i="19"/>
  <c r="AS977" i="19"/>
  <c r="AS980" i="19"/>
  <c r="AS981" i="19"/>
  <c r="AS978" i="19"/>
  <c r="Q27" i="19" l="1"/>
  <c r="R26" i="19"/>
  <c r="BB982" i="19"/>
  <c r="BB981" i="19"/>
  <c r="BB980" i="19"/>
  <c r="BB979" i="19"/>
  <c r="BB978" i="19"/>
  <c r="BB977" i="19"/>
  <c r="Q28" i="19" l="1"/>
  <c r="R27" i="19"/>
  <c r="Q29" i="19" l="1"/>
  <c r="R28" i="19"/>
  <c r="O976" i="19"/>
  <c r="AW976" i="19"/>
  <c r="AU976" i="19"/>
  <c r="BC976" i="19" s="1"/>
  <c r="AO976" i="19"/>
  <c r="Q30" i="19" l="1"/>
  <c r="R29" i="19"/>
  <c r="AY976" i="19"/>
  <c r="AR976" i="19"/>
  <c r="BA976" i="19" s="1"/>
  <c r="AP976" i="19"/>
  <c r="AQ976" i="19"/>
  <c r="AZ976" i="19" s="1"/>
  <c r="O975" i="19"/>
  <c r="AW975" i="19"/>
  <c r="AU975" i="19"/>
  <c r="BC975" i="19" s="1"/>
  <c r="AS976" i="19"/>
  <c r="AO975" i="19"/>
  <c r="Q31" i="19" l="1"/>
  <c r="R30" i="19"/>
  <c r="BB976" i="19"/>
  <c r="AY975" i="19"/>
  <c r="AQ975" i="19"/>
  <c r="AZ975" i="19" s="1"/>
  <c r="AR975" i="19"/>
  <c r="BA975" i="19" s="1"/>
  <c r="AP975" i="19"/>
  <c r="AS975" i="19"/>
  <c r="Q32" i="19" l="1"/>
  <c r="R31" i="19"/>
  <c r="BB975" i="19"/>
  <c r="Q33" i="19" l="1"/>
  <c r="R32" i="19"/>
  <c r="O974" i="19"/>
  <c r="AW974" i="19"/>
  <c r="AU974" i="19"/>
  <c r="BC974" i="19" s="1"/>
  <c r="AO974" i="19"/>
  <c r="Q34" i="19" l="1"/>
  <c r="R33" i="19"/>
  <c r="AY974" i="19"/>
  <c r="AR974" i="19"/>
  <c r="BA974" i="19" s="1"/>
  <c r="AP974" i="19"/>
  <c r="AQ974" i="19"/>
  <c r="AZ974" i="19" s="1"/>
  <c r="O973" i="19"/>
  <c r="AW973" i="19"/>
  <c r="AU973" i="19"/>
  <c r="BC973" i="19" s="1"/>
  <c r="AO973" i="19"/>
  <c r="AS974" i="19"/>
  <c r="Q35" i="19" l="1"/>
  <c r="R34" i="19"/>
  <c r="AY973" i="19"/>
  <c r="BB974" i="19"/>
  <c r="AR973" i="19"/>
  <c r="BA973" i="19" s="1"/>
  <c r="AP973" i="19"/>
  <c r="AQ973" i="19"/>
  <c r="AZ973" i="19" s="1"/>
  <c r="O972" i="19"/>
  <c r="AW972" i="19"/>
  <c r="AU972" i="19"/>
  <c r="BC972" i="19" s="1"/>
  <c r="O971" i="19"/>
  <c r="AW971" i="19"/>
  <c r="AU971" i="19"/>
  <c r="BC971" i="19" s="1"/>
  <c r="AS973" i="19"/>
  <c r="AO971" i="19"/>
  <c r="AO972" i="19"/>
  <c r="Q36" i="19" l="1"/>
  <c r="R35" i="19"/>
  <c r="BB973" i="19"/>
  <c r="AY972" i="19"/>
  <c r="AR972" i="19"/>
  <c r="BA972" i="19" s="1"/>
  <c r="AP972" i="19"/>
  <c r="AQ972" i="19"/>
  <c r="AZ972" i="19" s="1"/>
  <c r="AY971" i="19"/>
  <c r="AR971" i="19"/>
  <c r="BA971" i="19" s="1"/>
  <c r="AP971" i="19"/>
  <c r="AQ971" i="19"/>
  <c r="AZ971" i="19" s="1"/>
  <c r="AS972" i="19"/>
  <c r="AS971" i="19"/>
  <c r="Q37" i="19" l="1"/>
  <c r="R36" i="19"/>
  <c r="BB972" i="19"/>
  <c r="BB971" i="19"/>
  <c r="AU740" i="19"/>
  <c r="Q38" i="19" l="1"/>
  <c r="R37" i="19"/>
  <c r="Q39" i="19" l="1"/>
  <c r="R38" i="19"/>
  <c r="AU3" i="19"/>
  <c r="AU4" i="19"/>
  <c r="AU5" i="19"/>
  <c r="AU6" i="19"/>
  <c r="AU7" i="19"/>
  <c r="AU8" i="19"/>
  <c r="AU9" i="19"/>
  <c r="AU10" i="19"/>
  <c r="AU11" i="19"/>
  <c r="AU12" i="19"/>
  <c r="AU13" i="19"/>
  <c r="AU14" i="19"/>
  <c r="AU15" i="19"/>
  <c r="AU16" i="19"/>
  <c r="AU17" i="19"/>
  <c r="AU18" i="19"/>
  <c r="AU19" i="19"/>
  <c r="AU20" i="19"/>
  <c r="AU21" i="19"/>
  <c r="AU22" i="19"/>
  <c r="AU23" i="19"/>
  <c r="AU24" i="19"/>
  <c r="AU25" i="19"/>
  <c r="AU26" i="19"/>
  <c r="AU27" i="19"/>
  <c r="AU28" i="19"/>
  <c r="AU29" i="19"/>
  <c r="AU30" i="19"/>
  <c r="AU31" i="19"/>
  <c r="AU32" i="19"/>
  <c r="AU33" i="19"/>
  <c r="AU34" i="19"/>
  <c r="AU35" i="19"/>
  <c r="AU36" i="19"/>
  <c r="AU37" i="19"/>
  <c r="AU38" i="19"/>
  <c r="AU39" i="19"/>
  <c r="AU40" i="19"/>
  <c r="AU41" i="19"/>
  <c r="AU42" i="19"/>
  <c r="AU43" i="19"/>
  <c r="AU44" i="19"/>
  <c r="AU45" i="19"/>
  <c r="AU46" i="19"/>
  <c r="AU47" i="19"/>
  <c r="AU48" i="19"/>
  <c r="AU49" i="19"/>
  <c r="AU50" i="19"/>
  <c r="AU51" i="19"/>
  <c r="AU52" i="19"/>
  <c r="AU53" i="19"/>
  <c r="AU54" i="19"/>
  <c r="AU55" i="19"/>
  <c r="AU56" i="19"/>
  <c r="AU57" i="19"/>
  <c r="AU58" i="19"/>
  <c r="AU59" i="19"/>
  <c r="AU60" i="19"/>
  <c r="AU61" i="19"/>
  <c r="AU62" i="19"/>
  <c r="AU63" i="19"/>
  <c r="AU64" i="19"/>
  <c r="AU65" i="19"/>
  <c r="AU66" i="19"/>
  <c r="AU67" i="19"/>
  <c r="AU68" i="19"/>
  <c r="AU69" i="19"/>
  <c r="AU70" i="19"/>
  <c r="AU71" i="19"/>
  <c r="AU72" i="19"/>
  <c r="AU73" i="19"/>
  <c r="AU74" i="19"/>
  <c r="AU75" i="19"/>
  <c r="AU76" i="19"/>
  <c r="AU77" i="19"/>
  <c r="AU78" i="19"/>
  <c r="AU79" i="19"/>
  <c r="AU80" i="19"/>
  <c r="AU81" i="19"/>
  <c r="AU82" i="19"/>
  <c r="AU83" i="19"/>
  <c r="AU84" i="19"/>
  <c r="AU85" i="19"/>
  <c r="AU86" i="19"/>
  <c r="AU87" i="19"/>
  <c r="AU88" i="19"/>
  <c r="AU89" i="19"/>
  <c r="AU90" i="19"/>
  <c r="AU91" i="19"/>
  <c r="AU92" i="19"/>
  <c r="AU93" i="19"/>
  <c r="AU94" i="19"/>
  <c r="AU95" i="19"/>
  <c r="AU96" i="19"/>
  <c r="AU97" i="19"/>
  <c r="AU98" i="19"/>
  <c r="AU99" i="19"/>
  <c r="AU100" i="19"/>
  <c r="AU101" i="19"/>
  <c r="AU102" i="19"/>
  <c r="AU103" i="19"/>
  <c r="AU104" i="19"/>
  <c r="AU105" i="19"/>
  <c r="AU106" i="19"/>
  <c r="AU107" i="19"/>
  <c r="AU108" i="19"/>
  <c r="AU109" i="19"/>
  <c r="AU110" i="19"/>
  <c r="AU111" i="19"/>
  <c r="AU112" i="19"/>
  <c r="AU113" i="19"/>
  <c r="AU114" i="19"/>
  <c r="AU115" i="19"/>
  <c r="AU116" i="19"/>
  <c r="AU117" i="19"/>
  <c r="AU118" i="19"/>
  <c r="AU119" i="19"/>
  <c r="AU120" i="19"/>
  <c r="AU121" i="19"/>
  <c r="AU122" i="19"/>
  <c r="AU123" i="19"/>
  <c r="AU124" i="19"/>
  <c r="AU125" i="19"/>
  <c r="AU126" i="19"/>
  <c r="AU127" i="19"/>
  <c r="AU128" i="19"/>
  <c r="AU129" i="19"/>
  <c r="AU130" i="19"/>
  <c r="AU131" i="19"/>
  <c r="AU132" i="19"/>
  <c r="AU133" i="19"/>
  <c r="AU134" i="19"/>
  <c r="AU135" i="19"/>
  <c r="AU136" i="19"/>
  <c r="AU137" i="19"/>
  <c r="AU138" i="19"/>
  <c r="AU139" i="19"/>
  <c r="AU140" i="19"/>
  <c r="AU141" i="19"/>
  <c r="AU142" i="19"/>
  <c r="AU143" i="19"/>
  <c r="AU144" i="19"/>
  <c r="AU145" i="19"/>
  <c r="AU146" i="19"/>
  <c r="AU147" i="19"/>
  <c r="AU148" i="19"/>
  <c r="AU149" i="19"/>
  <c r="AU150" i="19"/>
  <c r="AU151" i="19"/>
  <c r="AU152" i="19"/>
  <c r="AU153" i="19"/>
  <c r="AU154" i="19"/>
  <c r="AU155" i="19"/>
  <c r="AU156" i="19"/>
  <c r="AU157" i="19"/>
  <c r="AU158" i="19"/>
  <c r="AU159" i="19"/>
  <c r="AU160" i="19"/>
  <c r="AU161" i="19"/>
  <c r="AU162" i="19"/>
  <c r="AU163" i="19"/>
  <c r="AU164" i="19"/>
  <c r="AU165" i="19"/>
  <c r="AU166" i="19"/>
  <c r="AU167" i="19"/>
  <c r="AU168" i="19"/>
  <c r="AU169" i="19"/>
  <c r="AU170" i="19"/>
  <c r="AU171" i="19"/>
  <c r="AU172" i="19"/>
  <c r="AU173" i="19"/>
  <c r="AU174" i="19"/>
  <c r="AU175" i="19"/>
  <c r="AU176" i="19"/>
  <c r="AU177" i="19"/>
  <c r="AU178" i="19"/>
  <c r="AU179" i="19"/>
  <c r="AU180" i="19"/>
  <c r="AU181" i="19"/>
  <c r="AU182" i="19"/>
  <c r="AU183" i="19"/>
  <c r="AU184" i="19"/>
  <c r="AU185" i="19"/>
  <c r="AU186" i="19"/>
  <c r="AU187" i="19"/>
  <c r="AU188" i="19"/>
  <c r="AU189" i="19"/>
  <c r="AU190" i="19"/>
  <c r="AU191" i="19"/>
  <c r="AU192" i="19"/>
  <c r="AU193" i="19"/>
  <c r="AU194" i="19"/>
  <c r="AU195" i="19"/>
  <c r="AU196" i="19"/>
  <c r="AU197" i="19"/>
  <c r="AU198" i="19"/>
  <c r="AU199" i="19"/>
  <c r="AU200" i="19"/>
  <c r="AU201" i="19"/>
  <c r="AU202" i="19"/>
  <c r="AU203" i="19"/>
  <c r="AU204" i="19"/>
  <c r="AU205" i="19"/>
  <c r="AU206" i="19"/>
  <c r="AU207" i="19"/>
  <c r="AU208" i="19"/>
  <c r="AU209" i="19"/>
  <c r="AU210" i="19"/>
  <c r="AU211" i="19"/>
  <c r="AU212" i="19"/>
  <c r="AU213" i="19"/>
  <c r="AU214" i="19"/>
  <c r="AU215" i="19"/>
  <c r="AU216" i="19"/>
  <c r="AU217" i="19"/>
  <c r="AU218" i="19"/>
  <c r="AU219" i="19"/>
  <c r="AU220" i="19"/>
  <c r="AU221" i="19"/>
  <c r="AU222" i="19"/>
  <c r="AU223" i="19"/>
  <c r="AU224" i="19"/>
  <c r="AU225" i="19"/>
  <c r="AU226" i="19"/>
  <c r="AU227" i="19"/>
  <c r="AU228" i="19"/>
  <c r="AU229" i="19"/>
  <c r="AU230" i="19"/>
  <c r="AU231" i="19"/>
  <c r="AU232" i="19"/>
  <c r="AU233" i="19"/>
  <c r="AU234" i="19"/>
  <c r="AU235" i="19"/>
  <c r="AU236" i="19"/>
  <c r="AU237" i="19"/>
  <c r="AU238" i="19"/>
  <c r="AU239" i="19"/>
  <c r="AU240" i="19"/>
  <c r="AU241" i="19"/>
  <c r="AU242" i="19"/>
  <c r="AU243" i="19"/>
  <c r="AU244" i="19"/>
  <c r="AU245" i="19"/>
  <c r="AU246" i="19"/>
  <c r="AU247" i="19"/>
  <c r="AU248" i="19"/>
  <c r="AU249" i="19"/>
  <c r="AU250" i="19"/>
  <c r="AU251" i="19"/>
  <c r="AU252" i="19"/>
  <c r="AU253" i="19"/>
  <c r="AU254" i="19"/>
  <c r="AU255" i="19"/>
  <c r="AU256" i="19"/>
  <c r="AU257" i="19"/>
  <c r="AU258" i="19"/>
  <c r="AU259" i="19"/>
  <c r="AU260" i="19"/>
  <c r="AU261" i="19"/>
  <c r="AU262" i="19"/>
  <c r="AU263" i="19"/>
  <c r="AU264" i="19"/>
  <c r="AU265" i="19"/>
  <c r="AU266" i="19"/>
  <c r="AU267" i="19"/>
  <c r="AU268" i="19"/>
  <c r="AU269" i="19"/>
  <c r="AU270" i="19"/>
  <c r="AU271" i="19"/>
  <c r="AU272" i="19"/>
  <c r="AU273" i="19"/>
  <c r="AU274" i="19"/>
  <c r="AU275" i="19"/>
  <c r="AU276" i="19"/>
  <c r="AU277" i="19"/>
  <c r="AU278" i="19"/>
  <c r="AU279" i="19"/>
  <c r="AU280" i="19"/>
  <c r="AU281" i="19"/>
  <c r="AU282" i="19"/>
  <c r="AU283" i="19"/>
  <c r="AU284" i="19"/>
  <c r="AU285" i="19"/>
  <c r="AU286" i="19"/>
  <c r="AU287" i="19"/>
  <c r="AU288" i="19"/>
  <c r="AU289" i="19"/>
  <c r="AU290" i="19"/>
  <c r="AU291" i="19"/>
  <c r="AU292" i="19"/>
  <c r="AU293" i="19"/>
  <c r="AU294" i="19"/>
  <c r="AU295" i="19"/>
  <c r="AU296" i="19"/>
  <c r="AU297" i="19"/>
  <c r="AU298" i="19"/>
  <c r="AU299" i="19"/>
  <c r="AU300" i="19"/>
  <c r="AU301" i="19"/>
  <c r="AU302" i="19"/>
  <c r="AU303" i="19"/>
  <c r="AU304" i="19"/>
  <c r="AU305" i="19"/>
  <c r="AU306" i="19"/>
  <c r="AU307" i="19"/>
  <c r="AU308" i="19"/>
  <c r="AU309" i="19"/>
  <c r="AU310" i="19"/>
  <c r="AU311" i="19"/>
  <c r="AU312" i="19"/>
  <c r="AU313" i="19"/>
  <c r="AU314" i="19"/>
  <c r="AU315" i="19"/>
  <c r="AU316" i="19"/>
  <c r="AU317" i="19"/>
  <c r="AU318" i="19"/>
  <c r="AU319" i="19"/>
  <c r="AU320" i="19"/>
  <c r="AU321" i="19"/>
  <c r="AU322" i="19"/>
  <c r="AU323" i="19"/>
  <c r="AU324" i="19"/>
  <c r="AU325" i="19"/>
  <c r="AU326" i="19"/>
  <c r="AU327" i="19"/>
  <c r="AU328" i="19"/>
  <c r="AU329" i="19"/>
  <c r="AU330" i="19"/>
  <c r="AU331" i="19"/>
  <c r="AU332" i="19"/>
  <c r="AU333" i="19"/>
  <c r="AU334" i="19"/>
  <c r="AU335" i="19"/>
  <c r="AU336" i="19"/>
  <c r="AU337" i="19"/>
  <c r="AU338" i="19"/>
  <c r="AU339" i="19"/>
  <c r="AU340" i="19"/>
  <c r="AU341" i="19"/>
  <c r="AU342" i="19"/>
  <c r="AU343" i="19"/>
  <c r="AU344" i="19"/>
  <c r="AU345" i="19"/>
  <c r="AU346" i="19"/>
  <c r="AU347" i="19"/>
  <c r="AU348" i="19"/>
  <c r="AU349" i="19"/>
  <c r="AU350" i="19"/>
  <c r="AU351" i="19"/>
  <c r="AU352" i="19"/>
  <c r="AU353" i="19"/>
  <c r="AU354" i="19"/>
  <c r="AU355" i="19"/>
  <c r="AU356" i="19"/>
  <c r="AU357" i="19"/>
  <c r="AU358" i="19"/>
  <c r="AU359" i="19"/>
  <c r="AU360" i="19"/>
  <c r="AU361" i="19"/>
  <c r="AU362" i="19"/>
  <c r="AU363" i="19"/>
  <c r="AU364" i="19"/>
  <c r="AU365" i="19"/>
  <c r="AU366" i="19"/>
  <c r="AU367" i="19"/>
  <c r="AU368" i="19"/>
  <c r="AU369" i="19"/>
  <c r="AU370" i="19"/>
  <c r="AU371" i="19"/>
  <c r="AU372" i="19"/>
  <c r="AU373" i="19"/>
  <c r="AU374" i="19"/>
  <c r="AU375" i="19"/>
  <c r="AU376" i="19"/>
  <c r="AU377" i="19"/>
  <c r="AU378" i="19"/>
  <c r="AU379" i="19"/>
  <c r="AU380" i="19"/>
  <c r="AU381" i="19"/>
  <c r="AU382" i="19"/>
  <c r="AU383" i="19"/>
  <c r="AU384" i="19"/>
  <c r="AU385" i="19"/>
  <c r="AU386" i="19"/>
  <c r="AU387" i="19"/>
  <c r="AU388" i="19"/>
  <c r="AU389" i="19"/>
  <c r="AU390" i="19"/>
  <c r="AU391" i="19"/>
  <c r="AU392" i="19"/>
  <c r="AU393" i="19"/>
  <c r="AU394" i="19"/>
  <c r="AU395" i="19"/>
  <c r="AU396" i="19"/>
  <c r="AU397" i="19"/>
  <c r="AU398" i="19"/>
  <c r="AU399" i="19"/>
  <c r="AU400" i="19"/>
  <c r="AU401" i="19"/>
  <c r="AU402" i="19"/>
  <c r="AU403" i="19"/>
  <c r="AU404" i="19"/>
  <c r="AU405" i="19"/>
  <c r="AU406" i="19"/>
  <c r="AU407" i="19"/>
  <c r="AU408" i="19"/>
  <c r="AU409" i="19"/>
  <c r="AU410" i="19"/>
  <c r="AU411" i="19"/>
  <c r="AU412" i="19"/>
  <c r="AU413" i="19"/>
  <c r="AU414" i="19"/>
  <c r="AU415" i="19"/>
  <c r="AU416" i="19"/>
  <c r="AU417" i="19"/>
  <c r="AU418" i="19"/>
  <c r="AU419" i="19"/>
  <c r="AU420" i="19"/>
  <c r="AU421" i="19"/>
  <c r="AU422" i="19"/>
  <c r="AU423" i="19"/>
  <c r="AU424" i="19"/>
  <c r="AU425" i="19"/>
  <c r="AU426" i="19"/>
  <c r="AU427" i="19"/>
  <c r="AU428" i="19"/>
  <c r="AU429" i="19"/>
  <c r="AU430" i="19"/>
  <c r="AU431" i="19"/>
  <c r="AU432" i="19"/>
  <c r="AU433" i="19"/>
  <c r="AU434" i="19"/>
  <c r="AU435" i="19"/>
  <c r="AU436" i="19"/>
  <c r="AU437" i="19"/>
  <c r="AU438" i="19"/>
  <c r="AU439" i="19"/>
  <c r="AU440" i="19"/>
  <c r="AU441" i="19"/>
  <c r="AU442" i="19"/>
  <c r="AU443" i="19"/>
  <c r="AU444" i="19"/>
  <c r="AU445" i="19"/>
  <c r="AU446" i="19"/>
  <c r="AU447" i="19"/>
  <c r="AU448" i="19"/>
  <c r="AU449" i="19"/>
  <c r="AU450" i="19"/>
  <c r="AU451" i="19"/>
  <c r="AU452" i="19"/>
  <c r="AU453" i="19"/>
  <c r="AU454" i="19"/>
  <c r="AU455" i="19"/>
  <c r="AU456" i="19"/>
  <c r="AU457" i="19"/>
  <c r="AU458" i="19"/>
  <c r="AU459" i="19"/>
  <c r="AU460" i="19"/>
  <c r="AU461" i="19"/>
  <c r="AU462" i="19"/>
  <c r="AU463" i="19"/>
  <c r="AU464" i="19"/>
  <c r="AU465" i="19"/>
  <c r="AU466" i="19"/>
  <c r="AU467" i="19"/>
  <c r="AU468" i="19"/>
  <c r="AU469" i="19"/>
  <c r="AU470" i="19"/>
  <c r="AU471" i="19"/>
  <c r="AU472" i="19"/>
  <c r="AU473" i="19"/>
  <c r="AU474" i="19"/>
  <c r="AU475" i="19"/>
  <c r="AU476" i="19"/>
  <c r="AU477" i="19"/>
  <c r="AU478" i="19"/>
  <c r="AU479" i="19"/>
  <c r="AU480" i="19"/>
  <c r="AU481" i="19"/>
  <c r="AU482" i="19"/>
  <c r="AU483" i="19"/>
  <c r="AU484" i="19"/>
  <c r="AU485" i="19"/>
  <c r="AU486" i="19"/>
  <c r="AU487" i="19"/>
  <c r="AU488" i="19"/>
  <c r="AU489" i="19"/>
  <c r="AU490" i="19"/>
  <c r="AU491" i="19"/>
  <c r="AU492" i="19"/>
  <c r="AU493" i="19"/>
  <c r="AU494" i="19"/>
  <c r="AU495" i="19"/>
  <c r="AU496" i="19"/>
  <c r="AU497" i="19"/>
  <c r="AU498" i="19"/>
  <c r="AU499" i="19"/>
  <c r="AU500" i="19"/>
  <c r="AU501" i="19"/>
  <c r="AU502" i="19"/>
  <c r="AU503" i="19"/>
  <c r="AU504" i="19"/>
  <c r="AU505" i="19"/>
  <c r="AU506" i="19"/>
  <c r="AU507" i="19"/>
  <c r="AU508" i="19"/>
  <c r="AU509" i="19"/>
  <c r="AU510" i="19"/>
  <c r="AU511" i="19"/>
  <c r="AU512" i="19"/>
  <c r="AU513" i="19"/>
  <c r="AU514" i="19"/>
  <c r="AU515" i="19"/>
  <c r="AU516" i="19"/>
  <c r="AU517" i="19"/>
  <c r="AU518" i="19"/>
  <c r="AU519" i="19"/>
  <c r="AU520" i="19"/>
  <c r="AU521" i="19"/>
  <c r="AU522" i="19"/>
  <c r="AU523" i="19"/>
  <c r="AU524" i="19"/>
  <c r="AU525" i="19"/>
  <c r="AU526" i="19"/>
  <c r="AU527" i="19"/>
  <c r="AU528" i="19"/>
  <c r="AU529" i="19"/>
  <c r="AU530" i="19"/>
  <c r="AU531" i="19"/>
  <c r="AU532" i="19"/>
  <c r="AU533" i="19"/>
  <c r="AU534" i="19"/>
  <c r="AU535" i="19"/>
  <c r="AU536" i="19"/>
  <c r="AU537" i="19"/>
  <c r="AU538" i="19"/>
  <c r="AU539" i="19"/>
  <c r="AU540" i="19"/>
  <c r="AU541" i="19"/>
  <c r="AU542" i="19"/>
  <c r="AU543" i="19"/>
  <c r="AU544" i="19"/>
  <c r="AU545" i="19"/>
  <c r="AU546" i="19"/>
  <c r="AU547" i="19"/>
  <c r="AU548" i="19"/>
  <c r="AU549" i="19"/>
  <c r="AU550" i="19"/>
  <c r="AU551" i="19"/>
  <c r="AU552" i="19"/>
  <c r="AU553" i="19"/>
  <c r="AU554" i="19"/>
  <c r="AU555" i="19"/>
  <c r="AU556" i="19"/>
  <c r="AU557" i="19"/>
  <c r="AU558" i="19"/>
  <c r="AU559" i="19"/>
  <c r="AU560" i="19"/>
  <c r="AU561" i="19"/>
  <c r="AU562" i="19"/>
  <c r="AU563" i="19"/>
  <c r="AU564" i="19"/>
  <c r="AU565" i="19"/>
  <c r="AU566" i="19"/>
  <c r="AU567" i="19"/>
  <c r="AU568" i="19"/>
  <c r="AU569" i="19"/>
  <c r="AU570" i="19"/>
  <c r="AU571" i="19"/>
  <c r="AU572" i="19"/>
  <c r="AU573" i="19"/>
  <c r="AU574" i="19"/>
  <c r="AU575" i="19"/>
  <c r="AU576" i="19"/>
  <c r="AU577" i="19"/>
  <c r="AU578" i="19"/>
  <c r="AU579" i="19"/>
  <c r="AU580" i="19"/>
  <c r="AU581" i="19"/>
  <c r="AU582" i="19"/>
  <c r="AU583" i="19"/>
  <c r="AU584" i="19"/>
  <c r="AU585" i="19"/>
  <c r="AU586" i="19"/>
  <c r="AU587" i="19"/>
  <c r="AU588" i="19"/>
  <c r="AU589" i="19"/>
  <c r="AU590" i="19"/>
  <c r="AU591" i="19"/>
  <c r="AU592" i="19"/>
  <c r="AU593" i="19"/>
  <c r="AU594" i="19"/>
  <c r="AU595" i="19"/>
  <c r="AU596" i="19"/>
  <c r="AU597" i="19"/>
  <c r="AU598" i="19"/>
  <c r="AU599" i="19"/>
  <c r="AU600" i="19"/>
  <c r="AU601" i="19"/>
  <c r="AU602" i="19"/>
  <c r="AU603" i="19"/>
  <c r="AU604" i="19"/>
  <c r="AU605" i="19"/>
  <c r="AU606" i="19"/>
  <c r="AU607" i="19"/>
  <c r="AU608" i="19"/>
  <c r="AU609" i="19"/>
  <c r="AU610" i="19"/>
  <c r="AU611" i="19"/>
  <c r="AU612" i="19"/>
  <c r="AU613" i="19"/>
  <c r="AU614" i="19"/>
  <c r="AU615" i="19"/>
  <c r="AU616" i="19"/>
  <c r="AU617" i="19"/>
  <c r="AU618" i="19"/>
  <c r="AU619" i="19"/>
  <c r="AU620" i="19"/>
  <c r="AU621" i="19"/>
  <c r="AU622" i="19"/>
  <c r="AU623" i="19"/>
  <c r="AU624" i="19"/>
  <c r="AU625" i="19"/>
  <c r="AU626" i="19"/>
  <c r="AU627" i="19"/>
  <c r="AU628" i="19"/>
  <c r="AU629" i="19"/>
  <c r="AU630" i="19"/>
  <c r="AU631" i="19"/>
  <c r="AU632" i="19"/>
  <c r="AU633" i="19"/>
  <c r="AU634" i="19"/>
  <c r="AU635" i="19"/>
  <c r="AU636" i="19"/>
  <c r="AU637" i="19"/>
  <c r="AU638" i="19"/>
  <c r="AU639" i="19"/>
  <c r="AU640" i="19"/>
  <c r="AU641" i="19"/>
  <c r="AU642" i="19"/>
  <c r="AU643" i="19"/>
  <c r="AU644" i="19"/>
  <c r="AU645" i="19"/>
  <c r="AU646" i="19"/>
  <c r="AU647" i="19"/>
  <c r="AU648" i="19"/>
  <c r="AU649" i="19"/>
  <c r="AU650" i="19"/>
  <c r="AU651" i="19"/>
  <c r="AU652" i="19"/>
  <c r="AU653" i="19"/>
  <c r="AU654" i="19"/>
  <c r="AU655" i="19"/>
  <c r="AU656" i="19"/>
  <c r="AU657" i="19"/>
  <c r="AU658" i="19"/>
  <c r="AU659" i="19"/>
  <c r="AU660" i="19"/>
  <c r="AU661" i="19"/>
  <c r="AU662" i="19"/>
  <c r="AU663" i="19"/>
  <c r="AU664" i="19"/>
  <c r="AU665" i="19"/>
  <c r="AU666" i="19"/>
  <c r="AU667" i="19"/>
  <c r="AU668" i="19"/>
  <c r="AU669" i="19"/>
  <c r="AU670" i="19"/>
  <c r="AU671" i="19"/>
  <c r="AU672" i="19"/>
  <c r="AU673" i="19"/>
  <c r="AU674" i="19"/>
  <c r="AU675" i="19"/>
  <c r="AU676" i="19"/>
  <c r="AU677" i="19"/>
  <c r="AU678" i="19"/>
  <c r="AU679" i="19"/>
  <c r="AU680" i="19"/>
  <c r="AU681" i="19"/>
  <c r="AU682" i="19"/>
  <c r="AU683" i="19"/>
  <c r="AU684" i="19"/>
  <c r="AU685" i="19"/>
  <c r="AU686" i="19"/>
  <c r="AU687" i="19"/>
  <c r="AU688" i="19"/>
  <c r="AU689" i="19"/>
  <c r="AU690" i="19"/>
  <c r="AU691" i="19"/>
  <c r="AU692" i="19"/>
  <c r="AU693" i="19"/>
  <c r="AU694" i="19"/>
  <c r="AU695" i="19"/>
  <c r="AU696" i="19"/>
  <c r="AU697" i="19"/>
  <c r="AU698" i="19"/>
  <c r="AU699" i="19"/>
  <c r="AU700" i="19"/>
  <c r="AU701" i="19"/>
  <c r="AU702" i="19"/>
  <c r="AU703" i="19"/>
  <c r="AU704" i="19"/>
  <c r="AU705" i="19"/>
  <c r="AU706" i="19"/>
  <c r="AU707" i="19"/>
  <c r="AU708" i="19"/>
  <c r="AU709" i="19"/>
  <c r="AU710" i="19"/>
  <c r="AU711" i="19"/>
  <c r="AU712" i="19"/>
  <c r="AU713" i="19"/>
  <c r="AU714" i="19"/>
  <c r="AU715" i="19"/>
  <c r="AU716" i="19"/>
  <c r="AU717" i="19"/>
  <c r="AU718" i="19"/>
  <c r="AU719" i="19"/>
  <c r="AU720" i="19"/>
  <c r="AU721" i="19"/>
  <c r="AU722" i="19"/>
  <c r="AU723" i="19"/>
  <c r="AU724" i="19"/>
  <c r="AU725" i="19"/>
  <c r="AU726" i="19"/>
  <c r="AU727" i="19"/>
  <c r="AU728" i="19"/>
  <c r="AU729" i="19"/>
  <c r="AU730" i="19"/>
  <c r="AU731" i="19"/>
  <c r="AU732" i="19"/>
  <c r="AU733" i="19"/>
  <c r="AU734" i="19"/>
  <c r="AU735" i="19"/>
  <c r="AU736" i="19"/>
  <c r="AU737" i="19"/>
  <c r="AU738" i="19"/>
  <c r="AU739" i="19"/>
  <c r="AU741" i="19"/>
  <c r="AU742" i="19"/>
  <c r="AU743" i="19"/>
  <c r="AU744" i="19"/>
  <c r="AU745" i="19"/>
  <c r="AU746" i="19"/>
  <c r="AU747" i="19"/>
  <c r="AU748" i="19"/>
  <c r="AU749" i="19"/>
  <c r="AU750" i="19"/>
  <c r="AU751" i="19"/>
  <c r="AU752" i="19"/>
  <c r="AU753" i="19"/>
  <c r="AU754" i="19"/>
  <c r="AU755" i="19"/>
  <c r="AU756" i="19"/>
  <c r="AU757" i="19"/>
  <c r="AU758" i="19"/>
  <c r="AU759" i="19"/>
  <c r="AU760" i="19"/>
  <c r="AU761" i="19"/>
  <c r="AU762" i="19"/>
  <c r="AU763" i="19"/>
  <c r="AU764" i="19"/>
  <c r="AU765" i="19"/>
  <c r="AU766" i="19"/>
  <c r="AU767" i="19"/>
  <c r="AU768" i="19"/>
  <c r="AU769" i="19"/>
  <c r="AU770" i="19"/>
  <c r="AU771" i="19"/>
  <c r="AU772" i="19"/>
  <c r="AU773" i="19"/>
  <c r="AU774" i="19"/>
  <c r="AU775" i="19"/>
  <c r="AU776" i="19"/>
  <c r="AU777" i="19"/>
  <c r="AU778" i="19"/>
  <c r="AU779" i="19"/>
  <c r="AU780" i="19"/>
  <c r="AU781" i="19"/>
  <c r="AU782" i="19"/>
  <c r="AU783" i="19"/>
  <c r="AU784" i="19"/>
  <c r="AU785" i="19"/>
  <c r="AU786" i="19"/>
  <c r="AU787" i="19"/>
  <c r="AU788" i="19"/>
  <c r="AU789" i="19"/>
  <c r="AU790" i="19"/>
  <c r="AU791" i="19"/>
  <c r="AU792" i="19"/>
  <c r="AU793" i="19"/>
  <c r="AU794" i="19"/>
  <c r="AU795" i="19"/>
  <c r="AU796" i="19"/>
  <c r="AU797" i="19"/>
  <c r="AU798" i="19"/>
  <c r="AU799" i="19"/>
  <c r="AU800" i="19"/>
  <c r="AU801" i="19"/>
  <c r="AU802" i="19"/>
  <c r="AU803" i="19"/>
  <c r="AU804" i="19"/>
  <c r="AU805" i="19"/>
  <c r="AU806" i="19"/>
  <c r="AU807" i="19"/>
  <c r="AU808" i="19"/>
  <c r="AU809" i="19"/>
  <c r="AU810" i="19"/>
  <c r="AU811" i="19"/>
  <c r="AU812" i="19"/>
  <c r="AU813" i="19"/>
  <c r="AU814" i="19"/>
  <c r="AU815" i="19"/>
  <c r="AU816" i="19"/>
  <c r="AU817" i="19"/>
  <c r="AU818" i="19"/>
  <c r="AU819" i="19"/>
  <c r="AU820" i="19"/>
  <c r="AU821" i="19"/>
  <c r="AU822" i="19"/>
  <c r="AU823" i="19"/>
  <c r="AU824" i="19"/>
  <c r="AU825" i="19"/>
  <c r="AU826" i="19"/>
  <c r="AU827" i="19"/>
  <c r="AU828" i="19"/>
  <c r="AU829" i="19"/>
  <c r="AU830" i="19"/>
  <c r="AU831" i="19"/>
  <c r="AU832" i="19"/>
  <c r="AU833" i="19"/>
  <c r="AU834" i="19"/>
  <c r="AU835" i="19"/>
  <c r="AU836" i="19"/>
  <c r="AU837" i="19"/>
  <c r="AU838" i="19"/>
  <c r="AU839" i="19"/>
  <c r="AU840" i="19"/>
  <c r="AU841" i="19"/>
  <c r="AU842" i="19"/>
  <c r="AU843" i="19"/>
  <c r="AU844" i="19"/>
  <c r="AU845" i="19"/>
  <c r="AU846" i="19"/>
  <c r="AU847" i="19"/>
  <c r="AU848" i="19"/>
  <c r="AU849" i="19"/>
  <c r="AU850" i="19"/>
  <c r="AU851" i="19"/>
  <c r="AU852" i="19"/>
  <c r="AU853" i="19"/>
  <c r="AU854" i="19"/>
  <c r="AU855" i="19"/>
  <c r="AU856" i="19"/>
  <c r="AU857" i="19"/>
  <c r="AU858" i="19"/>
  <c r="AU859" i="19"/>
  <c r="AU860" i="19"/>
  <c r="AU861" i="19"/>
  <c r="AU862" i="19"/>
  <c r="AU863" i="19"/>
  <c r="AU864" i="19"/>
  <c r="AU865" i="19"/>
  <c r="AU866" i="19"/>
  <c r="AU867" i="19"/>
  <c r="AU868" i="19"/>
  <c r="AU869" i="19"/>
  <c r="AU870" i="19"/>
  <c r="AU871" i="19"/>
  <c r="AU872" i="19"/>
  <c r="AU873" i="19"/>
  <c r="AU874" i="19"/>
  <c r="AU875" i="19"/>
  <c r="AU876" i="19"/>
  <c r="AU877" i="19"/>
  <c r="AU878" i="19"/>
  <c r="AU879" i="19"/>
  <c r="AU880" i="19"/>
  <c r="AU881" i="19"/>
  <c r="AU882" i="19"/>
  <c r="AU883" i="19"/>
  <c r="AU884" i="19"/>
  <c r="AU885" i="19"/>
  <c r="AU886" i="19"/>
  <c r="AU887" i="19"/>
  <c r="AU888" i="19"/>
  <c r="AU889" i="19"/>
  <c r="AU890" i="19"/>
  <c r="AU891" i="19"/>
  <c r="AU892" i="19"/>
  <c r="AU893" i="19"/>
  <c r="AU894" i="19"/>
  <c r="AU895" i="19"/>
  <c r="AU896" i="19"/>
  <c r="AU897" i="19"/>
  <c r="AU898" i="19"/>
  <c r="AU899" i="19"/>
  <c r="AU900" i="19"/>
  <c r="AU901" i="19"/>
  <c r="AU902" i="19"/>
  <c r="AU903" i="19"/>
  <c r="AU904" i="19"/>
  <c r="AU905" i="19"/>
  <c r="AU906" i="19"/>
  <c r="AU907" i="19"/>
  <c r="AU908" i="19"/>
  <c r="AU909" i="19"/>
  <c r="AU910" i="19"/>
  <c r="AU911" i="19"/>
  <c r="AU912" i="19"/>
  <c r="AU913" i="19"/>
  <c r="AU914" i="19"/>
  <c r="AU915" i="19"/>
  <c r="AU916" i="19"/>
  <c r="AU917" i="19"/>
  <c r="AU918" i="19"/>
  <c r="AU919" i="19"/>
  <c r="AU920" i="19"/>
  <c r="AU921" i="19"/>
  <c r="AU922" i="19"/>
  <c r="AU923" i="19"/>
  <c r="AU924" i="19"/>
  <c r="AU925" i="19"/>
  <c r="AU926" i="19"/>
  <c r="AU927" i="19"/>
  <c r="AU928" i="19"/>
  <c r="AU929" i="19"/>
  <c r="AU930" i="19"/>
  <c r="AU931" i="19"/>
  <c r="AU932" i="19"/>
  <c r="AU933" i="19"/>
  <c r="AU934" i="19"/>
  <c r="AU935" i="19"/>
  <c r="AU936" i="19"/>
  <c r="AU937" i="19"/>
  <c r="AU938" i="19"/>
  <c r="AU939" i="19"/>
  <c r="AU940" i="19"/>
  <c r="AU941" i="19"/>
  <c r="AU942" i="19"/>
  <c r="AU943" i="19"/>
  <c r="AU944" i="19"/>
  <c r="AU945" i="19"/>
  <c r="AU946" i="19"/>
  <c r="AU947" i="19"/>
  <c r="AU948" i="19"/>
  <c r="AU949" i="19"/>
  <c r="AU950" i="19"/>
  <c r="AU951" i="19"/>
  <c r="AU952" i="19"/>
  <c r="AU953" i="19"/>
  <c r="AU954" i="19"/>
  <c r="AU955" i="19"/>
  <c r="AU956" i="19"/>
  <c r="AU957" i="19"/>
  <c r="AU958" i="19"/>
  <c r="AU959" i="19"/>
  <c r="AU960" i="19"/>
  <c r="AU961" i="19"/>
  <c r="AU962" i="19"/>
  <c r="AU963" i="19"/>
  <c r="AU964" i="19"/>
  <c r="AU965" i="19"/>
  <c r="BC965" i="19" s="1"/>
  <c r="AU966" i="19"/>
  <c r="BC966" i="19" s="1"/>
  <c r="AU967" i="19"/>
  <c r="BC967" i="19" s="1"/>
  <c r="AU968" i="19"/>
  <c r="BC968" i="19" s="1"/>
  <c r="AU969" i="19"/>
  <c r="BC969" i="19" s="1"/>
  <c r="AU970" i="19"/>
  <c r="BC970" i="19" s="1"/>
  <c r="AW3" i="19"/>
  <c r="AW4" i="19"/>
  <c r="AW5" i="19"/>
  <c r="AW6" i="19"/>
  <c r="AW7" i="19"/>
  <c r="AW8" i="19"/>
  <c r="AW9" i="19"/>
  <c r="AW10" i="19"/>
  <c r="AW11" i="19"/>
  <c r="AW12" i="19"/>
  <c r="AW13" i="19"/>
  <c r="AW14" i="19"/>
  <c r="AW15" i="19"/>
  <c r="AW16" i="19"/>
  <c r="AW17" i="19"/>
  <c r="AW18" i="19"/>
  <c r="AW19" i="19"/>
  <c r="AW20" i="19"/>
  <c r="AW21" i="19"/>
  <c r="AW22" i="19"/>
  <c r="AW23" i="19"/>
  <c r="AW24" i="19"/>
  <c r="AW25" i="19"/>
  <c r="AW26" i="19"/>
  <c r="AW27" i="19"/>
  <c r="AW28" i="19"/>
  <c r="AW29" i="19"/>
  <c r="AW30" i="19"/>
  <c r="AW31" i="19"/>
  <c r="AW32" i="19"/>
  <c r="AW33" i="19"/>
  <c r="AW34" i="19"/>
  <c r="AW35" i="19"/>
  <c r="AW36" i="19"/>
  <c r="AW37" i="19"/>
  <c r="AW38" i="19"/>
  <c r="AW39" i="19"/>
  <c r="AW40" i="19"/>
  <c r="AW41" i="19"/>
  <c r="AW42" i="19"/>
  <c r="AW43" i="19"/>
  <c r="AW44" i="19"/>
  <c r="AW45" i="19"/>
  <c r="AW46" i="19"/>
  <c r="AW47" i="19"/>
  <c r="AW48" i="19"/>
  <c r="AW49" i="19"/>
  <c r="AW50" i="19"/>
  <c r="AW51" i="19"/>
  <c r="AW52" i="19"/>
  <c r="AW53" i="19"/>
  <c r="AW54" i="19"/>
  <c r="AW55" i="19"/>
  <c r="AW56" i="19"/>
  <c r="AW57" i="19"/>
  <c r="AW58" i="19"/>
  <c r="AW59" i="19"/>
  <c r="AW60" i="19"/>
  <c r="AW61" i="19"/>
  <c r="AW62" i="19"/>
  <c r="AW63" i="19"/>
  <c r="AW64" i="19"/>
  <c r="AW65" i="19"/>
  <c r="AW66" i="19"/>
  <c r="AW67" i="19"/>
  <c r="AW68" i="19"/>
  <c r="AW69" i="19"/>
  <c r="AW70" i="19"/>
  <c r="AW71" i="19"/>
  <c r="AW72" i="19"/>
  <c r="AW73" i="19"/>
  <c r="AW74" i="19"/>
  <c r="AW75" i="19"/>
  <c r="AW76" i="19"/>
  <c r="AW77" i="19"/>
  <c r="AW78" i="19"/>
  <c r="AW79" i="19"/>
  <c r="AW80" i="19"/>
  <c r="AW81" i="19"/>
  <c r="AW82" i="19"/>
  <c r="AW83" i="19"/>
  <c r="AW84" i="19"/>
  <c r="AW85" i="19"/>
  <c r="AW86" i="19"/>
  <c r="AW87" i="19"/>
  <c r="AW88" i="19"/>
  <c r="AW89" i="19"/>
  <c r="AW90" i="19"/>
  <c r="AW91" i="19"/>
  <c r="AW92" i="19"/>
  <c r="AW93" i="19"/>
  <c r="AW94" i="19"/>
  <c r="AW95" i="19"/>
  <c r="AW96" i="19"/>
  <c r="AW97" i="19"/>
  <c r="AW98" i="19"/>
  <c r="AW99" i="19"/>
  <c r="AW100" i="19"/>
  <c r="AW101" i="19"/>
  <c r="AW102" i="19"/>
  <c r="AW103" i="19"/>
  <c r="AW104" i="19"/>
  <c r="AW105" i="19"/>
  <c r="AW106" i="19"/>
  <c r="AW107" i="19"/>
  <c r="AW108" i="19"/>
  <c r="AW109" i="19"/>
  <c r="AW110" i="19"/>
  <c r="AW111" i="19"/>
  <c r="AW112" i="19"/>
  <c r="AW113" i="19"/>
  <c r="AW114" i="19"/>
  <c r="AW115" i="19"/>
  <c r="AW116" i="19"/>
  <c r="AW117" i="19"/>
  <c r="AW118" i="19"/>
  <c r="AW119" i="19"/>
  <c r="AW120" i="19"/>
  <c r="AW121" i="19"/>
  <c r="AW122" i="19"/>
  <c r="AW123" i="19"/>
  <c r="AW124" i="19"/>
  <c r="AW125" i="19"/>
  <c r="AW126" i="19"/>
  <c r="AW127" i="19"/>
  <c r="AW128" i="19"/>
  <c r="AW129" i="19"/>
  <c r="AW130" i="19"/>
  <c r="AW131" i="19"/>
  <c r="AW132" i="19"/>
  <c r="AW133" i="19"/>
  <c r="AW134" i="19"/>
  <c r="AW135" i="19"/>
  <c r="AW136" i="19"/>
  <c r="AW137" i="19"/>
  <c r="AW138" i="19"/>
  <c r="AW139" i="19"/>
  <c r="AW140" i="19"/>
  <c r="AW141" i="19"/>
  <c r="AW142" i="19"/>
  <c r="AW143" i="19"/>
  <c r="AW144" i="19"/>
  <c r="AW145" i="19"/>
  <c r="AW146" i="19"/>
  <c r="AW147" i="19"/>
  <c r="AW148" i="19"/>
  <c r="AW149" i="19"/>
  <c r="AW150" i="19"/>
  <c r="AW151" i="19"/>
  <c r="AW152" i="19"/>
  <c r="AW153" i="19"/>
  <c r="AW154" i="19"/>
  <c r="AW155" i="19"/>
  <c r="AW156" i="19"/>
  <c r="AW157" i="19"/>
  <c r="AW158" i="19"/>
  <c r="AW159" i="19"/>
  <c r="AW160" i="19"/>
  <c r="AW161" i="19"/>
  <c r="AW162" i="19"/>
  <c r="AW163" i="19"/>
  <c r="AW164" i="19"/>
  <c r="AW165" i="19"/>
  <c r="AW166" i="19"/>
  <c r="AW167" i="19"/>
  <c r="AW168" i="19"/>
  <c r="AW169" i="19"/>
  <c r="AW170" i="19"/>
  <c r="AW171" i="19"/>
  <c r="AW172" i="19"/>
  <c r="AW173" i="19"/>
  <c r="AW174" i="19"/>
  <c r="AW175" i="19"/>
  <c r="AW176" i="19"/>
  <c r="AW177" i="19"/>
  <c r="AW178" i="19"/>
  <c r="AW179" i="19"/>
  <c r="AW180" i="19"/>
  <c r="AW181" i="19"/>
  <c r="AW182" i="19"/>
  <c r="AW183" i="19"/>
  <c r="AW184" i="19"/>
  <c r="AW185" i="19"/>
  <c r="AW186" i="19"/>
  <c r="AW187" i="19"/>
  <c r="AW188" i="19"/>
  <c r="AW189" i="19"/>
  <c r="AW190" i="19"/>
  <c r="AW191" i="19"/>
  <c r="AW192" i="19"/>
  <c r="AW193" i="19"/>
  <c r="AW194" i="19"/>
  <c r="AW195" i="19"/>
  <c r="AW196" i="19"/>
  <c r="AW197" i="19"/>
  <c r="AW198" i="19"/>
  <c r="AW199" i="19"/>
  <c r="AW200" i="19"/>
  <c r="AW201" i="19"/>
  <c r="AW202" i="19"/>
  <c r="AW203" i="19"/>
  <c r="AW204" i="19"/>
  <c r="AW205" i="19"/>
  <c r="AW206" i="19"/>
  <c r="AW207" i="19"/>
  <c r="AW208" i="19"/>
  <c r="AW209" i="19"/>
  <c r="AW210" i="19"/>
  <c r="AW211" i="19"/>
  <c r="AW212" i="19"/>
  <c r="AW213" i="19"/>
  <c r="AW214" i="19"/>
  <c r="AW215" i="19"/>
  <c r="AW216" i="19"/>
  <c r="AW217" i="19"/>
  <c r="AW218" i="19"/>
  <c r="AW219" i="19"/>
  <c r="AW220" i="19"/>
  <c r="AW221" i="19"/>
  <c r="AW222" i="19"/>
  <c r="AW223" i="19"/>
  <c r="AW224" i="19"/>
  <c r="AW225" i="19"/>
  <c r="AW226" i="19"/>
  <c r="AW227" i="19"/>
  <c r="AW228" i="19"/>
  <c r="AW229" i="19"/>
  <c r="AW230" i="19"/>
  <c r="AW231" i="19"/>
  <c r="AW232" i="19"/>
  <c r="AW233" i="19"/>
  <c r="AW234" i="19"/>
  <c r="AW235" i="19"/>
  <c r="AW236" i="19"/>
  <c r="AW237" i="19"/>
  <c r="AW238" i="19"/>
  <c r="AW239" i="19"/>
  <c r="AW240" i="19"/>
  <c r="AW241" i="19"/>
  <c r="AW242" i="19"/>
  <c r="AW243" i="19"/>
  <c r="AW244" i="19"/>
  <c r="AW245" i="19"/>
  <c r="AW246" i="19"/>
  <c r="AW247" i="19"/>
  <c r="AW248" i="19"/>
  <c r="AW249" i="19"/>
  <c r="AW250" i="19"/>
  <c r="AW251" i="19"/>
  <c r="AW252" i="19"/>
  <c r="AW253" i="19"/>
  <c r="AW254" i="19"/>
  <c r="AW255" i="19"/>
  <c r="AW256" i="19"/>
  <c r="AW257" i="19"/>
  <c r="AW258" i="19"/>
  <c r="AW259" i="19"/>
  <c r="AW260" i="19"/>
  <c r="AW261" i="19"/>
  <c r="AW262" i="19"/>
  <c r="AW263" i="19"/>
  <c r="AW264" i="19"/>
  <c r="AW265" i="19"/>
  <c r="AW266" i="19"/>
  <c r="AW267" i="19"/>
  <c r="AW268" i="19"/>
  <c r="AW269" i="19"/>
  <c r="AW270" i="19"/>
  <c r="AW271" i="19"/>
  <c r="AW272" i="19"/>
  <c r="AW273" i="19"/>
  <c r="AW274" i="19"/>
  <c r="AW275" i="19"/>
  <c r="AW276" i="19"/>
  <c r="AW277" i="19"/>
  <c r="AW278" i="19"/>
  <c r="AW279" i="19"/>
  <c r="AW280" i="19"/>
  <c r="AW281" i="19"/>
  <c r="AW282" i="19"/>
  <c r="AW283" i="19"/>
  <c r="AW284" i="19"/>
  <c r="AW285" i="19"/>
  <c r="AW286" i="19"/>
  <c r="AW287" i="19"/>
  <c r="AW288" i="19"/>
  <c r="AW289" i="19"/>
  <c r="AW290" i="19"/>
  <c r="AW291" i="19"/>
  <c r="AW292" i="19"/>
  <c r="AW293" i="19"/>
  <c r="AW294" i="19"/>
  <c r="AW295" i="19"/>
  <c r="AW296" i="19"/>
  <c r="AW297" i="19"/>
  <c r="AW298" i="19"/>
  <c r="AW299" i="19"/>
  <c r="AW300" i="19"/>
  <c r="AW301" i="19"/>
  <c r="AW302" i="19"/>
  <c r="AW303" i="19"/>
  <c r="AW304" i="19"/>
  <c r="AW305" i="19"/>
  <c r="AW306" i="19"/>
  <c r="AW307" i="19"/>
  <c r="AW308" i="19"/>
  <c r="AW309" i="19"/>
  <c r="AW310" i="19"/>
  <c r="AW311" i="19"/>
  <c r="AW312" i="19"/>
  <c r="AW313" i="19"/>
  <c r="AW314" i="19"/>
  <c r="AW315" i="19"/>
  <c r="AW316" i="19"/>
  <c r="AW317" i="19"/>
  <c r="AW318" i="19"/>
  <c r="AW319" i="19"/>
  <c r="AW320" i="19"/>
  <c r="AW321" i="19"/>
  <c r="AW322" i="19"/>
  <c r="AW323" i="19"/>
  <c r="AW324" i="19"/>
  <c r="AW325" i="19"/>
  <c r="AW326" i="19"/>
  <c r="AW327" i="19"/>
  <c r="AW328" i="19"/>
  <c r="AW329" i="19"/>
  <c r="AW330" i="19"/>
  <c r="AW331" i="19"/>
  <c r="AW332" i="19"/>
  <c r="AW333" i="19"/>
  <c r="AW334" i="19"/>
  <c r="AW335" i="19"/>
  <c r="AW336" i="19"/>
  <c r="AW337" i="19"/>
  <c r="AW338" i="19"/>
  <c r="AW339" i="19"/>
  <c r="AW340" i="19"/>
  <c r="AW341" i="19"/>
  <c r="AW342" i="19"/>
  <c r="AW343" i="19"/>
  <c r="AW344" i="19"/>
  <c r="AW345" i="19"/>
  <c r="AW346" i="19"/>
  <c r="AW347" i="19"/>
  <c r="AW348" i="19"/>
  <c r="AW349" i="19"/>
  <c r="AW350" i="19"/>
  <c r="AW351" i="19"/>
  <c r="AW352" i="19"/>
  <c r="AW353" i="19"/>
  <c r="AW354" i="19"/>
  <c r="AW355" i="19"/>
  <c r="AW356" i="19"/>
  <c r="AW357" i="19"/>
  <c r="AW358" i="19"/>
  <c r="AW359" i="19"/>
  <c r="AW360" i="19"/>
  <c r="AW361" i="19"/>
  <c r="AW362" i="19"/>
  <c r="AW363" i="19"/>
  <c r="AW364" i="19"/>
  <c r="AW365" i="19"/>
  <c r="AW366" i="19"/>
  <c r="AW367" i="19"/>
  <c r="AW368" i="19"/>
  <c r="AW369" i="19"/>
  <c r="AW370" i="19"/>
  <c r="AW371" i="19"/>
  <c r="AW372" i="19"/>
  <c r="AW373" i="19"/>
  <c r="AW374" i="19"/>
  <c r="AW375" i="19"/>
  <c r="AW376" i="19"/>
  <c r="AW377" i="19"/>
  <c r="AW378" i="19"/>
  <c r="AW379" i="19"/>
  <c r="AW380" i="19"/>
  <c r="AW381" i="19"/>
  <c r="AW382" i="19"/>
  <c r="AW383" i="19"/>
  <c r="AW384" i="19"/>
  <c r="AW385" i="19"/>
  <c r="AW386" i="19"/>
  <c r="AW387" i="19"/>
  <c r="AW388" i="19"/>
  <c r="AW389" i="19"/>
  <c r="AW390" i="19"/>
  <c r="AW391" i="19"/>
  <c r="AW392" i="19"/>
  <c r="AW393" i="19"/>
  <c r="AW394" i="19"/>
  <c r="AW395" i="19"/>
  <c r="AW396" i="19"/>
  <c r="AW397" i="19"/>
  <c r="AW398" i="19"/>
  <c r="AW399" i="19"/>
  <c r="AW400" i="19"/>
  <c r="AW401" i="19"/>
  <c r="AW402" i="19"/>
  <c r="AW403" i="19"/>
  <c r="AW404" i="19"/>
  <c r="AW405" i="19"/>
  <c r="AW406" i="19"/>
  <c r="AW407" i="19"/>
  <c r="AW408" i="19"/>
  <c r="AW409" i="19"/>
  <c r="AW410" i="19"/>
  <c r="AW411" i="19"/>
  <c r="AW412" i="19"/>
  <c r="AW413" i="19"/>
  <c r="AW414" i="19"/>
  <c r="AW415" i="19"/>
  <c r="AW416" i="19"/>
  <c r="AW417" i="19"/>
  <c r="AW418" i="19"/>
  <c r="AW419" i="19"/>
  <c r="AW420" i="19"/>
  <c r="AW421" i="19"/>
  <c r="AW422" i="19"/>
  <c r="AW423" i="19"/>
  <c r="AW424" i="19"/>
  <c r="AW425" i="19"/>
  <c r="AW426" i="19"/>
  <c r="AW427" i="19"/>
  <c r="AW428" i="19"/>
  <c r="AW429" i="19"/>
  <c r="AW430" i="19"/>
  <c r="AW431" i="19"/>
  <c r="AW432" i="19"/>
  <c r="AW433" i="19"/>
  <c r="AW434" i="19"/>
  <c r="AW435" i="19"/>
  <c r="AW436" i="19"/>
  <c r="AW437" i="19"/>
  <c r="AW438" i="19"/>
  <c r="AW439" i="19"/>
  <c r="AW440" i="19"/>
  <c r="AW441" i="19"/>
  <c r="AW442" i="19"/>
  <c r="AW443" i="19"/>
  <c r="AW444" i="19"/>
  <c r="AW445" i="19"/>
  <c r="AW446" i="19"/>
  <c r="AW447" i="19"/>
  <c r="AW448" i="19"/>
  <c r="AW449" i="19"/>
  <c r="AW450" i="19"/>
  <c r="AW451" i="19"/>
  <c r="AW452" i="19"/>
  <c r="AW453" i="19"/>
  <c r="AW454" i="19"/>
  <c r="AW455" i="19"/>
  <c r="AW456" i="19"/>
  <c r="AW457" i="19"/>
  <c r="AW458" i="19"/>
  <c r="AW459" i="19"/>
  <c r="AW460" i="19"/>
  <c r="AW461" i="19"/>
  <c r="AW462" i="19"/>
  <c r="AW463" i="19"/>
  <c r="AW464" i="19"/>
  <c r="AW465" i="19"/>
  <c r="AW466" i="19"/>
  <c r="AW467" i="19"/>
  <c r="AW468" i="19"/>
  <c r="AW469" i="19"/>
  <c r="AW470" i="19"/>
  <c r="AW471" i="19"/>
  <c r="AW472" i="19"/>
  <c r="AW473" i="19"/>
  <c r="AW474" i="19"/>
  <c r="AW475" i="19"/>
  <c r="AW476" i="19"/>
  <c r="AW477" i="19"/>
  <c r="AW478" i="19"/>
  <c r="AW479" i="19"/>
  <c r="AW480" i="19"/>
  <c r="AW481" i="19"/>
  <c r="AW482" i="19"/>
  <c r="AW483" i="19"/>
  <c r="AW484" i="19"/>
  <c r="AW485" i="19"/>
  <c r="AW486" i="19"/>
  <c r="AW487" i="19"/>
  <c r="AW488" i="19"/>
  <c r="AW489" i="19"/>
  <c r="AW490" i="19"/>
  <c r="AW491" i="19"/>
  <c r="AW492" i="19"/>
  <c r="AW493" i="19"/>
  <c r="AW494" i="19"/>
  <c r="AW495" i="19"/>
  <c r="AW496" i="19"/>
  <c r="AW497" i="19"/>
  <c r="AW498" i="19"/>
  <c r="AW499" i="19"/>
  <c r="AW500" i="19"/>
  <c r="AW501" i="19"/>
  <c r="AW502" i="19"/>
  <c r="AW503" i="19"/>
  <c r="AW504" i="19"/>
  <c r="AW505" i="19"/>
  <c r="AW506" i="19"/>
  <c r="AW507" i="19"/>
  <c r="AW508" i="19"/>
  <c r="AW509" i="19"/>
  <c r="AW510" i="19"/>
  <c r="AW511" i="19"/>
  <c r="AW512" i="19"/>
  <c r="AW513" i="19"/>
  <c r="AW514" i="19"/>
  <c r="AW515" i="19"/>
  <c r="AW516" i="19"/>
  <c r="AW517" i="19"/>
  <c r="AW518" i="19"/>
  <c r="AW519" i="19"/>
  <c r="AW520" i="19"/>
  <c r="AW521" i="19"/>
  <c r="AW522" i="19"/>
  <c r="AW523" i="19"/>
  <c r="AW524" i="19"/>
  <c r="AW525" i="19"/>
  <c r="AW526" i="19"/>
  <c r="AW527" i="19"/>
  <c r="AW528" i="19"/>
  <c r="AW529" i="19"/>
  <c r="AW530" i="19"/>
  <c r="AW531" i="19"/>
  <c r="AW532" i="19"/>
  <c r="AW533" i="19"/>
  <c r="AW534" i="19"/>
  <c r="AW535" i="19"/>
  <c r="AW536" i="19"/>
  <c r="AW537" i="19"/>
  <c r="AW538" i="19"/>
  <c r="AW539" i="19"/>
  <c r="AW540" i="19"/>
  <c r="AW541" i="19"/>
  <c r="AW542" i="19"/>
  <c r="AW543" i="19"/>
  <c r="AW544" i="19"/>
  <c r="AW545" i="19"/>
  <c r="AW546" i="19"/>
  <c r="AW547" i="19"/>
  <c r="AW548" i="19"/>
  <c r="AW549" i="19"/>
  <c r="AW550" i="19"/>
  <c r="AW551" i="19"/>
  <c r="AW552" i="19"/>
  <c r="AW553" i="19"/>
  <c r="AW554" i="19"/>
  <c r="AW555" i="19"/>
  <c r="AW556" i="19"/>
  <c r="AW557" i="19"/>
  <c r="AW558" i="19"/>
  <c r="AW559" i="19"/>
  <c r="AW560" i="19"/>
  <c r="AW561" i="19"/>
  <c r="AW562" i="19"/>
  <c r="AW563" i="19"/>
  <c r="AW564" i="19"/>
  <c r="AW565" i="19"/>
  <c r="AW566" i="19"/>
  <c r="AW567" i="19"/>
  <c r="AW568" i="19"/>
  <c r="AW569" i="19"/>
  <c r="AW570" i="19"/>
  <c r="AW571" i="19"/>
  <c r="AW572" i="19"/>
  <c r="AW573" i="19"/>
  <c r="AW574" i="19"/>
  <c r="AW575" i="19"/>
  <c r="AW576" i="19"/>
  <c r="AW577" i="19"/>
  <c r="AW578" i="19"/>
  <c r="AW579" i="19"/>
  <c r="AW580" i="19"/>
  <c r="AW581" i="19"/>
  <c r="AW582" i="19"/>
  <c r="AW583" i="19"/>
  <c r="AW584" i="19"/>
  <c r="AW585" i="19"/>
  <c r="AW586" i="19"/>
  <c r="AW587" i="19"/>
  <c r="AW588" i="19"/>
  <c r="AW589" i="19"/>
  <c r="AW590" i="19"/>
  <c r="AW591" i="19"/>
  <c r="AW592" i="19"/>
  <c r="AW593" i="19"/>
  <c r="AW594" i="19"/>
  <c r="AW595" i="19"/>
  <c r="AW596" i="19"/>
  <c r="AW597" i="19"/>
  <c r="AW598" i="19"/>
  <c r="AW599" i="19"/>
  <c r="AW600" i="19"/>
  <c r="AW601" i="19"/>
  <c r="AW602" i="19"/>
  <c r="AW603" i="19"/>
  <c r="AW604" i="19"/>
  <c r="AW605" i="19"/>
  <c r="AW606" i="19"/>
  <c r="AW607" i="19"/>
  <c r="AW608" i="19"/>
  <c r="AW609" i="19"/>
  <c r="AW610" i="19"/>
  <c r="AW611" i="19"/>
  <c r="AW612" i="19"/>
  <c r="AW613" i="19"/>
  <c r="AW614" i="19"/>
  <c r="AW615" i="19"/>
  <c r="AW616" i="19"/>
  <c r="AW617" i="19"/>
  <c r="AW618" i="19"/>
  <c r="AW619" i="19"/>
  <c r="AW620" i="19"/>
  <c r="AW621" i="19"/>
  <c r="AW622" i="19"/>
  <c r="AW623" i="19"/>
  <c r="AW624" i="19"/>
  <c r="AW625" i="19"/>
  <c r="AW626" i="19"/>
  <c r="AW627" i="19"/>
  <c r="AW628" i="19"/>
  <c r="AW629" i="19"/>
  <c r="AW630" i="19"/>
  <c r="AW631" i="19"/>
  <c r="AW632" i="19"/>
  <c r="AW633" i="19"/>
  <c r="AW634" i="19"/>
  <c r="AW635" i="19"/>
  <c r="AW636" i="19"/>
  <c r="AW637" i="19"/>
  <c r="AW638" i="19"/>
  <c r="AW639" i="19"/>
  <c r="AW640" i="19"/>
  <c r="AW641" i="19"/>
  <c r="AW642" i="19"/>
  <c r="AW643" i="19"/>
  <c r="AW644" i="19"/>
  <c r="AW645" i="19"/>
  <c r="AW646" i="19"/>
  <c r="AW647" i="19"/>
  <c r="AW648" i="19"/>
  <c r="AW649" i="19"/>
  <c r="AW650" i="19"/>
  <c r="AW651" i="19"/>
  <c r="AW652" i="19"/>
  <c r="AW653" i="19"/>
  <c r="AW654" i="19"/>
  <c r="AW655" i="19"/>
  <c r="AW656" i="19"/>
  <c r="AW657" i="19"/>
  <c r="AW658" i="19"/>
  <c r="AW659" i="19"/>
  <c r="AW660" i="19"/>
  <c r="AW661" i="19"/>
  <c r="AW662" i="19"/>
  <c r="AW663" i="19"/>
  <c r="AW664" i="19"/>
  <c r="AW665" i="19"/>
  <c r="AW666" i="19"/>
  <c r="AW667" i="19"/>
  <c r="AW668" i="19"/>
  <c r="AW669" i="19"/>
  <c r="AW670" i="19"/>
  <c r="AW671" i="19"/>
  <c r="AW672" i="19"/>
  <c r="AW673" i="19"/>
  <c r="AW674" i="19"/>
  <c r="AW675" i="19"/>
  <c r="AW676" i="19"/>
  <c r="AW677" i="19"/>
  <c r="AW678" i="19"/>
  <c r="AW679" i="19"/>
  <c r="AW680" i="19"/>
  <c r="AW681" i="19"/>
  <c r="AW682" i="19"/>
  <c r="AW683" i="19"/>
  <c r="AW684" i="19"/>
  <c r="AW685" i="19"/>
  <c r="AW686" i="19"/>
  <c r="AW687" i="19"/>
  <c r="AW688" i="19"/>
  <c r="AW689" i="19"/>
  <c r="AW690" i="19"/>
  <c r="AW691" i="19"/>
  <c r="AW692" i="19"/>
  <c r="AW693" i="19"/>
  <c r="AW694" i="19"/>
  <c r="AW695" i="19"/>
  <c r="AW696" i="19"/>
  <c r="AW697" i="19"/>
  <c r="AW698" i="19"/>
  <c r="AW699" i="19"/>
  <c r="AW700" i="19"/>
  <c r="AW701" i="19"/>
  <c r="AW702" i="19"/>
  <c r="AW703" i="19"/>
  <c r="AW704" i="19"/>
  <c r="AW705" i="19"/>
  <c r="AW706" i="19"/>
  <c r="AW707" i="19"/>
  <c r="AW708" i="19"/>
  <c r="AW709" i="19"/>
  <c r="AW710" i="19"/>
  <c r="AW711" i="19"/>
  <c r="AW712" i="19"/>
  <c r="AW713" i="19"/>
  <c r="AW714" i="19"/>
  <c r="AW715" i="19"/>
  <c r="AW716" i="19"/>
  <c r="AW717" i="19"/>
  <c r="AW718" i="19"/>
  <c r="AW719" i="19"/>
  <c r="AW720" i="19"/>
  <c r="AW721" i="19"/>
  <c r="AW722" i="19"/>
  <c r="AW723" i="19"/>
  <c r="AW724" i="19"/>
  <c r="AW725" i="19"/>
  <c r="AW726" i="19"/>
  <c r="AW727" i="19"/>
  <c r="AW728" i="19"/>
  <c r="AW729" i="19"/>
  <c r="AW730" i="19"/>
  <c r="AW731" i="19"/>
  <c r="AW732" i="19"/>
  <c r="AW733" i="19"/>
  <c r="AW734" i="19"/>
  <c r="AW735" i="19"/>
  <c r="AW736" i="19"/>
  <c r="AW737" i="19"/>
  <c r="AW738" i="19"/>
  <c r="AW739" i="19"/>
  <c r="AW740" i="19"/>
  <c r="AW741" i="19"/>
  <c r="AW742" i="19"/>
  <c r="AW743" i="19"/>
  <c r="AW744" i="19"/>
  <c r="AW745" i="19"/>
  <c r="AW746" i="19"/>
  <c r="AW747" i="19"/>
  <c r="AW748" i="19"/>
  <c r="AW749" i="19"/>
  <c r="AW750" i="19"/>
  <c r="AW751" i="19"/>
  <c r="AW752" i="19"/>
  <c r="AW753" i="19"/>
  <c r="AW754" i="19"/>
  <c r="AW755" i="19"/>
  <c r="AW756" i="19"/>
  <c r="AW757" i="19"/>
  <c r="AW758" i="19"/>
  <c r="AW759" i="19"/>
  <c r="AW760" i="19"/>
  <c r="AW761" i="19"/>
  <c r="AW762" i="19"/>
  <c r="AW763" i="19"/>
  <c r="AW764" i="19"/>
  <c r="AW765" i="19"/>
  <c r="AW766" i="19"/>
  <c r="AW767" i="19"/>
  <c r="AW768" i="19"/>
  <c r="AW769" i="19"/>
  <c r="AW770" i="19"/>
  <c r="AW771" i="19"/>
  <c r="AW772" i="19"/>
  <c r="AW773" i="19"/>
  <c r="AW774" i="19"/>
  <c r="AW775" i="19"/>
  <c r="AW776" i="19"/>
  <c r="AW777" i="19"/>
  <c r="AW778" i="19"/>
  <c r="AW779" i="19"/>
  <c r="AW780" i="19"/>
  <c r="AW781" i="19"/>
  <c r="AW782" i="19"/>
  <c r="AW783" i="19"/>
  <c r="AW784" i="19"/>
  <c r="AW785" i="19"/>
  <c r="AW786" i="19"/>
  <c r="AW787" i="19"/>
  <c r="AW788" i="19"/>
  <c r="AW789" i="19"/>
  <c r="AW790" i="19"/>
  <c r="AW791" i="19"/>
  <c r="AW792" i="19"/>
  <c r="AW793" i="19"/>
  <c r="AW794" i="19"/>
  <c r="AW795" i="19"/>
  <c r="AW796" i="19"/>
  <c r="AW797" i="19"/>
  <c r="AW798" i="19"/>
  <c r="AW799" i="19"/>
  <c r="AW800" i="19"/>
  <c r="AW801" i="19"/>
  <c r="AW802" i="19"/>
  <c r="AW803" i="19"/>
  <c r="AW804" i="19"/>
  <c r="AW805" i="19"/>
  <c r="AW806" i="19"/>
  <c r="AW807" i="19"/>
  <c r="AW808" i="19"/>
  <c r="AW809" i="19"/>
  <c r="AW810" i="19"/>
  <c r="AW811" i="19"/>
  <c r="AW812" i="19"/>
  <c r="AW813" i="19"/>
  <c r="AW814" i="19"/>
  <c r="AW815" i="19"/>
  <c r="AW816" i="19"/>
  <c r="AW817" i="19"/>
  <c r="AW818" i="19"/>
  <c r="AW819" i="19"/>
  <c r="AW820" i="19"/>
  <c r="AW821" i="19"/>
  <c r="AW822" i="19"/>
  <c r="AW823" i="19"/>
  <c r="AW824" i="19"/>
  <c r="AW825" i="19"/>
  <c r="AW826" i="19"/>
  <c r="AW827" i="19"/>
  <c r="AW828" i="19"/>
  <c r="AW829" i="19"/>
  <c r="AW830" i="19"/>
  <c r="AW831" i="19"/>
  <c r="AW832" i="19"/>
  <c r="AW833" i="19"/>
  <c r="AW834" i="19"/>
  <c r="AW835" i="19"/>
  <c r="AW836" i="19"/>
  <c r="AW837" i="19"/>
  <c r="AW838" i="19"/>
  <c r="AW839" i="19"/>
  <c r="AW840" i="19"/>
  <c r="AW841" i="19"/>
  <c r="AW842" i="19"/>
  <c r="AW843" i="19"/>
  <c r="AW844" i="19"/>
  <c r="AW845" i="19"/>
  <c r="AW846" i="19"/>
  <c r="AW847" i="19"/>
  <c r="AW848" i="19"/>
  <c r="AW849" i="19"/>
  <c r="AW850" i="19"/>
  <c r="AW851" i="19"/>
  <c r="AW852" i="19"/>
  <c r="AW853" i="19"/>
  <c r="AW854" i="19"/>
  <c r="AW855" i="19"/>
  <c r="AW856" i="19"/>
  <c r="AW857" i="19"/>
  <c r="AW858" i="19"/>
  <c r="AW859" i="19"/>
  <c r="AW860" i="19"/>
  <c r="AW861" i="19"/>
  <c r="AW862" i="19"/>
  <c r="AW863" i="19"/>
  <c r="AW864" i="19"/>
  <c r="AW865" i="19"/>
  <c r="AW866" i="19"/>
  <c r="AW867" i="19"/>
  <c r="AW868" i="19"/>
  <c r="AW869" i="19"/>
  <c r="AW870" i="19"/>
  <c r="AW871" i="19"/>
  <c r="AW872" i="19"/>
  <c r="AW873" i="19"/>
  <c r="AW874" i="19"/>
  <c r="AW875" i="19"/>
  <c r="AW876" i="19"/>
  <c r="AW877" i="19"/>
  <c r="AW878" i="19"/>
  <c r="AW879" i="19"/>
  <c r="AW880" i="19"/>
  <c r="AW881" i="19"/>
  <c r="AW882" i="19"/>
  <c r="AW883" i="19"/>
  <c r="AW884" i="19"/>
  <c r="AW885" i="19"/>
  <c r="AW886" i="19"/>
  <c r="AW887" i="19"/>
  <c r="AW888" i="19"/>
  <c r="AW889" i="19"/>
  <c r="AW890" i="19"/>
  <c r="AW891" i="19"/>
  <c r="AW892" i="19"/>
  <c r="AW893" i="19"/>
  <c r="AW894" i="19"/>
  <c r="AW895" i="19"/>
  <c r="AW896" i="19"/>
  <c r="AW897" i="19"/>
  <c r="AW898" i="19"/>
  <c r="AW899" i="19"/>
  <c r="AW900" i="19"/>
  <c r="AW901" i="19"/>
  <c r="AW902" i="19"/>
  <c r="AW903" i="19"/>
  <c r="AW904" i="19"/>
  <c r="AW905" i="19"/>
  <c r="AW906" i="19"/>
  <c r="AW907" i="19"/>
  <c r="AW908" i="19"/>
  <c r="AW909" i="19"/>
  <c r="AW910" i="19"/>
  <c r="AW911" i="19"/>
  <c r="AW912" i="19"/>
  <c r="AW913" i="19"/>
  <c r="AW914" i="19"/>
  <c r="AW915" i="19"/>
  <c r="AW916" i="19"/>
  <c r="AW917" i="19"/>
  <c r="AW918" i="19"/>
  <c r="AW919" i="19"/>
  <c r="AW920" i="19"/>
  <c r="AW921" i="19"/>
  <c r="AW922" i="19"/>
  <c r="AW923" i="19"/>
  <c r="AW924" i="19"/>
  <c r="AW925" i="19"/>
  <c r="AW926" i="19"/>
  <c r="AW927" i="19"/>
  <c r="AW928" i="19"/>
  <c r="AW929" i="19"/>
  <c r="AW930" i="19"/>
  <c r="AW931" i="19"/>
  <c r="AW932" i="19"/>
  <c r="AW933" i="19"/>
  <c r="AW934" i="19"/>
  <c r="AW935" i="19"/>
  <c r="AW936" i="19"/>
  <c r="AW937" i="19"/>
  <c r="AW938" i="19"/>
  <c r="AW939" i="19"/>
  <c r="AW940" i="19"/>
  <c r="AW941" i="19"/>
  <c r="AW942" i="19"/>
  <c r="AW943" i="19"/>
  <c r="AW944" i="19"/>
  <c r="AW945" i="19"/>
  <c r="AW946" i="19"/>
  <c r="AW947" i="19"/>
  <c r="AW948" i="19"/>
  <c r="AW949" i="19"/>
  <c r="AW950" i="19"/>
  <c r="AW951" i="19"/>
  <c r="AW952" i="19"/>
  <c r="AW953" i="19"/>
  <c r="AW954" i="19"/>
  <c r="AW955" i="19"/>
  <c r="AW956" i="19"/>
  <c r="AW957" i="19"/>
  <c r="AW958" i="19"/>
  <c r="AW959" i="19"/>
  <c r="AW960" i="19"/>
  <c r="AW961" i="19"/>
  <c r="AW962" i="19"/>
  <c r="AW963" i="19"/>
  <c r="AW964" i="19"/>
  <c r="AW965" i="19"/>
  <c r="AW966" i="19"/>
  <c r="AW967" i="19"/>
  <c r="AW968" i="19"/>
  <c r="AW969" i="19"/>
  <c r="AW970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203" i="19"/>
  <c r="O204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21" i="19"/>
  <c r="O222" i="19"/>
  <c r="O223" i="19"/>
  <c r="O224" i="19"/>
  <c r="O225" i="19"/>
  <c r="O226" i="19"/>
  <c r="O227" i="19"/>
  <c r="O228" i="19"/>
  <c r="O229" i="19"/>
  <c r="O230" i="19"/>
  <c r="O231" i="19"/>
  <c r="O232" i="19"/>
  <c r="O233" i="19"/>
  <c r="O234" i="19"/>
  <c r="O235" i="19"/>
  <c r="O236" i="19"/>
  <c r="O237" i="19"/>
  <c r="O238" i="19"/>
  <c r="O239" i="19"/>
  <c r="O240" i="19"/>
  <c r="O241" i="19"/>
  <c r="O242" i="19"/>
  <c r="O243" i="19"/>
  <c r="O244" i="19"/>
  <c r="O245" i="19"/>
  <c r="O246" i="19"/>
  <c r="O247" i="19"/>
  <c r="O248" i="19"/>
  <c r="O249" i="19"/>
  <c r="O250" i="19"/>
  <c r="O251" i="19"/>
  <c r="O252" i="19"/>
  <c r="O253" i="19"/>
  <c r="O254" i="19"/>
  <c r="O255" i="19"/>
  <c r="O256" i="19"/>
  <c r="O257" i="19"/>
  <c r="O258" i="19"/>
  <c r="O259" i="19"/>
  <c r="O260" i="19"/>
  <c r="O261" i="19"/>
  <c r="O262" i="19"/>
  <c r="O263" i="19"/>
  <c r="O264" i="19"/>
  <c r="O265" i="19"/>
  <c r="O266" i="19"/>
  <c r="O267" i="19"/>
  <c r="O268" i="19"/>
  <c r="O269" i="19"/>
  <c r="O270" i="19"/>
  <c r="O271" i="19"/>
  <c r="O272" i="19"/>
  <c r="O273" i="19"/>
  <c r="O274" i="19"/>
  <c r="O275" i="19"/>
  <c r="O276" i="19"/>
  <c r="O277" i="19"/>
  <c r="O278" i="19"/>
  <c r="O279" i="19"/>
  <c r="O280" i="19"/>
  <c r="O281" i="19"/>
  <c r="O282" i="19"/>
  <c r="O283" i="19"/>
  <c r="O284" i="19"/>
  <c r="O285" i="19"/>
  <c r="O286" i="19"/>
  <c r="O287" i="19"/>
  <c r="O288" i="19"/>
  <c r="O289" i="19"/>
  <c r="O290" i="19"/>
  <c r="O291" i="19"/>
  <c r="O292" i="19"/>
  <c r="O293" i="19"/>
  <c r="O294" i="19"/>
  <c r="O295" i="19"/>
  <c r="O296" i="19"/>
  <c r="O297" i="19"/>
  <c r="O298" i="19"/>
  <c r="O299" i="19"/>
  <c r="O300" i="19"/>
  <c r="O301" i="19"/>
  <c r="O302" i="19"/>
  <c r="O303" i="19"/>
  <c r="O304" i="19"/>
  <c r="O305" i="19"/>
  <c r="O306" i="19"/>
  <c r="O307" i="19"/>
  <c r="O308" i="19"/>
  <c r="O309" i="19"/>
  <c r="O310" i="19"/>
  <c r="O311" i="19"/>
  <c r="O312" i="19"/>
  <c r="O313" i="19"/>
  <c r="O314" i="19"/>
  <c r="O315" i="19"/>
  <c r="O316" i="19"/>
  <c r="O317" i="19"/>
  <c r="O318" i="19"/>
  <c r="O319" i="19"/>
  <c r="O320" i="19"/>
  <c r="O321" i="19"/>
  <c r="O322" i="19"/>
  <c r="O323" i="19"/>
  <c r="O324" i="19"/>
  <c r="O325" i="19"/>
  <c r="O326" i="19"/>
  <c r="O327" i="19"/>
  <c r="O328" i="19"/>
  <c r="O329" i="19"/>
  <c r="O330" i="19"/>
  <c r="O331" i="19"/>
  <c r="O332" i="19"/>
  <c r="O333" i="19"/>
  <c r="O334" i="19"/>
  <c r="O335" i="19"/>
  <c r="O336" i="19"/>
  <c r="O337" i="19"/>
  <c r="O338" i="19"/>
  <c r="O339" i="19"/>
  <c r="O340" i="19"/>
  <c r="O341" i="19"/>
  <c r="O342" i="19"/>
  <c r="O343" i="19"/>
  <c r="O344" i="19"/>
  <c r="O345" i="19"/>
  <c r="O346" i="19"/>
  <c r="O347" i="19"/>
  <c r="O348" i="19"/>
  <c r="O349" i="19"/>
  <c r="O350" i="19"/>
  <c r="O351" i="19"/>
  <c r="O352" i="19"/>
  <c r="O353" i="19"/>
  <c r="O354" i="19"/>
  <c r="O355" i="19"/>
  <c r="O356" i="19"/>
  <c r="O357" i="19"/>
  <c r="O358" i="19"/>
  <c r="O359" i="19"/>
  <c r="O360" i="19"/>
  <c r="O361" i="19"/>
  <c r="O362" i="19"/>
  <c r="O363" i="19"/>
  <c r="O364" i="19"/>
  <c r="O365" i="19"/>
  <c r="O366" i="19"/>
  <c r="O367" i="19"/>
  <c r="O368" i="19"/>
  <c r="O369" i="19"/>
  <c r="O370" i="19"/>
  <c r="O371" i="19"/>
  <c r="O372" i="19"/>
  <c r="O373" i="19"/>
  <c r="O374" i="19"/>
  <c r="O375" i="19"/>
  <c r="O376" i="19"/>
  <c r="O377" i="19"/>
  <c r="O378" i="19"/>
  <c r="O379" i="19"/>
  <c r="O380" i="19"/>
  <c r="O381" i="19"/>
  <c r="O382" i="19"/>
  <c r="O383" i="19"/>
  <c r="O384" i="19"/>
  <c r="O385" i="19"/>
  <c r="O386" i="19"/>
  <c r="O387" i="19"/>
  <c r="O388" i="19"/>
  <c r="O389" i="19"/>
  <c r="O390" i="19"/>
  <c r="O391" i="19"/>
  <c r="O392" i="19"/>
  <c r="O393" i="19"/>
  <c r="O394" i="19"/>
  <c r="O395" i="19"/>
  <c r="O396" i="19"/>
  <c r="O397" i="19"/>
  <c r="O398" i="19"/>
  <c r="O399" i="19"/>
  <c r="O400" i="19"/>
  <c r="O401" i="19"/>
  <c r="O402" i="19"/>
  <c r="O403" i="19"/>
  <c r="O404" i="19"/>
  <c r="O405" i="19"/>
  <c r="O406" i="19"/>
  <c r="O407" i="19"/>
  <c r="O408" i="19"/>
  <c r="O409" i="19"/>
  <c r="O410" i="19"/>
  <c r="O411" i="19"/>
  <c r="O412" i="19"/>
  <c r="O413" i="19"/>
  <c r="O414" i="19"/>
  <c r="O415" i="19"/>
  <c r="O416" i="19"/>
  <c r="O417" i="19"/>
  <c r="O418" i="19"/>
  <c r="O419" i="19"/>
  <c r="O420" i="19"/>
  <c r="O421" i="19"/>
  <c r="O422" i="19"/>
  <c r="O423" i="19"/>
  <c r="O424" i="19"/>
  <c r="O425" i="19"/>
  <c r="O426" i="19"/>
  <c r="O427" i="19"/>
  <c r="O428" i="19"/>
  <c r="O429" i="19"/>
  <c r="O430" i="19"/>
  <c r="O431" i="19"/>
  <c r="O432" i="19"/>
  <c r="O433" i="19"/>
  <c r="O434" i="19"/>
  <c r="O435" i="19"/>
  <c r="O436" i="19"/>
  <c r="O437" i="19"/>
  <c r="O438" i="19"/>
  <c r="O439" i="19"/>
  <c r="O440" i="19"/>
  <c r="O441" i="19"/>
  <c r="O442" i="19"/>
  <c r="O443" i="19"/>
  <c r="O444" i="19"/>
  <c r="O445" i="19"/>
  <c r="O446" i="19"/>
  <c r="O447" i="19"/>
  <c r="O448" i="19"/>
  <c r="O449" i="19"/>
  <c r="O450" i="19"/>
  <c r="O451" i="19"/>
  <c r="O452" i="19"/>
  <c r="O453" i="19"/>
  <c r="O454" i="19"/>
  <c r="O455" i="19"/>
  <c r="O456" i="19"/>
  <c r="O457" i="19"/>
  <c r="O458" i="19"/>
  <c r="O459" i="19"/>
  <c r="O460" i="19"/>
  <c r="O461" i="19"/>
  <c r="O462" i="19"/>
  <c r="O463" i="19"/>
  <c r="O464" i="19"/>
  <c r="O465" i="19"/>
  <c r="O466" i="19"/>
  <c r="O467" i="19"/>
  <c r="O468" i="19"/>
  <c r="O469" i="19"/>
  <c r="O470" i="19"/>
  <c r="O471" i="19"/>
  <c r="O472" i="19"/>
  <c r="O473" i="19"/>
  <c r="O474" i="19"/>
  <c r="O475" i="19"/>
  <c r="O476" i="19"/>
  <c r="O477" i="19"/>
  <c r="O478" i="19"/>
  <c r="O479" i="19"/>
  <c r="O480" i="19"/>
  <c r="O481" i="19"/>
  <c r="O482" i="19"/>
  <c r="O483" i="19"/>
  <c r="O484" i="19"/>
  <c r="O485" i="19"/>
  <c r="O486" i="19"/>
  <c r="O487" i="19"/>
  <c r="O488" i="19"/>
  <c r="O489" i="19"/>
  <c r="O490" i="19"/>
  <c r="O491" i="19"/>
  <c r="O492" i="19"/>
  <c r="O493" i="19"/>
  <c r="O494" i="19"/>
  <c r="O495" i="19"/>
  <c r="O496" i="19"/>
  <c r="O497" i="19"/>
  <c r="O498" i="19"/>
  <c r="O499" i="19"/>
  <c r="O500" i="19"/>
  <c r="O501" i="19"/>
  <c r="O502" i="19"/>
  <c r="O503" i="19"/>
  <c r="O504" i="19"/>
  <c r="O505" i="19"/>
  <c r="O506" i="19"/>
  <c r="O507" i="19"/>
  <c r="O508" i="19"/>
  <c r="O509" i="19"/>
  <c r="O510" i="19"/>
  <c r="O511" i="19"/>
  <c r="O512" i="19"/>
  <c r="O513" i="19"/>
  <c r="O514" i="19"/>
  <c r="O515" i="19"/>
  <c r="O516" i="19"/>
  <c r="O517" i="19"/>
  <c r="O518" i="19"/>
  <c r="O519" i="19"/>
  <c r="O520" i="19"/>
  <c r="O521" i="19"/>
  <c r="O522" i="19"/>
  <c r="O523" i="19"/>
  <c r="O524" i="19"/>
  <c r="O525" i="19"/>
  <c r="O526" i="19"/>
  <c r="O527" i="19"/>
  <c r="O528" i="19"/>
  <c r="O529" i="19"/>
  <c r="O530" i="19"/>
  <c r="O531" i="19"/>
  <c r="O532" i="19"/>
  <c r="O533" i="19"/>
  <c r="O534" i="19"/>
  <c r="O535" i="19"/>
  <c r="O536" i="19"/>
  <c r="O537" i="19"/>
  <c r="O538" i="19"/>
  <c r="O539" i="19"/>
  <c r="O540" i="19"/>
  <c r="O541" i="19"/>
  <c r="O542" i="19"/>
  <c r="O543" i="19"/>
  <c r="O544" i="19"/>
  <c r="O545" i="19"/>
  <c r="O546" i="19"/>
  <c r="O547" i="19"/>
  <c r="O548" i="19"/>
  <c r="O549" i="19"/>
  <c r="O550" i="19"/>
  <c r="O551" i="19"/>
  <c r="O552" i="19"/>
  <c r="O553" i="19"/>
  <c r="O554" i="19"/>
  <c r="O555" i="19"/>
  <c r="O556" i="19"/>
  <c r="O557" i="19"/>
  <c r="O558" i="19"/>
  <c r="O559" i="19"/>
  <c r="O560" i="19"/>
  <c r="O561" i="19"/>
  <c r="O562" i="19"/>
  <c r="O563" i="19"/>
  <c r="O564" i="19"/>
  <c r="O565" i="19"/>
  <c r="O566" i="19"/>
  <c r="O567" i="19"/>
  <c r="O568" i="19"/>
  <c r="O569" i="19"/>
  <c r="O570" i="19"/>
  <c r="O571" i="19"/>
  <c r="O572" i="19"/>
  <c r="O573" i="19"/>
  <c r="O574" i="19"/>
  <c r="O575" i="19"/>
  <c r="O576" i="19"/>
  <c r="O577" i="19"/>
  <c r="O578" i="19"/>
  <c r="O579" i="19"/>
  <c r="O580" i="19"/>
  <c r="O581" i="19"/>
  <c r="O582" i="19"/>
  <c r="O583" i="19"/>
  <c r="O584" i="19"/>
  <c r="O585" i="19"/>
  <c r="O586" i="19"/>
  <c r="O587" i="19"/>
  <c r="O588" i="19"/>
  <c r="O589" i="19"/>
  <c r="O590" i="19"/>
  <c r="O591" i="19"/>
  <c r="O592" i="19"/>
  <c r="O593" i="19"/>
  <c r="O594" i="19"/>
  <c r="O595" i="19"/>
  <c r="O596" i="19"/>
  <c r="O597" i="19"/>
  <c r="O598" i="19"/>
  <c r="O599" i="19"/>
  <c r="O600" i="19"/>
  <c r="O601" i="19"/>
  <c r="O602" i="19"/>
  <c r="O603" i="19"/>
  <c r="O604" i="19"/>
  <c r="O605" i="19"/>
  <c r="O606" i="19"/>
  <c r="O607" i="19"/>
  <c r="O608" i="19"/>
  <c r="O609" i="19"/>
  <c r="O610" i="19"/>
  <c r="O611" i="19"/>
  <c r="O612" i="19"/>
  <c r="O613" i="19"/>
  <c r="O614" i="19"/>
  <c r="O615" i="19"/>
  <c r="O616" i="19"/>
  <c r="O617" i="19"/>
  <c r="O618" i="19"/>
  <c r="O619" i="19"/>
  <c r="O620" i="19"/>
  <c r="O621" i="19"/>
  <c r="O622" i="19"/>
  <c r="O623" i="19"/>
  <c r="O624" i="19"/>
  <c r="O625" i="19"/>
  <c r="O626" i="19"/>
  <c r="O627" i="19"/>
  <c r="O628" i="19"/>
  <c r="O629" i="19"/>
  <c r="O630" i="19"/>
  <c r="O631" i="19"/>
  <c r="O632" i="19"/>
  <c r="O633" i="19"/>
  <c r="O634" i="19"/>
  <c r="O635" i="19"/>
  <c r="O636" i="19"/>
  <c r="O637" i="19"/>
  <c r="O638" i="19"/>
  <c r="O639" i="19"/>
  <c r="O640" i="19"/>
  <c r="O641" i="19"/>
  <c r="O642" i="19"/>
  <c r="O643" i="19"/>
  <c r="O644" i="19"/>
  <c r="O645" i="19"/>
  <c r="O646" i="19"/>
  <c r="O647" i="19"/>
  <c r="O648" i="19"/>
  <c r="O649" i="19"/>
  <c r="O650" i="19"/>
  <c r="O651" i="19"/>
  <c r="O652" i="19"/>
  <c r="O653" i="19"/>
  <c r="O654" i="19"/>
  <c r="O655" i="19"/>
  <c r="O656" i="19"/>
  <c r="O657" i="19"/>
  <c r="O658" i="19"/>
  <c r="O659" i="19"/>
  <c r="O660" i="19"/>
  <c r="O661" i="19"/>
  <c r="O662" i="19"/>
  <c r="O663" i="19"/>
  <c r="O664" i="19"/>
  <c r="O665" i="19"/>
  <c r="O666" i="19"/>
  <c r="O667" i="19"/>
  <c r="O668" i="19"/>
  <c r="O669" i="19"/>
  <c r="O670" i="19"/>
  <c r="O671" i="19"/>
  <c r="O672" i="19"/>
  <c r="O673" i="19"/>
  <c r="O674" i="19"/>
  <c r="O675" i="19"/>
  <c r="O676" i="19"/>
  <c r="O677" i="19"/>
  <c r="O678" i="19"/>
  <c r="O679" i="19"/>
  <c r="O680" i="19"/>
  <c r="O681" i="19"/>
  <c r="O682" i="19"/>
  <c r="O683" i="19"/>
  <c r="O684" i="19"/>
  <c r="O685" i="19"/>
  <c r="O686" i="19"/>
  <c r="O687" i="19"/>
  <c r="O688" i="19"/>
  <c r="O689" i="19"/>
  <c r="O690" i="19"/>
  <c r="O691" i="19"/>
  <c r="O692" i="19"/>
  <c r="O693" i="19"/>
  <c r="O694" i="19"/>
  <c r="O695" i="19"/>
  <c r="O696" i="19"/>
  <c r="O697" i="19"/>
  <c r="O698" i="19"/>
  <c r="O699" i="19"/>
  <c r="O700" i="19"/>
  <c r="O701" i="19"/>
  <c r="O702" i="19"/>
  <c r="O703" i="19"/>
  <c r="O704" i="19"/>
  <c r="O705" i="19"/>
  <c r="O706" i="19"/>
  <c r="O707" i="19"/>
  <c r="O708" i="19"/>
  <c r="O709" i="19"/>
  <c r="O710" i="19"/>
  <c r="O711" i="19"/>
  <c r="O712" i="19"/>
  <c r="O713" i="19"/>
  <c r="O714" i="19"/>
  <c r="O715" i="19"/>
  <c r="O716" i="19"/>
  <c r="O717" i="19"/>
  <c r="O718" i="19"/>
  <c r="O719" i="19"/>
  <c r="O720" i="19"/>
  <c r="O721" i="19"/>
  <c r="O722" i="19"/>
  <c r="O723" i="19"/>
  <c r="O724" i="19"/>
  <c r="O725" i="19"/>
  <c r="O726" i="19"/>
  <c r="O727" i="19"/>
  <c r="O728" i="19"/>
  <c r="O729" i="19"/>
  <c r="O730" i="19"/>
  <c r="O731" i="19"/>
  <c r="O732" i="19"/>
  <c r="O733" i="19"/>
  <c r="O734" i="19"/>
  <c r="O735" i="19"/>
  <c r="O736" i="19"/>
  <c r="O737" i="19"/>
  <c r="O738" i="19"/>
  <c r="O739" i="19"/>
  <c r="O740" i="19"/>
  <c r="O741" i="19"/>
  <c r="O742" i="19"/>
  <c r="O743" i="19"/>
  <c r="O744" i="19"/>
  <c r="O745" i="19"/>
  <c r="O746" i="19"/>
  <c r="O747" i="19"/>
  <c r="O748" i="19"/>
  <c r="O749" i="19"/>
  <c r="O750" i="19"/>
  <c r="O751" i="19"/>
  <c r="O752" i="19"/>
  <c r="O753" i="19"/>
  <c r="O754" i="19"/>
  <c r="O755" i="19"/>
  <c r="O756" i="19"/>
  <c r="O757" i="19"/>
  <c r="O758" i="19"/>
  <c r="O759" i="19"/>
  <c r="O760" i="19"/>
  <c r="O761" i="19"/>
  <c r="O762" i="19"/>
  <c r="O763" i="19"/>
  <c r="O764" i="19"/>
  <c r="O765" i="19"/>
  <c r="O766" i="19"/>
  <c r="O767" i="19"/>
  <c r="O768" i="19"/>
  <c r="O769" i="19"/>
  <c r="O770" i="19"/>
  <c r="O771" i="19"/>
  <c r="O772" i="19"/>
  <c r="O773" i="19"/>
  <c r="O774" i="19"/>
  <c r="O775" i="19"/>
  <c r="O776" i="19"/>
  <c r="O777" i="19"/>
  <c r="O778" i="19"/>
  <c r="O779" i="19"/>
  <c r="O780" i="19"/>
  <c r="O781" i="19"/>
  <c r="O782" i="19"/>
  <c r="O783" i="19"/>
  <c r="O784" i="19"/>
  <c r="O785" i="19"/>
  <c r="O786" i="19"/>
  <c r="O787" i="19"/>
  <c r="O788" i="19"/>
  <c r="O789" i="19"/>
  <c r="O790" i="19"/>
  <c r="O791" i="19"/>
  <c r="O792" i="19"/>
  <c r="O793" i="19"/>
  <c r="O794" i="19"/>
  <c r="O795" i="19"/>
  <c r="O796" i="19"/>
  <c r="O797" i="19"/>
  <c r="O798" i="19"/>
  <c r="O799" i="19"/>
  <c r="O800" i="19"/>
  <c r="O801" i="19"/>
  <c r="O802" i="19"/>
  <c r="O803" i="19"/>
  <c r="O804" i="19"/>
  <c r="O805" i="19"/>
  <c r="O806" i="19"/>
  <c r="O807" i="19"/>
  <c r="O808" i="19"/>
  <c r="O809" i="19"/>
  <c r="O810" i="19"/>
  <c r="O811" i="19"/>
  <c r="O812" i="19"/>
  <c r="O813" i="19"/>
  <c r="O814" i="19"/>
  <c r="O815" i="19"/>
  <c r="O816" i="19"/>
  <c r="O817" i="19"/>
  <c r="O818" i="19"/>
  <c r="O819" i="19"/>
  <c r="O820" i="19"/>
  <c r="O821" i="19"/>
  <c r="O822" i="19"/>
  <c r="O823" i="19"/>
  <c r="O824" i="19"/>
  <c r="O825" i="19"/>
  <c r="O826" i="19"/>
  <c r="O827" i="19"/>
  <c r="O828" i="19"/>
  <c r="O829" i="19"/>
  <c r="O830" i="19"/>
  <c r="O831" i="19"/>
  <c r="O832" i="19"/>
  <c r="O833" i="19"/>
  <c r="O834" i="19"/>
  <c r="O835" i="19"/>
  <c r="O836" i="19"/>
  <c r="O837" i="19"/>
  <c r="O838" i="19"/>
  <c r="O839" i="19"/>
  <c r="O840" i="19"/>
  <c r="O841" i="19"/>
  <c r="O842" i="19"/>
  <c r="O843" i="19"/>
  <c r="O844" i="19"/>
  <c r="O845" i="19"/>
  <c r="O846" i="19"/>
  <c r="O847" i="19"/>
  <c r="O848" i="19"/>
  <c r="O849" i="19"/>
  <c r="O850" i="19"/>
  <c r="O851" i="19"/>
  <c r="O852" i="19"/>
  <c r="O853" i="19"/>
  <c r="O854" i="19"/>
  <c r="O855" i="19"/>
  <c r="O856" i="19"/>
  <c r="O857" i="19"/>
  <c r="O858" i="19"/>
  <c r="O859" i="19"/>
  <c r="O860" i="19"/>
  <c r="O861" i="19"/>
  <c r="O862" i="19"/>
  <c r="O863" i="19"/>
  <c r="O864" i="19"/>
  <c r="O865" i="19"/>
  <c r="O866" i="19"/>
  <c r="O867" i="19"/>
  <c r="O868" i="19"/>
  <c r="O869" i="19"/>
  <c r="O870" i="19"/>
  <c r="O871" i="19"/>
  <c r="O872" i="19"/>
  <c r="O873" i="19"/>
  <c r="O874" i="19"/>
  <c r="O875" i="19"/>
  <c r="O876" i="19"/>
  <c r="O877" i="19"/>
  <c r="O878" i="19"/>
  <c r="O879" i="19"/>
  <c r="O880" i="19"/>
  <c r="O881" i="19"/>
  <c r="O882" i="19"/>
  <c r="O883" i="19"/>
  <c r="O884" i="19"/>
  <c r="O885" i="19"/>
  <c r="O886" i="19"/>
  <c r="O887" i="19"/>
  <c r="O888" i="19"/>
  <c r="O889" i="19"/>
  <c r="O890" i="19"/>
  <c r="O891" i="19"/>
  <c r="O892" i="19"/>
  <c r="O893" i="19"/>
  <c r="O894" i="19"/>
  <c r="O895" i="19"/>
  <c r="O896" i="19"/>
  <c r="O897" i="19"/>
  <c r="O898" i="19"/>
  <c r="O899" i="19"/>
  <c r="O900" i="19"/>
  <c r="O901" i="19"/>
  <c r="O902" i="19"/>
  <c r="O903" i="19"/>
  <c r="O904" i="19"/>
  <c r="O905" i="19"/>
  <c r="O906" i="19"/>
  <c r="O907" i="19"/>
  <c r="O908" i="19"/>
  <c r="O909" i="19"/>
  <c r="O910" i="19"/>
  <c r="O911" i="19"/>
  <c r="O912" i="19"/>
  <c r="O913" i="19"/>
  <c r="O914" i="19"/>
  <c r="O915" i="19"/>
  <c r="O916" i="19"/>
  <c r="O917" i="19"/>
  <c r="O918" i="19"/>
  <c r="O919" i="19"/>
  <c r="O920" i="19"/>
  <c r="O921" i="19"/>
  <c r="O922" i="19"/>
  <c r="O923" i="19"/>
  <c r="O924" i="19"/>
  <c r="O925" i="19"/>
  <c r="O926" i="19"/>
  <c r="O927" i="19"/>
  <c r="O928" i="19"/>
  <c r="O929" i="19"/>
  <c r="O930" i="19"/>
  <c r="O931" i="19"/>
  <c r="O932" i="19"/>
  <c r="O933" i="19"/>
  <c r="O934" i="19"/>
  <c r="O935" i="19"/>
  <c r="O936" i="19"/>
  <c r="O937" i="19"/>
  <c r="O938" i="19"/>
  <c r="O939" i="19"/>
  <c r="O940" i="19"/>
  <c r="O941" i="19"/>
  <c r="O942" i="19"/>
  <c r="O943" i="19"/>
  <c r="O944" i="19"/>
  <c r="O945" i="19"/>
  <c r="O946" i="19"/>
  <c r="O947" i="19"/>
  <c r="O948" i="19"/>
  <c r="O949" i="19"/>
  <c r="O950" i="19"/>
  <c r="O951" i="19"/>
  <c r="O952" i="19"/>
  <c r="O953" i="19"/>
  <c r="O954" i="19"/>
  <c r="O955" i="19"/>
  <c r="O956" i="19"/>
  <c r="O957" i="19"/>
  <c r="O958" i="19"/>
  <c r="O959" i="19"/>
  <c r="O960" i="19"/>
  <c r="O961" i="19"/>
  <c r="O962" i="19"/>
  <c r="O963" i="19"/>
  <c r="O964" i="19"/>
  <c r="O965" i="19"/>
  <c r="O966" i="19"/>
  <c r="O967" i="19"/>
  <c r="O968" i="19"/>
  <c r="O969" i="19"/>
  <c r="O970" i="19"/>
  <c r="AY965" i="19"/>
  <c r="Q40" i="19" l="1"/>
  <c r="R39" i="19"/>
  <c r="AY966" i="19"/>
  <c r="AY968" i="19"/>
  <c r="AY967" i="19"/>
  <c r="AY969" i="19"/>
  <c r="Q41" i="19" l="1"/>
  <c r="R40" i="19"/>
  <c r="AY970" i="19"/>
  <c r="BC964" i="19"/>
  <c r="AY963" i="19"/>
  <c r="BC963" i="19"/>
  <c r="BC962" i="19"/>
  <c r="BC961" i="19"/>
  <c r="BC960" i="19"/>
  <c r="BC959" i="19"/>
  <c r="Q42" i="19" l="1"/>
  <c r="R41" i="19"/>
  <c r="AY961" i="19"/>
  <c r="AY962" i="19"/>
  <c r="AY964" i="19"/>
  <c r="AY959" i="19"/>
  <c r="AY960" i="19"/>
  <c r="Q43" i="19" l="1"/>
  <c r="R42" i="19"/>
  <c r="Q44" i="19" l="1"/>
  <c r="R43" i="19"/>
  <c r="Q45" i="19" l="1"/>
  <c r="R44" i="19"/>
  <c r="Q46" i="19" l="1"/>
  <c r="R45" i="19"/>
  <c r="Q47" i="19" l="1"/>
  <c r="R46" i="19"/>
  <c r="Q48" i="19" l="1"/>
  <c r="R47" i="19"/>
  <c r="BC958" i="19"/>
  <c r="BC957" i="19"/>
  <c r="BC956" i="19"/>
  <c r="BC955" i="19"/>
  <c r="BC954" i="19"/>
  <c r="BC953" i="19"/>
  <c r="BC952" i="19"/>
  <c r="BC951" i="19"/>
  <c r="BC950" i="19"/>
  <c r="BC949" i="19"/>
  <c r="BC948" i="19"/>
  <c r="BC947" i="19"/>
  <c r="BC946" i="19"/>
  <c r="BC945" i="19"/>
  <c r="BC944" i="19"/>
  <c r="BC943" i="19"/>
  <c r="BC942" i="19"/>
  <c r="BC941" i="19"/>
  <c r="BC940" i="19"/>
  <c r="BC939" i="19"/>
  <c r="BC938" i="19"/>
  <c r="BC937" i="19"/>
  <c r="BC936" i="19"/>
  <c r="BC935" i="19"/>
  <c r="BC934" i="19"/>
  <c r="BC933" i="19"/>
  <c r="BC932" i="19"/>
  <c r="BC931" i="19"/>
  <c r="BC930" i="19"/>
  <c r="BC929" i="19"/>
  <c r="BC928" i="19"/>
  <c r="BC927" i="19"/>
  <c r="BC926" i="19"/>
  <c r="BC925" i="19"/>
  <c r="BC924" i="19"/>
  <c r="BC923" i="19"/>
  <c r="BC922" i="19"/>
  <c r="BC921" i="19"/>
  <c r="BC920" i="19"/>
  <c r="BC919" i="19"/>
  <c r="BC918" i="19"/>
  <c r="BC917" i="19"/>
  <c r="BC916" i="19"/>
  <c r="BC915" i="19"/>
  <c r="BC914" i="19"/>
  <c r="BC913" i="19"/>
  <c r="BC912" i="19"/>
  <c r="BC911" i="19"/>
  <c r="BC910" i="19"/>
  <c r="BC909" i="19"/>
  <c r="BC908" i="19"/>
  <c r="BC907" i="19"/>
  <c r="BC906" i="19"/>
  <c r="BC905" i="19"/>
  <c r="BC904" i="19"/>
  <c r="BC903" i="19"/>
  <c r="BC902" i="19"/>
  <c r="BC901" i="19"/>
  <c r="BC900" i="19"/>
  <c r="BC899" i="19"/>
  <c r="BC898" i="19"/>
  <c r="BC897" i="19"/>
  <c r="BC896" i="19"/>
  <c r="BC895" i="19"/>
  <c r="BC894" i="19"/>
  <c r="BC893" i="19"/>
  <c r="BC892" i="19"/>
  <c r="BC891" i="19"/>
  <c r="BC890" i="19"/>
  <c r="BC889" i="19"/>
  <c r="BC888" i="19"/>
  <c r="BC887" i="19"/>
  <c r="BC886" i="19"/>
  <c r="BC885" i="19"/>
  <c r="BC884" i="19"/>
  <c r="BC883" i="19"/>
  <c r="BC882" i="19"/>
  <c r="BC881" i="19"/>
  <c r="BC880" i="19"/>
  <c r="BC879" i="19"/>
  <c r="BC878" i="19"/>
  <c r="BC877" i="19"/>
  <c r="BC876" i="19"/>
  <c r="BC875" i="19"/>
  <c r="BC874" i="19"/>
  <c r="BC873" i="19"/>
  <c r="BC872" i="19"/>
  <c r="BC871" i="19"/>
  <c r="BC870" i="19"/>
  <c r="BC869" i="19"/>
  <c r="BC868" i="19"/>
  <c r="BC867" i="19"/>
  <c r="BC866" i="19"/>
  <c r="BC865" i="19"/>
  <c r="BC864" i="19"/>
  <c r="BC863" i="19"/>
  <c r="BC862" i="19"/>
  <c r="BC861" i="19"/>
  <c r="BC860" i="19"/>
  <c r="BC859" i="19"/>
  <c r="BC858" i="19"/>
  <c r="BC857" i="19"/>
  <c r="BC856" i="19"/>
  <c r="BC855" i="19"/>
  <c r="BC854" i="19"/>
  <c r="BC853" i="19"/>
  <c r="BC852" i="19"/>
  <c r="BC851" i="19"/>
  <c r="BC850" i="19"/>
  <c r="BC849" i="19"/>
  <c r="BC848" i="19"/>
  <c r="BC847" i="19"/>
  <c r="BC846" i="19"/>
  <c r="BC845" i="19"/>
  <c r="BC844" i="19"/>
  <c r="BC843" i="19"/>
  <c r="BC842" i="19"/>
  <c r="BC841" i="19"/>
  <c r="BC840" i="19"/>
  <c r="BC839" i="19"/>
  <c r="BC838" i="19"/>
  <c r="BC837" i="19"/>
  <c r="BC836" i="19"/>
  <c r="BC835" i="19"/>
  <c r="BC834" i="19"/>
  <c r="BC833" i="19"/>
  <c r="BC832" i="19"/>
  <c r="BC831" i="19"/>
  <c r="BC830" i="19"/>
  <c r="BC829" i="19"/>
  <c r="BC828" i="19"/>
  <c r="BC827" i="19"/>
  <c r="BC826" i="19"/>
  <c r="BC825" i="19"/>
  <c r="BC824" i="19"/>
  <c r="BC823" i="19"/>
  <c r="BC822" i="19"/>
  <c r="BC821" i="19"/>
  <c r="BC820" i="19"/>
  <c r="BC819" i="19"/>
  <c r="BC818" i="19"/>
  <c r="BC817" i="19"/>
  <c r="BC816" i="19"/>
  <c r="BC815" i="19"/>
  <c r="BC814" i="19"/>
  <c r="BC813" i="19"/>
  <c r="BC812" i="19"/>
  <c r="BC811" i="19"/>
  <c r="BC810" i="19"/>
  <c r="BC809" i="19"/>
  <c r="BC808" i="19"/>
  <c r="BC807" i="19"/>
  <c r="BC806" i="19"/>
  <c r="BC805" i="19"/>
  <c r="BC804" i="19"/>
  <c r="BC803" i="19"/>
  <c r="BC802" i="19"/>
  <c r="BC801" i="19"/>
  <c r="BC800" i="19"/>
  <c r="BC799" i="19"/>
  <c r="BC798" i="19"/>
  <c r="BC797" i="19"/>
  <c r="BC796" i="19"/>
  <c r="BC795" i="19"/>
  <c r="BC794" i="19"/>
  <c r="BC793" i="19"/>
  <c r="BC792" i="19"/>
  <c r="BC791" i="19"/>
  <c r="BC790" i="19"/>
  <c r="BC789" i="19"/>
  <c r="BC788" i="19"/>
  <c r="BC787" i="19"/>
  <c r="BC786" i="19"/>
  <c r="BC785" i="19"/>
  <c r="BC784" i="19"/>
  <c r="BC783" i="19"/>
  <c r="BC782" i="19"/>
  <c r="BC781" i="19"/>
  <c r="BC780" i="19"/>
  <c r="BC779" i="19"/>
  <c r="BC778" i="19"/>
  <c r="BC777" i="19"/>
  <c r="BC776" i="19"/>
  <c r="BC775" i="19"/>
  <c r="BC774" i="19"/>
  <c r="BC773" i="19"/>
  <c r="BC772" i="19"/>
  <c r="BC771" i="19"/>
  <c r="BC770" i="19"/>
  <c r="BC769" i="19"/>
  <c r="BC768" i="19"/>
  <c r="BC767" i="19"/>
  <c r="BC766" i="19"/>
  <c r="BC765" i="19"/>
  <c r="BC764" i="19"/>
  <c r="BC763" i="19"/>
  <c r="BC762" i="19"/>
  <c r="BC761" i="19"/>
  <c r="BC760" i="19"/>
  <c r="BC759" i="19"/>
  <c r="BC758" i="19"/>
  <c r="BC757" i="19"/>
  <c r="BC756" i="19"/>
  <c r="BC755" i="19"/>
  <c r="BC754" i="19"/>
  <c r="BC753" i="19"/>
  <c r="BC752" i="19"/>
  <c r="BC751" i="19"/>
  <c r="BC750" i="19"/>
  <c r="BC749" i="19"/>
  <c r="BC748" i="19"/>
  <c r="BC747" i="19"/>
  <c r="BC746" i="19"/>
  <c r="BC745" i="19"/>
  <c r="BC744" i="19"/>
  <c r="BC743" i="19"/>
  <c r="BC742" i="19"/>
  <c r="BC741" i="19"/>
  <c r="BC740" i="19"/>
  <c r="BC739" i="19"/>
  <c r="BC738" i="19"/>
  <c r="BC737" i="19"/>
  <c r="BC736" i="19"/>
  <c r="BC735" i="19"/>
  <c r="BC734" i="19"/>
  <c r="BC733" i="19"/>
  <c r="BC732" i="19"/>
  <c r="BC731" i="19"/>
  <c r="BC730" i="19"/>
  <c r="BC729" i="19"/>
  <c r="BC728" i="19"/>
  <c r="BC727" i="19"/>
  <c r="BC726" i="19"/>
  <c r="BC725" i="19"/>
  <c r="BC724" i="19"/>
  <c r="BC723" i="19"/>
  <c r="BC722" i="19"/>
  <c r="BC721" i="19"/>
  <c r="BC720" i="19"/>
  <c r="BC719" i="19"/>
  <c r="BC718" i="19"/>
  <c r="BC717" i="19"/>
  <c r="BC716" i="19"/>
  <c r="BC715" i="19"/>
  <c r="BC714" i="19"/>
  <c r="BC713" i="19"/>
  <c r="BC712" i="19"/>
  <c r="BC711" i="19"/>
  <c r="BC710" i="19"/>
  <c r="BC709" i="19"/>
  <c r="BC708" i="19"/>
  <c r="BC707" i="19"/>
  <c r="BC706" i="19"/>
  <c r="BC705" i="19"/>
  <c r="BC704" i="19"/>
  <c r="BC703" i="19"/>
  <c r="BC702" i="19"/>
  <c r="BC701" i="19"/>
  <c r="BC700" i="19"/>
  <c r="BC699" i="19"/>
  <c r="BC698" i="19"/>
  <c r="BC697" i="19"/>
  <c r="BC696" i="19"/>
  <c r="BC695" i="19"/>
  <c r="BC694" i="19"/>
  <c r="BC693" i="19"/>
  <c r="BC692" i="19"/>
  <c r="BC691" i="19"/>
  <c r="BC690" i="19"/>
  <c r="BC689" i="19"/>
  <c r="BC688" i="19"/>
  <c r="BC687" i="19"/>
  <c r="BC686" i="19"/>
  <c r="BC685" i="19"/>
  <c r="BC684" i="19"/>
  <c r="BC683" i="19"/>
  <c r="BC682" i="19"/>
  <c r="BC681" i="19"/>
  <c r="BC680" i="19"/>
  <c r="BC679" i="19"/>
  <c r="BC678" i="19"/>
  <c r="BC677" i="19"/>
  <c r="BC676" i="19"/>
  <c r="BC675" i="19"/>
  <c r="BC674" i="19"/>
  <c r="BC673" i="19"/>
  <c r="BC672" i="19"/>
  <c r="BC671" i="19"/>
  <c r="BC670" i="19"/>
  <c r="BC669" i="19"/>
  <c r="BC668" i="19"/>
  <c r="BC667" i="19"/>
  <c r="BC666" i="19"/>
  <c r="BC665" i="19"/>
  <c r="BC664" i="19"/>
  <c r="BC663" i="19"/>
  <c r="BC662" i="19"/>
  <c r="BC661" i="19"/>
  <c r="BC660" i="19"/>
  <c r="BC659" i="19"/>
  <c r="BC658" i="19"/>
  <c r="BC657" i="19"/>
  <c r="BC656" i="19"/>
  <c r="BC655" i="19"/>
  <c r="BC654" i="19"/>
  <c r="BC653" i="19"/>
  <c r="BC652" i="19"/>
  <c r="BC651" i="19"/>
  <c r="BC650" i="19"/>
  <c r="BC649" i="19"/>
  <c r="BC648" i="19"/>
  <c r="BC647" i="19"/>
  <c r="BC646" i="19"/>
  <c r="BC645" i="19"/>
  <c r="BC644" i="19"/>
  <c r="BC643" i="19"/>
  <c r="BC642" i="19"/>
  <c r="BC641" i="19"/>
  <c r="BC640" i="19"/>
  <c r="BC639" i="19"/>
  <c r="BC638" i="19"/>
  <c r="BC637" i="19"/>
  <c r="BC636" i="19"/>
  <c r="BC635" i="19"/>
  <c r="BC634" i="19"/>
  <c r="BC633" i="19"/>
  <c r="BC632" i="19"/>
  <c r="BC631" i="19"/>
  <c r="BC630" i="19"/>
  <c r="BC629" i="19"/>
  <c r="BC628" i="19"/>
  <c r="BC627" i="19"/>
  <c r="BC626" i="19"/>
  <c r="BC625" i="19"/>
  <c r="BC624" i="19"/>
  <c r="BC623" i="19"/>
  <c r="BC622" i="19"/>
  <c r="BC621" i="19"/>
  <c r="BC620" i="19"/>
  <c r="BC619" i="19"/>
  <c r="BC618" i="19"/>
  <c r="BC617" i="19"/>
  <c r="BC616" i="19"/>
  <c r="BC615" i="19"/>
  <c r="BC614" i="19"/>
  <c r="BC613" i="19"/>
  <c r="BC612" i="19"/>
  <c r="BC611" i="19"/>
  <c r="BC610" i="19"/>
  <c r="BC609" i="19"/>
  <c r="BC608" i="19"/>
  <c r="BC607" i="19"/>
  <c r="BC606" i="19"/>
  <c r="BC605" i="19"/>
  <c r="BC604" i="19"/>
  <c r="BC603" i="19"/>
  <c r="BC602" i="19"/>
  <c r="BC601" i="19"/>
  <c r="BC600" i="19"/>
  <c r="BC599" i="19"/>
  <c r="BC598" i="19"/>
  <c r="BC597" i="19"/>
  <c r="BC596" i="19"/>
  <c r="BC595" i="19"/>
  <c r="BC594" i="19"/>
  <c r="BC593" i="19"/>
  <c r="BC592" i="19"/>
  <c r="BC591" i="19"/>
  <c r="BC590" i="19"/>
  <c r="BC589" i="19"/>
  <c r="BC588" i="19"/>
  <c r="BC587" i="19"/>
  <c r="BC586" i="19"/>
  <c r="BC585" i="19"/>
  <c r="BC584" i="19"/>
  <c r="BC583" i="19"/>
  <c r="BC582" i="19"/>
  <c r="BC581" i="19"/>
  <c r="BC580" i="19"/>
  <c r="BC579" i="19"/>
  <c r="BC578" i="19"/>
  <c r="BC577" i="19"/>
  <c r="BC576" i="19"/>
  <c r="BC575" i="19"/>
  <c r="BC574" i="19"/>
  <c r="BC573" i="19"/>
  <c r="BC572" i="19"/>
  <c r="BC571" i="19"/>
  <c r="BC570" i="19"/>
  <c r="BC569" i="19"/>
  <c r="BC568" i="19"/>
  <c r="BC567" i="19"/>
  <c r="BC566" i="19"/>
  <c r="BC565" i="19"/>
  <c r="BC564" i="19"/>
  <c r="BC563" i="19"/>
  <c r="BC562" i="19"/>
  <c r="BC561" i="19"/>
  <c r="BC560" i="19"/>
  <c r="BC559" i="19"/>
  <c r="BC558" i="19"/>
  <c r="BC557" i="19"/>
  <c r="BC556" i="19"/>
  <c r="BC555" i="19"/>
  <c r="BC554" i="19"/>
  <c r="BC553" i="19"/>
  <c r="BC552" i="19"/>
  <c r="BC551" i="19"/>
  <c r="BC550" i="19"/>
  <c r="BC549" i="19"/>
  <c r="BC548" i="19"/>
  <c r="BC547" i="19"/>
  <c r="BC546" i="19"/>
  <c r="BC545" i="19"/>
  <c r="BC544" i="19"/>
  <c r="BC543" i="19"/>
  <c r="BC542" i="19"/>
  <c r="BC541" i="19"/>
  <c r="BC540" i="19"/>
  <c r="BC539" i="19"/>
  <c r="BC538" i="19"/>
  <c r="BC537" i="19"/>
  <c r="BC536" i="19"/>
  <c r="BC535" i="19"/>
  <c r="BC534" i="19"/>
  <c r="BC533" i="19"/>
  <c r="BC532" i="19"/>
  <c r="BC531" i="19"/>
  <c r="BC530" i="19"/>
  <c r="BC529" i="19"/>
  <c r="BC528" i="19"/>
  <c r="BC527" i="19"/>
  <c r="BC526" i="19"/>
  <c r="BC525" i="19"/>
  <c r="BC524" i="19"/>
  <c r="BC523" i="19"/>
  <c r="BC522" i="19"/>
  <c r="BC521" i="19"/>
  <c r="BC520" i="19"/>
  <c r="BC519" i="19"/>
  <c r="BC518" i="19"/>
  <c r="BC517" i="19"/>
  <c r="BC516" i="19"/>
  <c r="BC515" i="19"/>
  <c r="BC514" i="19"/>
  <c r="BC513" i="19"/>
  <c r="BC512" i="19"/>
  <c r="BC511" i="19"/>
  <c r="BC510" i="19"/>
  <c r="BC509" i="19"/>
  <c r="BC508" i="19"/>
  <c r="BC507" i="19"/>
  <c r="BC506" i="19"/>
  <c r="BC505" i="19"/>
  <c r="BC504" i="19"/>
  <c r="BC503" i="19"/>
  <c r="BC502" i="19"/>
  <c r="BC501" i="19"/>
  <c r="BC500" i="19"/>
  <c r="BC499" i="19"/>
  <c r="BC498" i="19"/>
  <c r="BC497" i="19"/>
  <c r="BC496" i="19"/>
  <c r="BC495" i="19"/>
  <c r="BC494" i="19"/>
  <c r="BC493" i="19"/>
  <c r="BC492" i="19"/>
  <c r="BC491" i="19"/>
  <c r="BC490" i="19"/>
  <c r="BC489" i="19"/>
  <c r="BC488" i="19"/>
  <c r="BC487" i="19"/>
  <c r="BC486" i="19"/>
  <c r="BC485" i="19"/>
  <c r="BC484" i="19"/>
  <c r="BC483" i="19"/>
  <c r="BC482" i="19"/>
  <c r="BC481" i="19"/>
  <c r="BC480" i="19"/>
  <c r="BC479" i="19"/>
  <c r="BC478" i="19"/>
  <c r="BC477" i="19"/>
  <c r="BC476" i="19"/>
  <c r="BC475" i="19"/>
  <c r="BC474" i="19"/>
  <c r="BC473" i="19"/>
  <c r="BC472" i="19"/>
  <c r="BC471" i="19"/>
  <c r="BC470" i="19"/>
  <c r="BC469" i="19"/>
  <c r="BC468" i="19"/>
  <c r="BC467" i="19"/>
  <c r="BC466" i="19"/>
  <c r="BC465" i="19"/>
  <c r="BC464" i="19"/>
  <c r="BC463" i="19"/>
  <c r="BC462" i="19"/>
  <c r="BC461" i="19"/>
  <c r="BC460" i="19"/>
  <c r="BC459" i="19"/>
  <c r="BC458" i="19"/>
  <c r="BC457" i="19"/>
  <c r="BC456" i="19"/>
  <c r="BC455" i="19"/>
  <c r="BC454" i="19"/>
  <c r="BC453" i="19"/>
  <c r="BC452" i="19"/>
  <c r="BC451" i="19"/>
  <c r="BC450" i="19"/>
  <c r="BC449" i="19"/>
  <c r="BC448" i="19"/>
  <c r="BC447" i="19"/>
  <c r="BC446" i="19"/>
  <c r="BC445" i="19"/>
  <c r="BC444" i="19"/>
  <c r="BC443" i="19"/>
  <c r="BC442" i="19"/>
  <c r="BC441" i="19"/>
  <c r="BC440" i="19"/>
  <c r="BC439" i="19"/>
  <c r="BC438" i="19"/>
  <c r="BC437" i="19"/>
  <c r="BC436" i="19"/>
  <c r="BC435" i="19"/>
  <c r="BC434" i="19"/>
  <c r="BC433" i="19"/>
  <c r="BC432" i="19"/>
  <c r="BC431" i="19"/>
  <c r="BC430" i="19"/>
  <c r="BC429" i="19"/>
  <c r="BC428" i="19"/>
  <c r="BC427" i="19"/>
  <c r="BC426" i="19"/>
  <c r="BC425" i="19"/>
  <c r="BC424" i="19"/>
  <c r="BC423" i="19"/>
  <c r="BC422" i="19"/>
  <c r="BC421" i="19"/>
  <c r="BC420" i="19"/>
  <c r="BC419" i="19"/>
  <c r="BC418" i="19"/>
  <c r="BC417" i="19"/>
  <c r="BC416" i="19"/>
  <c r="BC415" i="19"/>
  <c r="BC414" i="19"/>
  <c r="BC413" i="19"/>
  <c r="BC412" i="19"/>
  <c r="BC411" i="19"/>
  <c r="BC410" i="19"/>
  <c r="BC409" i="19"/>
  <c r="BC408" i="19"/>
  <c r="BC407" i="19"/>
  <c r="BC406" i="19"/>
  <c r="BC405" i="19"/>
  <c r="BC404" i="19"/>
  <c r="BC403" i="19"/>
  <c r="BC402" i="19"/>
  <c r="BC401" i="19"/>
  <c r="BC400" i="19"/>
  <c r="BC399" i="19"/>
  <c r="BC398" i="19"/>
  <c r="BC397" i="19"/>
  <c r="BC396" i="19"/>
  <c r="BC395" i="19"/>
  <c r="BC394" i="19"/>
  <c r="BC393" i="19"/>
  <c r="BC392" i="19"/>
  <c r="BC391" i="19"/>
  <c r="BC390" i="19"/>
  <c r="BC389" i="19"/>
  <c r="BC388" i="19"/>
  <c r="BC387" i="19"/>
  <c r="BC386" i="19"/>
  <c r="BC385" i="19"/>
  <c r="BC384" i="19"/>
  <c r="BC383" i="19"/>
  <c r="BC382" i="19"/>
  <c r="BC381" i="19"/>
  <c r="BC380" i="19"/>
  <c r="BC379" i="19"/>
  <c r="BC378" i="19"/>
  <c r="BC377" i="19"/>
  <c r="BC376" i="19"/>
  <c r="BC375" i="19"/>
  <c r="BC374" i="19"/>
  <c r="BC373" i="19"/>
  <c r="BC372" i="19"/>
  <c r="BC371" i="19"/>
  <c r="BC370" i="19"/>
  <c r="BC369" i="19"/>
  <c r="BC368" i="19"/>
  <c r="BC367" i="19"/>
  <c r="BC366" i="19"/>
  <c r="BC365" i="19"/>
  <c r="BC364" i="19"/>
  <c r="BC363" i="19"/>
  <c r="BC362" i="19"/>
  <c r="BC361" i="19"/>
  <c r="BC360" i="19"/>
  <c r="BC359" i="19"/>
  <c r="BC358" i="19"/>
  <c r="BC357" i="19"/>
  <c r="BC356" i="19"/>
  <c r="BC355" i="19"/>
  <c r="BC354" i="19"/>
  <c r="BC353" i="19"/>
  <c r="BC352" i="19"/>
  <c r="BC351" i="19"/>
  <c r="BC350" i="19"/>
  <c r="BC349" i="19"/>
  <c r="BC348" i="19"/>
  <c r="BC347" i="19"/>
  <c r="BC346" i="19"/>
  <c r="BC345" i="19"/>
  <c r="BC344" i="19"/>
  <c r="BC343" i="19"/>
  <c r="BC342" i="19"/>
  <c r="BC341" i="19"/>
  <c r="BC340" i="19"/>
  <c r="BC339" i="19"/>
  <c r="BC338" i="19"/>
  <c r="BC337" i="19"/>
  <c r="BC336" i="19"/>
  <c r="BC335" i="19"/>
  <c r="BC334" i="19"/>
  <c r="BC333" i="19"/>
  <c r="BC332" i="19"/>
  <c r="BC331" i="19"/>
  <c r="BC330" i="19"/>
  <c r="BC329" i="19"/>
  <c r="BC328" i="19"/>
  <c r="BC327" i="19"/>
  <c r="BC326" i="19"/>
  <c r="BC325" i="19"/>
  <c r="BC324" i="19"/>
  <c r="BC323" i="19"/>
  <c r="BC322" i="19"/>
  <c r="BC321" i="19"/>
  <c r="BC320" i="19"/>
  <c r="BC319" i="19"/>
  <c r="BC318" i="19"/>
  <c r="BC317" i="19"/>
  <c r="BC316" i="19"/>
  <c r="BC315" i="19"/>
  <c r="BC314" i="19"/>
  <c r="BC313" i="19"/>
  <c r="BC312" i="19"/>
  <c r="BC311" i="19"/>
  <c r="BC310" i="19"/>
  <c r="BC309" i="19"/>
  <c r="BC308" i="19"/>
  <c r="BC307" i="19"/>
  <c r="BC306" i="19"/>
  <c r="BC305" i="19"/>
  <c r="BC304" i="19"/>
  <c r="BC303" i="19"/>
  <c r="BC302" i="19"/>
  <c r="BC301" i="19"/>
  <c r="BC300" i="19"/>
  <c r="BC299" i="19"/>
  <c r="BC298" i="19"/>
  <c r="BC297" i="19"/>
  <c r="BC296" i="19"/>
  <c r="BC295" i="19"/>
  <c r="BC294" i="19"/>
  <c r="BC293" i="19"/>
  <c r="BC292" i="19"/>
  <c r="BC291" i="19"/>
  <c r="BC290" i="19"/>
  <c r="BC289" i="19"/>
  <c r="BC288" i="19"/>
  <c r="BC287" i="19"/>
  <c r="BC286" i="19"/>
  <c r="BC285" i="19"/>
  <c r="BC284" i="19"/>
  <c r="BC283" i="19"/>
  <c r="BC282" i="19"/>
  <c r="BC281" i="19"/>
  <c r="BC280" i="19"/>
  <c r="BC279" i="19"/>
  <c r="BC278" i="19"/>
  <c r="BC277" i="19"/>
  <c r="BC276" i="19"/>
  <c r="BC275" i="19"/>
  <c r="BC274" i="19"/>
  <c r="BC273" i="19"/>
  <c r="BC272" i="19"/>
  <c r="BC271" i="19"/>
  <c r="BC270" i="19"/>
  <c r="BC269" i="19"/>
  <c r="BC268" i="19"/>
  <c r="BC267" i="19"/>
  <c r="BC266" i="19"/>
  <c r="BC265" i="19"/>
  <c r="BC264" i="19"/>
  <c r="BC263" i="19"/>
  <c r="BC262" i="19"/>
  <c r="BC261" i="19"/>
  <c r="BC260" i="19"/>
  <c r="BC259" i="19"/>
  <c r="BC258" i="19"/>
  <c r="BC257" i="19"/>
  <c r="BC256" i="19"/>
  <c r="BC255" i="19"/>
  <c r="BC254" i="19"/>
  <c r="BC253" i="19"/>
  <c r="BC252" i="19"/>
  <c r="BC251" i="19"/>
  <c r="BC250" i="19"/>
  <c r="BC249" i="19"/>
  <c r="BC248" i="19"/>
  <c r="BC247" i="19"/>
  <c r="BC246" i="19"/>
  <c r="BC245" i="19"/>
  <c r="BC244" i="19"/>
  <c r="BC243" i="19"/>
  <c r="BC242" i="19"/>
  <c r="BC241" i="19"/>
  <c r="BC240" i="19"/>
  <c r="BC239" i="19"/>
  <c r="BC238" i="19"/>
  <c r="BC237" i="19"/>
  <c r="BC236" i="19"/>
  <c r="BC235" i="19"/>
  <c r="BC234" i="19"/>
  <c r="BC233" i="19"/>
  <c r="BC232" i="19"/>
  <c r="BC231" i="19"/>
  <c r="BC230" i="19"/>
  <c r="BC229" i="19"/>
  <c r="BC228" i="19"/>
  <c r="BC227" i="19"/>
  <c r="BC226" i="19"/>
  <c r="BC225" i="19"/>
  <c r="BC224" i="19"/>
  <c r="BC223" i="19"/>
  <c r="BC222" i="19"/>
  <c r="BC221" i="19"/>
  <c r="BC220" i="19"/>
  <c r="BC219" i="19"/>
  <c r="BC218" i="19"/>
  <c r="BC217" i="19"/>
  <c r="BC216" i="19"/>
  <c r="BC215" i="19"/>
  <c r="BC214" i="19"/>
  <c r="BC213" i="19"/>
  <c r="BC212" i="19"/>
  <c r="BC211" i="19"/>
  <c r="BC210" i="19"/>
  <c r="BC209" i="19"/>
  <c r="BC208" i="19"/>
  <c r="BC207" i="19"/>
  <c r="BC206" i="19"/>
  <c r="BC205" i="19"/>
  <c r="BC204" i="19"/>
  <c r="BC203" i="19"/>
  <c r="BC202" i="19"/>
  <c r="BC201" i="19"/>
  <c r="BC200" i="19"/>
  <c r="BC199" i="19"/>
  <c r="BC198" i="19"/>
  <c r="BC197" i="19"/>
  <c r="BC196" i="19"/>
  <c r="BC195" i="19"/>
  <c r="BC194" i="19"/>
  <c r="BC193" i="19"/>
  <c r="BC192" i="19"/>
  <c r="BC191" i="19"/>
  <c r="BC190" i="19"/>
  <c r="BC189" i="19"/>
  <c r="BC188" i="19"/>
  <c r="BC187" i="19"/>
  <c r="BC186" i="19"/>
  <c r="BC185" i="19"/>
  <c r="BC184" i="19"/>
  <c r="BC183" i="19"/>
  <c r="BC182" i="19"/>
  <c r="BC181" i="19"/>
  <c r="BC180" i="19"/>
  <c r="BC179" i="19"/>
  <c r="BC178" i="19"/>
  <c r="BC177" i="19"/>
  <c r="BC176" i="19"/>
  <c r="BC175" i="19"/>
  <c r="BC174" i="19"/>
  <c r="BC173" i="19"/>
  <c r="BC172" i="19"/>
  <c r="BC171" i="19"/>
  <c r="BC170" i="19"/>
  <c r="BC169" i="19"/>
  <c r="BC168" i="19"/>
  <c r="BC167" i="19"/>
  <c r="BC166" i="19"/>
  <c r="BC165" i="19"/>
  <c r="BC164" i="19"/>
  <c r="BC163" i="19"/>
  <c r="BC162" i="19"/>
  <c r="BC161" i="19"/>
  <c r="BC160" i="19"/>
  <c r="BC159" i="19"/>
  <c r="BC158" i="19"/>
  <c r="BC157" i="19"/>
  <c r="BC156" i="19"/>
  <c r="BC155" i="19"/>
  <c r="BC154" i="19"/>
  <c r="BC153" i="19"/>
  <c r="BC152" i="19"/>
  <c r="BC151" i="19"/>
  <c r="BC150" i="19"/>
  <c r="BC149" i="19"/>
  <c r="BC148" i="19"/>
  <c r="BC147" i="19"/>
  <c r="BC146" i="19"/>
  <c r="BC145" i="19"/>
  <c r="BC144" i="19"/>
  <c r="BC143" i="19"/>
  <c r="BC142" i="19"/>
  <c r="BC141" i="19"/>
  <c r="BC140" i="19"/>
  <c r="BC139" i="19"/>
  <c r="BC138" i="19"/>
  <c r="BC137" i="19"/>
  <c r="BC136" i="19"/>
  <c r="BC135" i="19"/>
  <c r="BC134" i="19"/>
  <c r="BC133" i="19"/>
  <c r="BC132" i="19"/>
  <c r="BC131" i="19"/>
  <c r="BC130" i="19"/>
  <c r="BC129" i="19"/>
  <c r="BC128" i="19"/>
  <c r="BC127" i="19"/>
  <c r="BC126" i="19"/>
  <c r="BC125" i="19"/>
  <c r="BC124" i="19"/>
  <c r="BC123" i="19"/>
  <c r="BC122" i="19"/>
  <c r="BC121" i="19"/>
  <c r="BC120" i="19"/>
  <c r="BC119" i="19"/>
  <c r="BC118" i="19"/>
  <c r="BC117" i="19"/>
  <c r="BC116" i="19"/>
  <c r="BC115" i="19"/>
  <c r="BC114" i="19"/>
  <c r="BC113" i="19"/>
  <c r="BC112" i="19"/>
  <c r="BC111" i="19"/>
  <c r="BC110" i="19"/>
  <c r="BC109" i="19"/>
  <c r="BC108" i="19"/>
  <c r="BC107" i="19"/>
  <c r="BC106" i="19"/>
  <c r="BC105" i="19"/>
  <c r="BC104" i="19"/>
  <c r="BC103" i="19"/>
  <c r="BC102" i="19"/>
  <c r="BC101" i="19"/>
  <c r="BC100" i="19"/>
  <c r="BC99" i="19"/>
  <c r="BC98" i="19"/>
  <c r="BC97" i="19"/>
  <c r="BC96" i="19"/>
  <c r="BC95" i="19"/>
  <c r="BC94" i="19"/>
  <c r="BC93" i="19"/>
  <c r="BC92" i="19"/>
  <c r="BC91" i="19"/>
  <c r="BC90" i="19"/>
  <c r="BC89" i="19"/>
  <c r="BC88" i="19"/>
  <c r="BC87" i="19"/>
  <c r="BC86" i="19"/>
  <c r="BC85" i="19"/>
  <c r="BC84" i="19"/>
  <c r="BC83" i="19"/>
  <c r="BC82" i="19"/>
  <c r="BC81" i="19"/>
  <c r="BC80" i="19"/>
  <c r="BC79" i="19"/>
  <c r="BC78" i="19"/>
  <c r="BC77" i="19"/>
  <c r="BC76" i="19"/>
  <c r="BC75" i="19"/>
  <c r="BC74" i="19"/>
  <c r="BC73" i="19"/>
  <c r="BC72" i="19"/>
  <c r="BC71" i="19"/>
  <c r="BC70" i="19"/>
  <c r="BC69" i="19"/>
  <c r="BC68" i="19"/>
  <c r="BC67" i="19"/>
  <c r="BC66" i="19"/>
  <c r="BC65" i="19"/>
  <c r="BC64" i="19"/>
  <c r="BC63" i="19"/>
  <c r="BC62" i="19"/>
  <c r="BC61" i="19"/>
  <c r="BC60" i="19"/>
  <c r="BC59" i="19"/>
  <c r="BC58" i="19"/>
  <c r="BC57" i="19"/>
  <c r="BC56" i="19"/>
  <c r="BC55" i="19"/>
  <c r="BC54" i="19"/>
  <c r="BC53" i="19"/>
  <c r="BC52" i="19"/>
  <c r="BC51" i="19"/>
  <c r="BC50" i="19"/>
  <c r="BC49" i="19"/>
  <c r="BC48" i="19"/>
  <c r="BC47" i="19"/>
  <c r="BC46" i="19"/>
  <c r="BC45" i="19"/>
  <c r="BC44" i="19"/>
  <c r="BC43" i="19"/>
  <c r="BC42" i="19"/>
  <c r="BC41" i="19"/>
  <c r="BC40" i="19"/>
  <c r="BC39" i="19"/>
  <c r="BC38" i="19"/>
  <c r="BC37" i="19"/>
  <c r="BC36" i="19"/>
  <c r="BC35" i="19"/>
  <c r="BC34" i="19"/>
  <c r="BC33" i="19"/>
  <c r="BC32" i="19"/>
  <c r="BC31" i="19"/>
  <c r="BC30" i="19"/>
  <c r="BC29" i="19"/>
  <c r="BC28" i="19"/>
  <c r="BC27" i="19"/>
  <c r="BC26" i="19"/>
  <c r="BC25" i="19"/>
  <c r="BC24" i="19"/>
  <c r="BC23" i="19"/>
  <c r="BC22" i="19"/>
  <c r="BC21" i="19"/>
  <c r="BC20" i="19"/>
  <c r="BC19" i="19"/>
  <c r="BC18" i="19"/>
  <c r="BC17" i="19"/>
  <c r="BC16" i="19"/>
  <c r="BC15" i="19"/>
  <c r="BC14" i="19"/>
  <c r="BC13" i="19"/>
  <c r="BC12" i="19"/>
  <c r="BC11" i="19"/>
  <c r="BC10" i="19"/>
  <c r="BC9" i="19"/>
  <c r="BC8" i="19"/>
  <c r="BC7" i="19"/>
  <c r="BC6" i="19"/>
  <c r="BC5" i="19"/>
  <c r="BC4" i="19"/>
  <c r="BC3" i="19"/>
  <c r="AU2" i="19"/>
  <c r="BC2" i="19" s="1"/>
  <c r="Q49" i="19" l="1"/>
  <c r="R48" i="19"/>
  <c r="AW2" i="19"/>
  <c r="AY455" i="19"/>
  <c r="AY463" i="19"/>
  <c r="AY487" i="19"/>
  <c r="AY459" i="19"/>
  <c r="AY467" i="19"/>
  <c r="AY491" i="19"/>
  <c r="AY499" i="19"/>
  <c r="AY523" i="19"/>
  <c r="AY531" i="19"/>
  <c r="AY555" i="19"/>
  <c r="AY563" i="19"/>
  <c r="AY596" i="19"/>
  <c r="AY599" i="19"/>
  <c r="AY612" i="19"/>
  <c r="AY615" i="19"/>
  <c r="AY628" i="19"/>
  <c r="AY495" i="19"/>
  <c r="AY519" i="19"/>
  <c r="AY527" i="19"/>
  <c r="AY551" i="19"/>
  <c r="AY559" i="19"/>
  <c r="AY603" i="19"/>
  <c r="AY619" i="19"/>
  <c r="AY443" i="19"/>
  <c r="AY451" i="19"/>
  <c r="AY475" i="19"/>
  <c r="AY483" i="19"/>
  <c r="AY507" i="19"/>
  <c r="AY515" i="19"/>
  <c r="AY539" i="19"/>
  <c r="AY547" i="19"/>
  <c r="AY571" i="19"/>
  <c r="AY575" i="19"/>
  <c r="AY579" i="19"/>
  <c r="AY583" i="19"/>
  <c r="AY587" i="19"/>
  <c r="AY591" i="19"/>
  <c r="AY607" i="19"/>
  <c r="AY623" i="19"/>
  <c r="AY439" i="19"/>
  <c r="AY447" i="19"/>
  <c r="AY471" i="19"/>
  <c r="AY479" i="19"/>
  <c r="AY503" i="19"/>
  <c r="AY511" i="19"/>
  <c r="AY535" i="19"/>
  <c r="AY543" i="19"/>
  <c r="AY567" i="19"/>
  <c r="AY572" i="19"/>
  <c r="AY576" i="19"/>
  <c r="AY580" i="19"/>
  <c r="AY584" i="19"/>
  <c r="AY588" i="19"/>
  <c r="AY592" i="19"/>
  <c r="AY595" i="19"/>
  <c r="AY608" i="19"/>
  <c r="AY611" i="19"/>
  <c r="AY624" i="19"/>
  <c r="AY627" i="19"/>
  <c r="AY354" i="19"/>
  <c r="AY358" i="19"/>
  <c r="AY362" i="19"/>
  <c r="AY366" i="19"/>
  <c r="AY370" i="19"/>
  <c r="AY374" i="19"/>
  <c r="AY378" i="19"/>
  <c r="AY382" i="19"/>
  <c r="AY386" i="19"/>
  <c r="AY390" i="19"/>
  <c r="AY394" i="19"/>
  <c r="AY398" i="19"/>
  <c r="AY402" i="19"/>
  <c r="AY406" i="19"/>
  <c r="AY410" i="19"/>
  <c r="AY414" i="19"/>
  <c r="AY418" i="19"/>
  <c r="AY422" i="19"/>
  <c r="AY426" i="19"/>
  <c r="AY430" i="19"/>
  <c r="AY434" i="19"/>
  <c r="AY437" i="19"/>
  <c r="AY444" i="19"/>
  <c r="AY453" i="19"/>
  <c r="AY460" i="19"/>
  <c r="AY469" i="19"/>
  <c r="AY476" i="19"/>
  <c r="AY485" i="19"/>
  <c r="AY492" i="19"/>
  <c r="AY501" i="19"/>
  <c r="AY508" i="19"/>
  <c r="AY517" i="19"/>
  <c r="AY524" i="19"/>
  <c r="AY533" i="19"/>
  <c r="AY540" i="19"/>
  <c r="AY549" i="19"/>
  <c r="AY556" i="19"/>
  <c r="AY565" i="19"/>
  <c r="AY355" i="19"/>
  <c r="AY359" i="19"/>
  <c r="AY371" i="19"/>
  <c r="AY375" i="19"/>
  <c r="AY379" i="19"/>
  <c r="AY383" i="19"/>
  <c r="AY387" i="19"/>
  <c r="AY391" i="19"/>
  <c r="AY395" i="19"/>
  <c r="AY399" i="19"/>
  <c r="AY403" i="19"/>
  <c r="AY407" i="19"/>
  <c r="AY411" i="19"/>
  <c r="AY415" i="19"/>
  <c r="AY419" i="19"/>
  <c r="AY423" i="19"/>
  <c r="AY427" i="19"/>
  <c r="AY431" i="19"/>
  <c r="AY435" i="19"/>
  <c r="AY440" i="19"/>
  <c r="AY449" i="19"/>
  <c r="AY456" i="19"/>
  <c r="AY465" i="19"/>
  <c r="AY472" i="19"/>
  <c r="AY481" i="19"/>
  <c r="AY488" i="19"/>
  <c r="AY497" i="19"/>
  <c r="AY504" i="19"/>
  <c r="AY513" i="19"/>
  <c r="AY520" i="19"/>
  <c r="AY529" i="19"/>
  <c r="AY536" i="19"/>
  <c r="AY545" i="19"/>
  <c r="AY552" i="19"/>
  <c r="AY561" i="19"/>
  <c r="AY568" i="19"/>
  <c r="AY573" i="19"/>
  <c r="AY577" i="19"/>
  <c r="AY581" i="19"/>
  <c r="AY585" i="19"/>
  <c r="AY589" i="19"/>
  <c r="AY593" i="19"/>
  <c r="AY597" i="19"/>
  <c r="AY601" i="19"/>
  <c r="AY605" i="19"/>
  <c r="AY609" i="19"/>
  <c r="AY613" i="19"/>
  <c r="AY617" i="19"/>
  <c r="AY621" i="19"/>
  <c r="AY625" i="19"/>
  <c r="AY629" i="19"/>
  <c r="AY352" i="19"/>
  <c r="AY356" i="19"/>
  <c r="AY360" i="19"/>
  <c r="AY364" i="19"/>
  <c r="AY368" i="19"/>
  <c r="AY372" i="19"/>
  <c r="AY376" i="19"/>
  <c r="AY380" i="19"/>
  <c r="AY384" i="19"/>
  <c r="AY388" i="19"/>
  <c r="AY392" i="19"/>
  <c r="AY396" i="19"/>
  <c r="AY400" i="19"/>
  <c r="AY404" i="19"/>
  <c r="AY408" i="19"/>
  <c r="AY412" i="19"/>
  <c r="AY416" i="19"/>
  <c r="AY420" i="19"/>
  <c r="AY424" i="19"/>
  <c r="AY428" i="19"/>
  <c r="AY432" i="19"/>
  <c r="AY436" i="19"/>
  <c r="AY445" i="19"/>
  <c r="AY452" i="19"/>
  <c r="AY461" i="19"/>
  <c r="AY468" i="19"/>
  <c r="AY477" i="19"/>
  <c r="AY484" i="19"/>
  <c r="AY493" i="19"/>
  <c r="AY500" i="19"/>
  <c r="AY509" i="19"/>
  <c r="AY516" i="19"/>
  <c r="AY525" i="19"/>
  <c r="AY532" i="19"/>
  <c r="AY541" i="19"/>
  <c r="AY548" i="19"/>
  <c r="AY557" i="19"/>
  <c r="AY564" i="19"/>
  <c r="AY363" i="19"/>
  <c r="AY367" i="19"/>
  <c r="AY2" i="19"/>
  <c r="AY3" i="19"/>
  <c r="AY4" i="19"/>
  <c r="AY5" i="19"/>
  <c r="AY6" i="19"/>
  <c r="AY7" i="19"/>
  <c r="AY8" i="19"/>
  <c r="AY9" i="19"/>
  <c r="AY10" i="19"/>
  <c r="AY11" i="19"/>
  <c r="AY12" i="19"/>
  <c r="AY13" i="19"/>
  <c r="AY14" i="19"/>
  <c r="AY15" i="19"/>
  <c r="AY16" i="19"/>
  <c r="AY17" i="19"/>
  <c r="AY18" i="19"/>
  <c r="AY19" i="19"/>
  <c r="AY20" i="19"/>
  <c r="AY21" i="19"/>
  <c r="AY22" i="19"/>
  <c r="AY23" i="19"/>
  <c r="AY24" i="19"/>
  <c r="AY25" i="19"/>
  <c r="AY26" i="19"/>
  <c r="AY27" i="19"/>
  <c r="AY28" i="19"/>
  <c r="AY29" i="19"/>
  <c r="AY30" i="19"/>
  <c r="AY31" i="19"/>
  <c r="AY32" i="19"/>
  <c r="AY33" i="19"/>
  <c r="AY34" i="19"/>
  <c r="AY35" i="19"/>
  <c r="AY36" i="19"/>
  <c r="AY37" i="19"/>
  <c r="AY38" i="19"/>
  <c r="AY39" i="19"/>
  <c r="AY40" i="19"/>
  <c r="AY41" i="19"/>
  <c r="AY42" i="19"/>
  <c r="AY43" i="19"/>
  <c r="AY44" i="19"/>
  <c r="AY45" i="19"/>
  <c r="AY46" i="19"/>
  <c r="AY47" i="19"/>
  <c r="AY48" i="19"/>
  <c r="AY49" i="19"/>
  <c r="AY50" i="19"/>
  <c r="AY51" i="19"/>
  <c r="AY52" i="19"/>
  <c r="AY53" i="19"/>
  <c r="AY54" i="19"/>
  <c r="AY55" i="19"/>
  <c r="AY56" i="19"/>
  <c r="AY57" i="19"/>
  <c r="AY58" i="19"/>
  <c r="AY59" i="19"/>
  <c r="AY60" i="19"/>
  <c r="AY61" i="19"/>
  <c r="AY62" i="19"/>
  <c r="AY63" i="19"/>
  <c r="AY64" i="19"/>
  <c r="AY65" i="19"/>
  <c r="AY66" i="19"/>
  <c r="AY67" i="19"/>
  <c r="AY68" i="19"/>
  <c r="AY69" i="19"/>
  <c r="AY70" i="19"/>
  <c r="AY71" i="19"/>
  <c r="AY72" i="19"/>
  <c r="AY73" i="19"/>
  <c r="AY74" i="19"/>
  <c r="AY75" i="19"/>
  <c r="AY76" i="19"/>
  <c r="AY77" i="19"/>
  <c r="AY78" i="19"/>
  <c r="AY79" i="19"/>
  <c r="AY80" i="19"/>
  <c r="AY81" i="19"/>
  <c r="AY82" i="19"/>
  <c r="AY83" i="19"/>
  <c r="AY84" i="19"/>
  <c r="AY85" i="19"/>
  <c r="AY86" i="19"/>
  <c r="AY87" i="19"/>
  <c r="AY88" i="19"/>
  <c r="AY89" i="19"/>
  <c r="AY90" i="19"/>
  <c r="AY91" i="19"/>
  <c r="AY92" i="19"/>
  <c r="AY93" i="19"/>
  <c r="AY94" i="19"/>
  <c r="AY95" i="19"/>
  <c r="AY96" i="19"/>
  <c r="AY97" i="19"/>
  <c r="AY98" i="19"/>
  <c r="AY99" i="19"/>
  <c r="AY100" i="19"/>
  <c r="AY101" i="19"/>
  <c r="AY102" i="19"/>
  <c r="AY103" i="19"/>
  <c r="AY104" i="19"/>
  <c r="AY105" i="19"/>
  <c r="AY106" i="19"/>
  <c r="AY107" i="19"/>
  <c r="AY108" i="19"/>
  <c r="AY109" i="19"/>
  <c r="AY110" i="19"/>
  <c r="AY111" i="19"/>
  <c r="AY112" i="19"/>
  <c r="AY113" i="19"/>
  <c r="AY114" i="19"/>
  <c r="AY115" i="19"/>
  <c r="AY116" i="19"/>
  <c r="AY117" i="19"/>
  <c r="AY118" i="19"/>
  <c r="AY119" i="19"/>
  <c r="AY120" i="19"/>
  <c r="AY121" i="19"/>
  <c r="AY122" i="19"/>
  <c r="AY123" i="19"/>
  <c r="AY124" i="19"/>
  <c r="AY125" i="19"/>
  <c r="AY126" i="19"/>
  <c r="AY127" i="19"/>
  <c r="AY128" i="19"/>
  <c r="AY129" i="19"/>
  <c r="AY130" i="19"/>
  <c r="AY131" i="19"/>
  <c r="AY132" i="19"/>
  <c r="AY133" i="19"/>
  <c r="AY134" i="19"/>
  <c r="AY135" i="19"/>
  <c r="AY136" i="19"/>
  <c r="AY137" i="19"/>
  <c r="AY138" i="19"/>
  <c r="AY139" i="19"/>
  <c r="AY140" i="19"/>
  <c r="AY141" i="19"/>
  <c r="AY142" i="19"/>
  <c r="AY143" i="19"/>
  <c r="AY144" i="19"/>
  <c r="AY145" i="19"/>
  <c r="AY146" i="19"/>
  <c r="AY147" i="19"/>
  <c r="AY148" i="19"/>
  <c r="AY149" i="19"/>
  <c r="AY150" i="19"/>
  <c r="AY151" i="19"/>
  <c r="AY152" i="19"/>
  <c r="AY153" i="19"/>
  <c r="AY154" i="19"/>
  <c r="AY155" i="19"/>
  <c r="AY156" i="19"/>
  <c r="AY157" i="19"/>
  <c r="AY158" i="19"/>
  <c r="AY159" i="19"/>
  <c r="AY160" i="19"/>
  <c r="AY161" i="19"/>
  <c r="AY162" i="19"/>
  <c r="AY163" i="19"/>
  <c r="AY164" i="19"/>
  <c r="AY165" i="19"/>
  <c r="AY166" i="19"/>
  <c r="AY167" i="19"/>
  <c r="AY168" i="19"/>
  <c r="AY169" i="19"/>
  <c r="AY170" i="19"/>
  <c r="AY171" i="19"/>
  <c r="AY172" i="19"/>
  <c r="AY173" i="19"/>
  <c r="AY174" i="19"/>
  <c r="AY175" i="19"/>
  <c r="AY176" i="19"/>
  <c r="AY177" i="19"/>
  <c r="AY178" i="19"/>
  <c r="AY179" i="19"/>
  <c r="AY180" i="19"/>
  <c r="AY181" i="19"/>
  <c r="AY182" i="19"/>
  <c r="AY183" i="19"/>
  <c r="AY184" i="19"/>
  <c r="AY185" i="19"/>
  <c r="AY186" i="19"/>
  <c r="AY187" i="19"/>
  <c r="AY188" i="19"/>
  <c r="AY189" i="19"/>
  <c r="AY190" i="19"/>
  <c r="AY191" i="19"/>
  <c r="AY192" i="19"/>
  <c r="AY193" i="19"/>
  <c r="AY194" i="19"/>
  <c r="AY195" i="19"/>
  <c r="AY196" i="19"/>
  <c r="AY197" i="19"/>
  <c r="AY198" i="19"/>
  <c r="AY199" i="19"/>
  <c r="AY200" i="19"/>
  <c r="AY201" i="19"/>
  <c r="AY202" i="19"/>
  <c r="AY203" i="19"/>
  <c r="AY204" i="19"/>
  <c r="AY205" i="19"/>
  <c r="AY206" i="19"/>
  <c r="AY207" i="19"/>
  <c r="AY208" i="19"/>
  <c r="AY209" i="19"/>
  <c r="AY210" i="19"/>
  <c r="AY211" i="19"/>
  <c r="AY212" i="19"/>
  <c r="AY213" i="19"/>
  <c r="AY214" i="19"/>
  <c r="AY215" i="19"/>
  <c r="AY216" i="19"/>
  <c r="AY217" i="19"/>
  <c r="AY218" i="19"/>
  <c r="AY219" i="19"/>
  <c r="AY220" i="19"/>
  <c r="AY221" i="19"/>
  <c r="AY222" i="19"/>
  <c r="AY223" i="19"/>
  <c r="AY224" i="19"/>
  <c r="AY225" i="19"/>
  <c r="AY226" i="19"/>
  <c r="AY227" i="19"/>
  <c r="AY228" i="19"/>
  <c r="AY229" i="19"/>
  <c r="AY230" i="19"/>
  <c r="AY231" i="19"/>
  <c r="AY232" i="19"/>
  <c r="AY233" i="19"/>
  <c r="AY234" i="19"/>
  <c r="AY235" i="19"/>
  <c r="AY236" i="19"/>
  <c r="AY237" i="19"/>
  <c r="AY238" i="19"/>
  <c r="AY239" i="19"/>
  <c r="AY240" i="19"/>
  <c r="AY241" i="19"/>
  <c r="AY242" i="19"/>
  <c r="AY243" i="19"/>
  <c r="AY244" i="19"/>
  <c r="AY245" i="19"/>
  <c r="AY246" i="19"/>
  <c r="AY247" i="19"/>
  <c r="AY248" i="19"/>
  <c r="AY249" i="19"/>
  <c r="AY250" i="19"/>
  <c r="AY251" i="19"/>
  <c r="AY252" i="19"/>
  <c r="AY253" i="19"/>
  <c r="AY254" i="19"/>
  <c r="AY255" i="19"/>
  <c r="AY256" i="19"/>
  <c r="AY257" i="19"/>
  <c r="AY258" i="19"/>
  <c r="AY259" i="19"/>
  <c r="AY260" i="19"/>
  <c r="AY261" i="19"/>
  <c r="AY262" i="19"/>
  <c r="AY263" i="19"/>
  <c r="AY264" i="19"/>
  <c r="AY265" i="19"/>
  <c r="AY266" i="19"/>
  <c r="AY267" i="19"/>
  <c r="AY268" i="19"/>
  <c r="AY269" i="19"/>
  <c r="AY270" i="19"/>
  <c r="AY271" i="19"/>
  <c r="AY272" i="19"/>
  <c r="AY273" i="19"/>
  <c r="AY274" i="19"/>
  <c r="AY275" i="19"/>
  <c r="AY276" i="19"/>
  <c r="AY277" i="19"/>
  <c r="AY278" i="19"/>
  <c r="AY279" i="19"/>
  <c r="AY280" i="19"/>
  <c r="AY281" i="19"/>
  <c r="AY282" i="19"/>
  <c r="AY283" i="19"/>
  <c r="AY284" i="19"/>
  <c r="AY285" i="19"/>
  <c r="AY286" i="19"/>
  <c r="AY287" i="19"/>
  <c r="AY288" i="19"/>
  <c r="AY289" i="19"/>
  <c r="AY290" i="19"/>
  <c r="AY291" i="19"/>
  <c r="AY292" i="19"/>
  <c r="AY293" i="19"/>
  <c r="AY294" i="19"/>
  <c r="AY295" i="19"/>
  <c r="AY296" i="19"/>
  <c r="AY297" i="19"/>
  <c r="AY298" i="19"/>
  <c r="AY299" i="19"/>
  <c r="AY300" i="19"/>
  <c r="AY301" i="19"/>
  <c r="AY302" i="19"/>
  <c r="AY303" i="19"/>
  <c r="AY304" i="19"/>
  <c r="AY305" i="19"/>
  <c r="AY306" i="19"/>
  <c r="AY307" i="19"/>
  <c r="AY308" i="19"/>
  <c r="AY309" i="19"/>
  <c r="AY310" i="19"/>
  <c r="AY311" i="19"/>
  <c r="AY312" i="19"/>
  <c r="AY313" i="19"/>
  <c r="AY314" i="19"/>
  <c r="AY315" i="19"/>
  <c r="AY316" i="19"/>
  <c r="AY317" i="19"/>
  <c r="AY318" i="19"/>
  <c r="AY319" i="19"/>
  <c r="AY320" i="19"/>
  <c r="AY321" i="19"/>
  <c r="AY322" i="19"/>
  <c r="AY323" i="19"/>
  <c r="AY324" i="19"/>
  <c r="AY325" i="19"/>
  <c r="AY326" i="19"/>
  <c r="AY327" i="19"/>
  <c r="AY328" i="19"/>
  <c r="AY329" i="19"/>
  <c r="AY330" i="19"/>
  <c r="AY331" i="19"/>
  <c r="AY332" i="19"/>
  <c r="AY333" i="19"/>
  <c r="AY334" i="19"/>
  <c r="AY335" i="19"/>
  <c r="AY336" i="19"/>
  <c r="AY337" i="19"/>
  <c r="AY338" i="19"/>
  <c r="AY339" i="19"/>
  <c r="AY340" i="19"/>
  <c r="AY341" i="19"/>
  <c r="AY342" i="19"/>
  <c r="AY343" i="19"/>
  <c r="AY344" i="19"/>
  <c r="AY345" i="19"/>
  <c r="AY346" i="19"/>
  <c r="AY347" i="19"/>
  <c r="AY348" i="19"/>
  <c r="AY349" i="19"/>
  <c r="AY350" i="19"/>
  <c r="AY351" i="19"/>
  <c r="AY353" i="19"/>
  <c r="AY357" i="19"/>
  <c r="AY361" i="19"/>
  <c r="AY365" i="19"/>
  <c r="AY369" i="19"/>
  <c r="AY373" i="19"/>
  <c r="AY377" i="19"/>
  <c r="AY381" i="19"/>
  <c r="AY385" i="19"/>
  <c r="AY389" i="19"/>
  <c r="AY393" i="19"/>
  <c r="AY397" i="19"/>
  <c r="AY401" i="19"/>
  <c r="AY405" i="19"/>
  <c r="AY409" i="19"/>
  <c r="AY413" i="19"/>
  <c r="AY417" i="19"/>
  <c r="AY421" i="19"/>
  <c r="AY425" i="19"/>
  <c r="AY429" i="19"/>
  <c r="AY433" i="19"/>
  <c r="AY441" i="19"/>
  <c r="AY448" i="19"/>
  <c r="AY457" i="19"/>
  <c r="AY464" i="19"/>
  <c r="AY473" i="19"/>
  <c r="AY480" i="19"/>
  <c r="AY489" i="19"/>
  <c r="AY496" i="19"/>
  <c r="AY505" i="19"/>
  <c r="AY512" i="19"/>
  <c r="AY521" i="19"/>
  <c r="AY528" i="19"/>
  <c r="AY537" i="19"/>
  <c r="AY544" i="19"/>
  <c r="AY553" i="19"/>
  <c r="AY560" i="19"/>
  <c r="AY569" i="19"/>
  <c r="AY630" i="19"/>
  <c r="AY634" i="19"/>
  <c r="AY638" i="19"/>
  <c r="AY642" i="19"/>
  <c r="AY644" i="19"/>
  <c r="AY646" i="19"/>
  <c r="AY648" i="19"/>
  <c r="AY652" i="19"/>
  <c r="AY656" i="19"/>
  <c r="AY660" i="19"/>
  <c r="AY664" i="19"/>
  <c r="AY670" i="19"/>
  <c r="AY672" i="19"/>
  <c r="AY676" i="19"/>
  <c r="AY680" i="19"/>
  <c r="AY686" i="19"/>
  <c r="AY690" i="19"/>
  <c r="AY694" i="19"/>
  <c r="AY696" i="19"/>
  <c r="AY700" i="19"/>
  <c r="AY704" i="19"/>
  <c r="AY708" i="19"/>
  <c r="AY710" i="19"/>
  <c r="AY714" i="19"/>
  <c r="AY718" i="19"/>
  <c r="AY720" i="19"/>
  <c r="AY726" i="19"/>
  <c r="AY730" i="19"/>
  <c r="AY732" i="19"/>
  <c r="AY734" i="19"/>
  <c r="AY736" i="19"/>
  <c r="AY738" i="19"/>
  <c r="AY740" i="19"/>
  <c r="AY742" i="19"/>
  <c r="AY744" i="19"/>
  <c r="AY746" i="19"/>
  <c r="AY748" i="19"/>
  <c r="AY750" i="19"/>
  <c r="AY752" i="19"/>
  <c r="AY754" i="19"/>
  <c r="AY756" i="19"/>
  <c r="AY758" i="19"/>
  <c r="AY760" i="19"/>
  <c r="AY762" i="19"/>
  <c r="AY764" i="19"/>
  <c r="AY766" i="19"/>
  <c r="AY768" i="19"/>
  <c r="AY770" i="19"/>
  <c r="AY772" i="19"/>
  <c r="AY774" i="19"/>
  <c r="AY776" i="19"/>
  <c r="AY778" i="19"/>
  <c r="AY780" i="19"/>
  <c r="AY782" i="19"/>
  <c r="AY784" i="19"/>
  <c r="AY786" i="19"/>
  <c r="AY788" i="19"/>
  <c r="AY790" i="19"/>
  <c r="AY792" i="19"/>
  <c r="AY794" i="19"/>
  <c r="AY796" i="19"/>
  <c r="AY798" i="19"/>
  <c r="AY800" i="19"/>
  <c r="AY802" i="19"/>
  <c r="AY804" i="19"/>
  <c r="AY806" i="19"/>
  <c r="AY808" i="19"/>
  <c r="AY810" i="19"/>
  <c r="AY812" i="19"/>
  <c r="AY814" i="19"/>
  <c r="AY816" i="19"/>
  <c r="AY818" i="19"/>
  <c r="AY820" i="19"/>
  <c r="AY822" i="19"/>
  <c r="AY824" i="19"/>
  <c r="AY826" i="19"/>
  <c r="AY828" i="19"/>
  <c r="AY830" i="19"/>
  <c r="AY832" i="19"/>
  <c r="AY834" i="19"/>
  <c r="AY836" i="19"/>
  <c r="AY838" i="19"/>
  <c r="AY840" i="19"/>
  <c r="AY842" i="19"/>
  <c r="AY844" i="19"/>
  <c r="AY846" i="19"/>
  <c r="AY632" i="19"/>
  <c r="AY636" i="19"/>
  <c r="AY640" i="19"/>
  <c r="AY650" i="19"/>
  <c r="AY654" i="19"/>
  <c r="AY658" i="19"/>
  <c r="AY662" i="19"/>
  <c r="AY666" i="19"/>
  <c r="AY668" i="19"/>
  <c r="AY674" i="19"/>
  <c r="AY678" i="19"/>
  <c r="AY682" i="19"/>
  <c r="AY684" i="19"/>
  <c r="AY688" i="19"/>
  <c r="AY692" i="19"/>
  <c r="AY698" i="19"/>
  <c r="AY702" i="19"/>
  <c r="AY706" i="19"/>
  <c r="AY712" i="19"/>
  <c r="AY716" i="19"/>
  <c r="AY722" i="19"/>
  <c r="AY724" i="19"/>
  <c r="AY728" i="19"/>
  <c r="AY438" i="19"/>
  <c r="AY442" i="19"/>
  <c r="AY446" i="19"/>
  <c r="AY450" i="19"/>
  <c r="AY454" i="19"/>
  <c r="AY458" i="19"/>
  <c r="AY462" i="19"/>
  <c r="AY466" i="19"/>
  <c r="AY470" i="19"/>
  <c r="AY474" i="19"/>
  <c r="AY478" i="19"/>
  <c r="AY482" i="19"/>
  <c r="AY486" i="19"/>
  <c r="AY490" i="19"/>
  <c r="AY494" i="19"/>
  <c r="AY498" i="19"/>
  <c r="AY502" i="19"/>
  <c r="AY506" i="19"/>
  <c r="AY510" i="19"/>
  <c r="AY514" i="19"/>
  <c r="AY518" i="19"/>
  <c r="AY522" i="19"/>
  <c r="AY526" i="19"/>
  <c r="AY530" i="19"/>
  <c r="AY534" i="19"/>
  <c r="AY538" i="19"/>
  <c r="AY542" i="19"/>
  <c r="AY546" i="19"/>
  <c r="AY550" i="19"/>
  <c r="AY554" i="19"/>
  <c r="AY558" i="19"/>
  <c r="AY562" i="19"/>
  <c r="AY566" i="19"/>
  <c r="AY570" i="19"/>
  <c r="AY574" i="19"/>
  <c r="AY578" i="19"/>
  <c r="AY582" i="19"/>
  <c r="AY586" i="19"/>
  <c r="AY590" i="19"/>
  <c r="AY594" i="19"/>
  <c r="AY598" i="19"/>
  <c r="AY602" i="19"/>
  <c r="AY606" i="19"/>
  <c r="AY610" i="19"/>
  <c r="AY614" i="19"/>
  <c r="AY618" i="19"/>
  <c r="AY622" i="19"/>
  <c r="AY626" i="19"/>
  <c r="AY631" i="19"/>
  <c r="AY633" i="19"/>
  <c r="AY635" i="19"/>
  <c r="AY637" i="19"/>
  <c r="AY639" i="19"/>
  <c r="AY641" i="19"/>
  <c r="AY643" i="19"/>
  <c r="AY645" i="19"/>
  <c r="AY647" i="19"/>
  <c r="AY649" i="19"/>
  <c r="AY651" i="19"/>
  <c r="AY653" i="19"/>
  <c r="AY655" i="19"/>
  <c r="AY657" i="19"/>
  <c r="AY659" i="19"/>
  <c r="AY661" i="19"/>
  <c r="AY663" i="19"/>
  <c r="AY665" i="19"/>
  <c r="AY667" i="19"/>
  <c r="AY669" i="19"/>
  <c r="AY671" i="19"/>
  <c r="AY673" i="19"/>
  <c r="AY675" i="19"/>
  <c r="AY677" i="19"/>
  <c r="AY679" i="19"/>
  <c r="AY681" i="19"/>
  <c r="AY683" i="19"/>
  <c r="AY685" i="19"/>
  <c r="AY687" i="19"/>
  <c r="AY689" i="19"/>
  <c r="AY691" i="19"/>
  <c r="AY693" i="19"/>
  <c r="AY695" i="19"/>
  <c r="AY697" i="19"/>
  <c r="AY699" i="19"/>
  <c r="AY701" i="19"/>
  <c r="AY703" i="19"/>
  <c r="AY705" i="19"/>
  <c r="AY707" i="19"/>
  <c r="AY709" i="19"/>
  <c r="AY711" i="19"/>
  <c r="AY713" i="19"/>
  <c r="AY715" i="19"/>
  <c r="AY717" i="19"/>
  <c r="AY719" i="19"/>
  <c r="AY721" i="19"/>
  <c r="AY723" i="19"/>
  <c r="AY725" i="19"/>
  <c r="AY727" i="19"/>
  <c r="AY729" i="19"/>
  <c r="AY731" i="19"/>
  <c r="AY733" i="19"/>
  <c r="AY735" i="19"/>
  <c r="AY737" i="19"/>
  <c r="AY739" i="19"/>
  <c r="AY741" i="19"/>
  <c r="AY743" i="19"/>
  <c r="AY745" i="19"/>
  <c r="AY747" i="19"/>
  <c r="AY749" i="19"/>
  <c r="AY751" i="19"/>
  <c r="AY753" i="19"/>
  <c r="AY755" i="19"/>
  <c r="AY757" i="19"/>
  <c r="AY759" i="19"/>
  <c r="AY761" i="19"/>
  <c r="AY763" i="19"/>
  <c r="AY765" i="19"/>
  <c r="AY767" i="19"/>
  <c r="AY769" i="19"/>
  <c r="AY771" i="19"/>
  <c r="AY773" i="19"/>
  <c r="AY775" i="19"/>
  <c r="AY777" i="19"/>
  <c r="AY779" i="19"/>
  <c r="AY781" i="19"/>
  <c r="AY783" i="19"/>
  <c r="AY785" i="19"/>
  <c r="AY787" i="19"/>
  <c r="AY789" i="19"/>
  <c r="AY791" i="19"/>
  <c r="AY793" i="19"/>
  <c r="AY795" i="19"/>
  <c r="AY797" i="19"/>
  <c r="AY799" i="19"/>
  <c r="AY801" i="19"/>
  <c r="AY803" i="19"/>
  <c r="AY805" i="19"/>
  <c r="AY807" i="19"/>
  <c r="AY809" i="19"/>
  <c r="AY811" i="19"/>
  <c r="AY813" i="19"/>
  <c r="AY815" i="19"/>
  <c r="AY817" i="19"/>
  <c r="AY819" i="19"/>
  <c r="AY821" i="19"/>
  <c r="AY823" i="19"/>
  <c r="AY825" i="19"/>
  <c r="AY827" i="19"/>
  <c r="AY829" i="19"/>
  <c r="AY831" i="19"/>
  <c r="AY833" i="19"/>
  <c r="AY835" i="19"/>
  <c r="AY837" i="19"/>
  <c r="AY839" i="19"/>
  <c r="AY841" i="19"/>
  <c r="AY843" i="19"/>
  <c r="AY845" i="19"/>
  <c r="AY847" i="19"/>
  <c r="AY848" i="19"/>
  <c r="AY849" i="19"/>
  <c r="AY850" i="19"/>
  <c r="AY851" i="19"/>
  <c r="AY852" i="19"/>
  <c r="AY853" i="19"/>
  <c r="AY854" i="19"/>
  <c r="AY855" i="19"/>
  <c r="AY856" i="19"/>
  <c r="AY857" i="19"/>
  <c r="AY858" i="19"/>
  <c r="AY859" i="19"/>
  <c r="AY860" i="19"/>
  <c r="AY861" i="19"/>
  <c r="AY862" i="19"/>
  <c r="AY863" i="19"/>
  <c r="AY864" i="19"/>
  <c r="AY865" i="19"/>
  <c r="AY866" i="19"/>
  <c r="AY867" i="19"/>
  <c r="AY868" i="19"/>
  <c r="AY869" i="19"/>
  <c r="AY870" i="19"/>
  <c r="AY871" i="19"/>
  <c r="AY872" i="19"/>
  <c r="AY873" i="19"/>
  <c r="AY874" i="19"/>
  <c r="AY875" i="19"/>
  <c r="AY876" i="19"/>
  <c r="AY877" i="19"/>
  <c r="AY878" i="19"/>
  <c r="AY879" i="19"/>
  <c r="AY880" i="19"/>
  <c r="AY881" i="19"/>
  <c r="AY882" i="19"/>
  <c r="AY883" i="19"/>
  <c r="AY884" i="19"/>
  <c r="AY885" i="19"/>
  <c r="AY886" i="19"/>
  <c r="AY887" i="19"/>
  <c r="AY888" i="19"/>
  <c r="AY889" i="19"/>
  <c r="AY890" i="19"/>
  <c r="AY891" i="19"/>
  <c r="AY892" i="19"/>
  <c r="AY893" i="19"/>
  <c r="AY894" i="19"/>
  <c r="AY895" i="19"/>
  <c r="AY896" i="19"/>
  <c r="AY897" i="19"/>
  <c r="AY898" i="19"/>
  <c r="AY899" i="19"/>
  <c r="AY900" i="19"/>
  <c r="AY901" i="19"/>
  <c r="AY902" i="19"/>
  <c r="AY903" i="19"/>
  <c r="AY904" i="19"/>
  <c r="AY905" i="19"/>
  <c r="AY906" i="19"/>
  <c r="AY907" i="19"/>
  <c r="AY908" i="19"/>
  <c r="AY909" i="19"/>
  <c r="AY910" i="19"/>
  <c r="AY911" i="19"/>
  <c r="AY912" i="19"/>
  <c r="AY913" i="19"/>
  <c r="AY914" i="19"/>
  <c r="AY915" i="19"/>
  <c r="AY916" i="19"/>
  <c r="AY917" i="19"/>
  <c r="AY918" i="19"/>
  <c r="AY919" i="19"/>
  <c r="AY920" i="19"/>
  <c r="AY921" i="19"/>
  <c r="AY922" i="19"/>
  <c r="AY923" i="19"/>
  <c r="AY924" i="19"/>
  <c r="AY925" i="19"/>
  <c r="AY926" i="19"/>
  <c r="AY927" i="19"/>
  <c r="AY928" i="19"/>
  <c r="AY929" i="19"/>
  <c r="AY930" i="19"/>
  <c r="AY931" i="19"/>
  <c r="AY932" i="19"/>
  <c r="AY933" i="19"/>
  <c r="AY934" i="19"/>
  <c r="AY935" i="19"/>
  <c r="AY936" i="19"/>
  <c r="AY937" i="19"/>
  <c r="AY938" i="19"/>
  <c r="AY939" i="19"/>
  <c r="AY940" i="19"/>
  <c r="AY941" i="19"/>
  <c r="AY942" i="19"/>
  <c r="AY943" i="19"/>
  <c r="AY944" i="19"/>
  <c r="AY945" i="19"/>
  <c r="AY946" i="19"/>
  <c r="AY947" i="19"/>
  <c r="AY948" i="19"/>
  <c r="AY949" i="19"/>
  <c r="AY950" i="19"/>
  <c r="AY951" i="19"/>
  <c r="AY952" i="19"/>
  <c r="AY953" i="19"/>
  <c r="AY954" i="19"/>
  <c r="AY955" i="19"/>
  <c r="AY956" i="19"/>
  <c r="AY957" i="19"/>
  <c r="AY958" i="19"/>
  <c r="Q50" i="19" l="1"/>
  <c r="R49" i="19"/>
  <c r="AY604" i="19"/>
  <c r="AY616" i="19"/>
  <c r="AY600" i="19"/>
  <c r="AY620" i="19"/>
  <c r="Q51" i="19" l="1"/>
  <c r="R50" i="19"/>
  <c r="Q52" i="19" l="1"/>
  <c r="R51" i="19"/>
  <c r="Q53" i="19" l="1"/>
  <c r="R52" i="19"/>
  <c r="Q54" i="19" l="1"/>
  <c r="R53" i="19"/>
  <c r="Q55" i="19" l="1"/>
  <c r="R54" i="19"/>
  <c r="Q56" i="19" l="1"/>
  <c r="R55" i="19"/>
  <c r="Q57" i="19" l="1"/>
  <c r="R56" i="19"/>
  <c r="Q58" i="19" l="1"/>
  <c r="R57" i="19"/>
  <c r="Q59" i="19" l="1"/>
  <c r="R58" i="19"/>
  <c r="Q60" i="19" l="1"/>
  <c r="R59" i="19"/>
  <c r="Q61" i="19" l="1"/>
  <c r="R60" i="19"/>
  <c r="Q62" i="19" l="1"/>
  <c r="R61" i="19"/>
  <c r="Q63" i="19" l="1"/>
  <c r="R62" i="19"/>
  <c r="Q64" i="19" l="1"/>
  <c r="R63" i="19"/>
  <c r="Q65" i="19" l="1"/>
  <c r="R64" i="19"/>
  <c r="Q66" i="19" l="1"/>
  <c r="R65" i="19"/>
  <c r="Q67" i="19" l="1"/>
  <c r="R66" i="19"/>
  <c r="Q68" i="19" l="1"/>
  <c r="R67" i="19"/>
  <c r="Q69" i="19" l="1"/>
  <c r="R68" i="19"/>
  <c r="Q70" i="19" l="1"/>
  <c r="R69" i="19"/>
  <c r="Q71" i="19" l="1"/>
  <c r="R70" i="19"/>
  <c r="Q72" i="19" l="1"/>
  <c r="R71" i="19"/>
  <c r="Q73" i="19" l="1"/>
  <c r="R72" i="19"/>
  <c r="Q74" i="19" l="1"/>
  <c r="R73" i="19"/>
  <c r="Q75" i="19" l="1"/>
  <c r="R74" i="19"/>
  <c r="Q76" i="19" l="1"/>
  <c r="R75" i="19"/>
  <c r="Q77" i="19" l="1"/>
  <c r="R76" i="19"/>
  <c r="Q78" i="19" l="1"/>
  <c r="R77" i="19"/>
  <c r="Q79" i="19" l="1"/>
  <c r="R78" i="19"/>
  <c r="Q80" i="19" l="1"/>
  <c r="R79" i="19"/>
  <c r="Q81" i="19" l="1"/>
  <c r="R80" i="19"/>
  <c r="Q82" i="19" l="1"/>
  <c r="R81" i="19"/>
  <c r="Q83" i="19" l="1"/>
  <c r="R82" i="19"/>
  <c r="Q84" i="19" l="1"/>
  <c r="R83" i="19"/>
  <c r="Q85" i="19" l="1"/>
  <c r="R84" i="19"/>
  <c r="Q86" i="19" l="1"/>
  <c r="R85" i="19"/>
  <c r="Q87" i="19" l="1"/>
  <c r="R86" i="19"/>
  <c r="Q88" i="19" l="1"/>
  <c r="R87" i="19"/>
  <c r="Q89" i="19" l="1"/>
  <c r="R88" i="19"/>
  <c r="AO101" i="19"/>
  <c r="AO678" i="19"/>
  <c r="AO764" i="19"/>
  <c r="AO758" i="19"/>
  <c r="AO926" i="19"/>
  <c r="AO881" i="19"/>
  <c r="AO718" i="19"/>
  <c r="AO115" i="19"/>
  <c r="AO914" i="19"/>
  <c r="AO735" i="19"/>
  <c r="AO563" i="19"/>
  <c r="AO800" i="19"/>
  <c r="AO865" i="19"/>
  <c r="AO277" i="19"/>
  <c r="AO406" i="19"/>
  <c r="AO624" i="19"/>
  <c r="AO37" i="19"/>
  <c r="AO23" i="19"/>
  <c r="AO750" i="19"/>
  <c r="AO863" i="19"/>
  <c r="AO167" i="19"/>
  <c r="AO817" i="19"/>
  <c r="AO782" i="19"/>
  <c r="AO847" i="19"/>
  <c r="AO671" i="19"/>
  <c r="AO374" i="19"/>
  <c r="AO61" i="19"/>
  <c r="AO814" i="19"/>
  <c r="AO899" i="19"/>
  <c r="AO216" i="19"/>
  <c r="AO753" i="19"/>
  <c r="AO254" i="19"/>
  <c r="AO634" i="19"/>
  <c r="AO186" i="19"/>
  <c r="AO601" i="19"/>
  <c r="AO310" i="19"/>
  <c r="AO125" i="19"/>
  <c r="AO109" i="19"/>
  <c r="AO8" i="19"/>
  <c r="AO852" i="19"/>
  <c r="AO204" i="19"/>
  <c r="AO212" i="19"/>
  <c r="AO367" i="19"/>
  <c r="AO368" i="19"/>
  <c r="AO55" i="19"/>
  <c r="AO415" i="19"/>
  <c r="AO343" i="19"/>
  <c r="AO392" i="19"/>
  <c r="AO961" i="19"/>
  <c r="AO420" i="19"/>
  <c r="AO930" i="19"/>
  <c r="AO623" i="19"/>
  <c r="AO689" i="19"/>
  <c r="AO405" i="19"/>
  <c r="AO348" i="19"/>
  <c r="AO304" i="19"/>
  <c r="AO886" i="19"/>
  <c r="AO590" i="19"/>
  <c r="AO615" i="19"/>
  <c r="AO763" i="19"/>
  <c r="AO935" i="19"/>
  <c r="AO453" i="19"/>
  <c r="AO970" i="19"/>
  <c r="AO712" i="19"/>
  <c r="AO487" i="19"/>
  <c r="AO57" i="19"/>
  <c r="AO543" i="19"/>
  <c r="AO196" i="19"/>
  <c r="AO391" i="19"/>
  <c r="AO785" i="19"/>
  <c r="AO177" i="19"/>
  <c r="AO828" i="19"/>
  <c r="AO33" i="19"/>
  <c r="AO630" i="19"/>
  <c r="AO54" i="19"/>
  <c r="AO132" i="19"/>
  <c r="AO721" i="19"/>
  <c r="AO203" i="19"/>
  <c r="AO819" i="19"/>
  <c r="AO934" i="19"/>
  <c r="AO690" i="19"/>
  <c r="AO649" i="19"/>
  <c r="AO250" i="19"/>
  <c r="AO553" i="19"/>
  <c r="AO418" i="19"/>
  <c r="AO85" i="19"/>
  <c r="AO411" i="19"/>
  <c r="AO539" i="19"/>
  <c r="AO39" i="19"/>
  <c r="AO112" i="19"/>
  <c r="AO64" i="19"/>
  <c r="AO122" i="19"/>
  <c r="AO776" i="19"/>
  <c r="AO65" i="19"/>
  <c r="AO608" i="19"/>
  <c r="AO672" i="19"/>
  <c r="AO665" i="19"/>
  <c r="AO610" i="19"/>
  <c r="AO357" i="19"/>
  <c r="AO290" i="19"/>
  <c r="AO550" i="19"/>
  <c r="AO716" i="19"/>
  <c r="AO611" i="19"/>
  <c r="AO280" i="19"/>
  <c r="AO185" i="19"/>
  <c r="AO384" i="19"/>
  <c r="AO646" i="19"/>
  <c r="AO363" i="19"/>
  <c r="AO699" i="19"/>
  <c r="AO317" i="19"/>
  <c r="AO502" i="19"/>
  <c r="AO640" i="19"/>
  <c r="AO909" i="19"/>
  <c r="AO570" i="19"/>
  <c r="AO779" i="19"/>
  <c r="AO27" i="19"/>
  <c r="AO175" i="19"/>
  <c r="AO239" i="19"/>
  <c r="AO308" i="19"/>
  <c r="AO171" i="19"/>
  <c r="AO230" i="19"/>
  <c r="AO161" i="19"/>
  <c r="AO695" i="19"/>
  <c r="AO860" i="19"/>
  <c r="AO86" i="19"/>
  <c r="AO555" i="19"/>
  <c r="AO424" i="19"/>
  <c r="AO724" i="19"/>
  <c r="AO730" i="19"/>
  <c r="AO259" i="19"/>
  <c r="AO912" i="19"/>
  <c r="AO382" i="19"/>
  <c r="AO130" i="19"/>
  <c r="AO13" i="19"/>
  <c r="AO748" i="19"/>
  <c r="AO68" i="19"/>
  <c r="AO830" i="19"/>
  <c r="AO481" i="19"/>
  <c r="AO606" i="19"/>
  <c r="AO917" i="19"/>
  <c r="AO632" i="19"/>
  <c r="AO643" i="19"/>
  <c r="AO463" i="19"/>
  <c r="AO407" i="19"/>
  <c r="AO855" i="19"/>
  <c r="AO528" i="19"/>
  <c r="AO229" i="19"/>
  <c r="AO729" i="19"/>
  <c r="AO401" i="19"/>
  <c r="AO517" i="19"/>
  <c r="AO924" i="19"/>
  <c r="AO873" i="19"/>
  <c r="AO882" i="19"/>
  <c r="AO705" i="19"/>
  <c r="AO887" i="19"/>
  <c r="AO811" i="19"/>
  <c r="AO489" i="19"/>
  <c r="AO612" i="19"/>
  <c r="AO739" i="19"/>
  <c r="AO17" i="19"/>
  <c r="AO346" i="19"/>
  <c r="AO900" i="19"/>
  <c r="AO958" i="19"/>
  <c r="AO100" i="19"/>
  <c r="AO907" i="19"/>
  <c r="AO496" i="19"/>
  <c r="AO140" i="19"/>
  <c r="AO547" i="19"/>
  <c r="AO593" i="19"/>
  <c r="AO710" i="19"/>
  <c r="AO457" i="19"/>
  <c r="AO898" i="19"/>
  <c r="AO940" i="19"/>
  <c r="AO963" i="19"/>
  <c r="AO668" i="19"/>
  <c r="AO720" i="19"/>
  <c r="AO108" i="19"/>
  <c r="AO759" i="19"/>
  <c r="AO267" i="19"/>
  <c r="AO409" i="19"/>
  <c r="AO134" i="19"/>
  <c r="AO908" i="19"/>
  <c r="AO948" i="19"/>
  <c r="AO388" i="19"/>
  <c r="AO469" i="19"/>
  <c r="AO173" i="19"/>
  <c r="AO287" i="19"/>
  <c r="AO333" i="19"/>
  <c r="AO784" i="19"/>
  <c r="AO21" i="19"/>
  <c r="AO136" i="19"/>
  <c r="AO419" i="19"/>
  <c r="AO497" i="19"/>
  <c r="AO139" i="19"/>
  <c r="AO328" i="19"/>
  <c r="AO190" i="19"/>
  <c r="AO519" i="19"/>
  <c r="AO885" i="19"/>
  <c r="AO361" i="19"/>
  <c r="AO770" i="19"/>
  <c r="AO467" i="19"/>
  <c r="AO471" i="19"/>
  <c r="AO904" i="19"/>
  <c r="AO283" i="19"/>
  <c r="AO801" i="19"/>
  <c r="AO839" i="19"/>
  <c r="AO394" i="19"/>
  <c r="AO99" i="19"/>
  <c r="AO903" i="19"/>
  <c r="AO408" i="19"/>
  <c r="AO88" i="19"/>
  <c r="AO172" i="19"/>
  <c r="AO353" i="19"/>
  <c r="AO905" i="19"/>
  <c r="AO533" i="19"/>
  <c r="AO56" i="19"/>
  <c r="AO358" i="19"/>
  <c r="AO62" i="19"/>
  <c r="AO459" i="19"/>
  <c r="AO576" i="19"/>
  <c r="AO701" i="19"/>
  <c r="AO874" i="19"/>
  <c r="AO799" i="19"/>
  <c r="AO336" i="19"/>
  <c r="AO440" i="19"/>
  <c r="AO355" i="19"/>
  <c r="AO551" i="19"/>
  <c r="AO180" i="19"/>
  <c r="AO499" i="19"/>
  <c r="AO53" i="19"/>
  <c r="AO138" i="19"/>
  <c r="AO339" i="19"/>
  <c r="AO145" i="19"/>
  <c r="AO16" i="19"/>
  <c r="AO641" i="19"/>
  <c r="AO736" i="19"/>
  <c r="AO722" i="19"/>
  <c r="AO156" i="19"/>
  <c r="AO6" i="19"/>
  <c r="AO295" i="19"/>
  <c r="AO755" i="19"/>
  <c r="AO571" i="19"/>
  <c r="AO257" i="19"/>
  <c r="AO949" i="19"/>
  <c r="AO950" i="19"/>
  <c r="AO644" i="19"/>
  <c r="AO783" i="19"/>
  <c r="AO433" i="19"/>
  <c r="AO468" i="19"/>
  <c r="AO582" i="19"/>
  <c r="AO396" i="19"/>
  <c r="AO256" i="19"/>
  <c r="AO919" i="19"/>
  <c r="AO620" i="19"/>
  <c r="AO597" i="19"/>
  <c r="AO923" i="19"/>
  <c r="AO2" i="19"/>
  <c r="AO639" i="19"/>
  <c r="AO398" i="19"/>
  <c r="AO813" i="19"/>
  <c r="AO757" i="19"/>
  <c r="AO370" i="19"/>
  <c r="AO869" i="19"/>
  <c r="AO744" i="19"/>
  <c r="AO416" i="19"/>
  <c r="AO197" i="19"/>
  <c r="AO137" i="19"/>
  <c r="AO849" i="19"/>
  <c r="AO638" i="19"/>
  <c r="AO501" i="19"/>
  <c r="AO183" i="19"/>
  <c r="AO645" i="19"/>
  <c r="AO857" i="19"/>
  <c r="AO628" i="19"/>
  <c r="AO540" i="19"/>
  <c r="AO262" i="19"/>
  <c r="AO518" i="19"/>
  <c r="AO123" i="19"/>
  <c r="AO414" i="19"/>
  <c r="AO103" i="19"/>
  <c r="AO94" i="19"/>
  <c r="AO854" i="19"/>
  <c r="AO182" i="19"/>
  <c r="AO360" i="19"/>
  <c r="AO10" i="19"/>
  <c r="AO777" i="19"/>
  <c r="AO962" i="19"/>
  <c r="AO629" i="19"/>
  <c r="AO143" i="19"/>
  <c r="AO147" i="19"/>
  <c r="AO404" i="19"/>
  <c r="AO745" i="19"/>
  <c r="AO35" i="19"/>
  <c r="AO862" i="19"/>
  <c r="AO298" i="19"/>
  <c r="AO241" i="19"/>
  <c r="AO824" i="19"/>
  <c r="AO894" i="19"/>
  <c r="AO906" i="19"/>
  <c r="AO291" i="19"/>
  <c r="AO687" i="19"/>
  <c r="AO928" i="19"/>
  <c r="AO464" i="19"/>
  <c r="AO677" i="19"/>
  <c r="AO939" i="19"/>
  <c r="AO633" i="19"/>
  <c r="AO286" i="19"/>
  <c r="AO157" i="19"/>
  <c r="AO135" i="19"/>
  <c r="AO595" i="19"/>
  <c r="AO335" i="19"/>
  <c r="AO584" i="19"/>
  <c r="AO911" i="19"/>
  <c r="AO490" i="19"/>
  <c r="AO841" i="19"/>
  <c r="AO598" i="19"/>
  <c r="AO322" i="19"/>
  <c r="AO337" i="19"/>
  <c r="AO303" i="19"/>
  <c r="AO525" i="19"/>
  <c r="AO258" i="19"/>
  <c r="AO713" i="19"/>
  <c r="AO771" i="19"/>
  <c r="AO663" i="19"/>
  <c r="AO531" i="19"/>
  <c r="AO734" i="19"/>
  <c r="AO902" i="19"/>
  <c r="AO451" i="19"/>
  <c r="AO796" i="19"/>
  <c r="AO437" i="19"/>
  <c r="AO282" i="19"/>
  <c r="AO867" i="19"/>
  <c r="AO959" i="19"/>
  <c r="AO837" i="19"/>
  <c r="AO44" i="19"/>
  <c r="AO22" i="19"/>
  <c r="AO324" i="19"/>
  <c r="AO330" i="19"/>
  <c r="AO162" i="19"/>
  <c r="AO938" i="19"/>
  <c r="AO118" i="19"/>
  <c r="AO670" i="19"/>
  <c r="AO210" i="19"/>
  <c r="AO307" i="19"/>
  <c r="AO386" i="19"/>
  <c r="AO522" i="19"/>
  <c r="AO31" i="19"/>
  <c r="AO580" i="19"/>
  <c r="AO11" i="19"/>
  <c r="AO545" i="19"/>
  <c r="AO786" i="19"/>
  <c r="AO253" i="19"/>
  <c r="AO787" i="19"/>
  <c r="AO66" i="19"/>
  <c r="AO925" i="19"/>
  <c r="AO797" i="19"/>
  <c r="AO529" i="19"/>
  <c r="AO554" i="19"/>
  <c r="AO478" i="19"/>
  <c r="AO160" i="19"/>
  <c r="AO359" i="19"/>
  <c r="AO214" i="19"/>
  <c r="AO626" i="19"/>
  <c r="AO326" i="19"/>
  <c r="AO444" i="19"/>
  <c r="AO635" i="19"/>
  <c r="AO220" i="19"/>
  <c r="AO465" i="19"/>
  <c r="AO870" i="19"/>
  <c r="AO806" i="19"/>
  <c r="AO251" i="19"/>
  <c r="AO71" i="19"/>
  <c r="AO26" i="19"/>
  <c r="AO521" i="19"/>
  <c r="AO302" i="19"/>
  <c r="AO659" i="19"/>
  <c r="AO556" i="19"/>
  <c r="AO366" i="19"/>
  <c r="AO454" i="19"/>
  <c r="AO631" i="19"/>
  <c r="AO562" i="19"/>
  <c r="AO342" i="19"/>
  <c r="AO441" i="19"/>
  <c r="AO897" i="19"/>
  <c r="AO535" i="19"/>
  <c r="AO506" i="19"/>
  <c r="AO542" i="19"/>
  <c r="AO832" i="19"/>
  <c r="AO731" i="19"/>
  <c r="AO654" i="19"/>
  <c r="AO756" i="19"/>
  <c r="AO740" i="19"/>
  <c r="AO616" i="19"/>
  <c r="AO110" i="19"/>
  <c r="AO751" i="19"/>
  <c r="AO293" i="19"/>
  <c r="AO371" i="19"/>
  <c r="AO769" i="19"/>
  <c r="AO851" i="19"/>
  <c r="AO826" i="19"/>
  <c r="AO866" i="19"/>
  <c r="AO376" i="19"/>
  <c r="AO526" i="19"/>
  <c r="AO154" i="19"/>
  <c r="AO657" i="19"/>
  <c r="AO46" i="19"/>
  <c r="AO345" i="19"/>
  <c r="AO821" i="19"/>
  <c r="AO461" i="19"/>
  <c r="AO575" i="19"/>
  <c r="AO600" i="19"/>
  <c r="AO425" i="19"/>
  <c r="AO350" i="19"/>
  <c r="AO76" i="19"/>
  <c r="AO820" i="19"/>
  <c r="AO947" i="19"/>
  <c r="AO95" i="19"/>
  <c r="AO179" i="19"/>
  <c r="AO511" i="19"/>
  <c r="AO222" i="19"/>
  <c r="AO144" i="19"/>
  <c r="AO775" i="19"/>
  <c r="AO281" i="19"/>
  <c r="AO596" i="19"/>
  <c r="AO169" i="19"/>
  <c r="AO38" i="19"/>
  <c r="AO683" i="19"/>
  <c r="AO400" i="19"/>
  <c r="AO697" i="19"/>
  <c r="AO305" i="19"/>
  <c r="AO544" i="19"/>
  <c r="AO880" i="19"/>
  <c r="AO960" i="19"/>
  <c r="AO585" i="19"/>
  <c r="AO82" i="19"/>
  <c r="AO188" i="19"/>
  <c r="AO566" i="19"/>
  <c r="AO320" i="19"/>
  <c r="AO373" i="19"/>
  <c r="AO931" i="19"/>
  <c r="AO747" i="19"/>
  <c r="AO483" i="19"/>
  <c r="AO206" i="19"/>
  <c r="AO790" i="19"/>
  <c r="AO150" i="19"/>
  <c r="AO560" i="19"/>
  <c r="AO148" i="19"/>
  <c r="AO221" i="19"/>
  <c r="AO825" i="19"/>
  <c r="AO14" i="19"/>
  <c r="AO288" i="19"/>
  <c r="AO446" i="19"/>
  <c r="AO268" i="19"/>
  <c r="AO850" i="19"/>
  <c r="AO508" i="19"/>
  <c r="AO279" i="19"/>
  <c r="AO651" i="19"/>
  <c r="AO98" i="19"/>
  <c r="AO548" i="19"/>
  <c r="AO505" i="19"/>
  <c r="AO442" i="19"/>
  <c r="AO152" i="19"/>
  <c r="AO163" i="19"/>
  <c r="AO243" i="19"/>
  <c r="AO567" i="19"/>
  <c r="AO255" i="19"/>
  <c r="AO146" i="19"/>
  <c r="AO149" i="19"/>
  <c r="AO667" i="19"/>
  <c r="AO808" i="19"/>
  <c r="AO872" i="19"/>
  <c r="AO772" i="19"/>
  <c r="AO397" i="19"/>
  <c r="AO245" i="19"/>
  <c r="AO723" i="19"/>
  <c r="AO836" i="19"/>
  <c r="AO614" i="19"/>
  <c r="AO164" i="19"/>
  <c r="AO495" i="19"/>
  <c r="AO450" i="19"/>
  <c r="AO955" i="19"/>
  <c r="AO774" i="19"/>
  <c r="AO812" i="19"/>
  <c r="AO299" i="19"/>
  <c r="AO168" i="19"/>
  <c r="AO815" i="19"/>
  <c r="AO856" i="19"/>
  <c r="AO662" i="19"/>
  <c r="AO964" i="19"/>
  <c r="AO443" i="19"/>
  <c r="AO20" i="19"/>
  <c r="AO479" i="19"/>
  <c r="AO642" i="19"/>
  <c r="AO381" i="19"/>
  <c r="AO725" i="19"/>
  <c r="AO829" i="19"/>
  <c r="AO311" i="19"/>
  <c r="AO937" i="19"/>
  <c r="AO650" i="19"/>
  <c r="AO945" i="19"/>
  <c r="AO512" i="19"/>
  <c r="AO347" i="19"/>
  <c r="AO78" i="19"/>
  <c r="AO794" i="19"/>
  <c r="AO91" i="19"/>
  <c r="AO399" i="19"/>
  <c r="AO470" i="19"/>
  <c r="AO34" i="19"/>
  <c r="AO120" i="19"/>
  <c r="AO192" i="19"/>
  <c r="AO225" i="19"/>
  <c r="AO104" i="19"/>
  <c r="AO918" i="19"/>
  <c r="AO494" i="19"/>
  <c r="AO271" i="19"/>
  <c r="AO664" i="19"/>
  <c r="AO50" i="19"/>
  <c r="AO25" i="19"/>
  <c r="AO51" i="19"/>
  <c r="AO334" i="19"/>
  <c r="AO9" i="19"/>
  <c r="AO18" i="19"/>
  <c r="AO329" i="19"/>
  <c r="AO768" i="19"/>
  <c r="AO455" i="19"/>
  <c r="AO89" i="19"/>
  <c r="AO90" i="19"/>
  <c r="AO429" i="19"/>
  <c r="AO835" i="19"/>
  <c r="AO227" i="19"/>
  <c r="AO702" i="19"/>
  <c r="AO202" i="19"/>
  <c r="AO765" i="19"/>
  <c r="AO5" i="19"/>
  <c r="AO387" i="19"/>
  <c r="AO627" i="19"/>
  <c r="AO778" i="19"/>
  <c r="AO87" i="19"/>
  <c r="AO719" i="19"/>
  <c r="AO488" i="19"/>
  <c r="AO80" i="19"/>
  <c r="AO309" i="19"/>
  <c r="AO119" i="19"/>
  <c r="AO574" i="19"/>
  <c r="AO875" i="19"/>
  <c r="AO706" i="19"/>
  <c r="AO691" i="19"/>
  <c r="AO868" i="19"/>
  <c r="AO260" i="19"/>
  <c r="AO968" i="19"/>
  <c r="AO952" i="19"/>
  <c r="AO711" i="19"/>
  <c r="AO325" i="19"/>
  <c r="AO231" i="19"/>
  <c r="AO377" i="19"/>
  <c r="AO362" i="19"/>
  <c r="AO587" i="19"/>
  <c r="AO660" i="19"/>
  <c r="AO760" i="19"/>
  <c r="AO956" i="19"/>
  <c r="AO269" i="19"/>
  <c r="AO314" i="19"/>
  <c r="AO133" i="19"/>
  <c r="AO592" i="19"/>
  <c r="AO246" i="19"/>
  <c r="AO789" i="19"/>
  <c r="AO36" i="19"/>
  <c r="AO272" i="19"/>
  <c r="AO709" i="19"/>
  <c r="AO583" i="19"/>
  <c r="AO840" i="19"/>
  <c r="AO111" i="19"/>
  <c r="AO249" i="19"/>
  <c r="AO500" i="19"/>
  <c r="AO194" i="19"/>
  <c r="AO693" i="19"/>
  <c r="AO389" i="19"/>
  <c r="AO198" i="19"/>
  <c r="AO75" i="19"/>
  <c r="AO92" i="19"/>
  <c r="AO565" i="19"/>
  <c r="AO460" i="19"/>
  <c r="AO97" i="19"/>
  <c r="AO105" i="19"/>
  <c r="AO637" i="19"/>
  <c r="AO403" i="19"/>
  <c r="AO504" i="19"/>
  <c r="AO121" i="19"/>
  <c r="AO332" i="19"/>
  <c r="AO264" i="19"/>
  <c r="AO378" i="19"/>
  <c r="AO957" i="19"/>
  <c r="AO743" i="19"/>
  <c r="AO402" i="19"/>
  <c r="AO383" i="19"/>
  <c r="AO199" i="19"/>
  <c r="AO232" i="19"/>
  <c r="AO306" i="19"/>
  <c r="AO439" i="19"/>
  <c r="AO301" i="19"/>
  <c r="AO67" i="19"/>
  <c r="AO888" i="19"/>
  <c r="AO579" i="19"/>
  <c r="AO607" i="19"/>
  <c r="AO688" i="19"/>
  <c r="AO83" i="19"/>
  <c r="AO714" i="19"/>
  <c r="AO248" i="19"/>
  <c r="AO323" i="19"/>
  <c r="AO694" i="19"/>
  <c r="AO365" i="19"/>
  <c r="AO413" i="19"/>
  <c r="AO792" i="19"/>
  <c r="AO559" i="19"/>
  <c r="AO390" i="19"/>
  <c r="AO42" i="19"/>
  <c r="AO715" i="19"/>
  <c r="AO536" i="19"/>
  <c r="AO153" i="19"/>
  <c r="AO428" i="19"/>
  <c r="AO609" i="19"/>
  <c r="AO284" i="19"/>
  <c r="AO514" i="19"/>
  <c r="AO327" i="19"/>
  <c r="AO24" i="19"/>
  <c r="AO195" i="19"/>
  <c r="AO564" i="19"/>
  <c r="AO674" i="19"/>
  <c r="AO218" i="19"/>
  <c r="AO864" i="19"/>
  <c r="AO703" i="19"/>
  <c r="AO647" i="19"/>
  <c r="AO223" i="19"/>
  <c r="AO682" i="19"/>
  <c r="AO804" i="19"/>
  <c r="AO858" i="19"/>
  <c r="AO892" i="19"/>
  <c r="AO879" i="19"/>
  <c r="AO684" i="19"/>
  <c r="AO77" i="19"/>
  <c r="AO877" i="19"/>
  <c r="AO890" i="19"/>
  <c r="AO237" i="19"/>
  <c r="AO969" i="19"/>
  <c r="AO215" i="19"/>
  <c r="AO780" i="19"/>
  <c r="AO876" i="19"/>
  <c r="AO261" i="19"/>
  <c r="AO217" i="19"/>
  <c r="AO752" i="19"/>
  <c r="AO410" i="19"/>
  <c r="AO252" i="19"/>
  <c r="AO658" i="19"/>
  <c r="AO128" i="19"/>
  <c r="AO895" i="19"/>
  <c r="AO653" i="19"/>
  <c r="AO159" i="19"/>
  <c r="AO41" i="19"/>
  <c r="AO680" i="19"/>
  <c r="AO45" i="19"/>
  <c r="AO586" i="19"/>
  <c r="AO3" i="19"/>
  <c r="AO211" i="19"/>
  <c r="AO427" i="19"/>
  <c r="AO165" i="19"/>
  <c r="AO967" i="19"/>
  <c r="AO114" i="19"/>
  <c r="AO577" i="19"/>
  <c r="AO475" i="19"/>
  <c r="AO240" i="19"/>
  <c r="AO622" i="19"/>
  <c r="AO844" i="19"/>
  <c r="AO158" i="19"/>
  <c r="AO170" i="19"/>
  <c r="AO676" i="19"/>
  <c r="AO73" i="19"/>
  <c r="AO276" i="19"/>
  <c r="AO270" i="19"/>
  <c r="AO316" i="19"/>
  <c r="AO901" i="19"/>
  <c r="AO235" i="19"/>
  <c r="AO916" i="19"/>
  <c r="AO842" i="19"/>
  <c r="AO594" i="19"/>
  <c r="AO843" i="19"/>
  <c r="AO679" i="19"/>
  <c r="AO922" i="19"/>
  <c r="AO599" i="19"/>
  <c r="AO549" i="19"/>
  <c r="AO318" i="19"/>
  <c r="AO69" i="19"/>
  <c r="AO861" i="19"/>
  <c r="AO486" i="19"/>
  <c r="AO588" i="19"/>
  <c r="AO395" i="19"/>
  <c r="AO546" i="19"/>
  <c r="AO15" i="19"/>
  <c r="AO40" i="19"/>
  <c r="AO430" i="19"/>
  <c r="AO767" i="19"/>
  <c r="AO532" i="19"/>
  <c r="AO538" i="19"/>
  <c r="AO142" i="19"/>
  <c r="AO498" i="19"/>
  <c r="AO458" i="19"/>
  <c r="AO761" i="19"/>
  <c r="AO530" i="19"/>
  <c r="AO733" i="19"/>
  <c r="AO187" i="19"/>
  <c r="AO352" i="19"/>
  <c r="AO340" i="19"/>
  <c r="AO816" i="19"/>
  <c r="AO700" i="19"/>
  <c r="AO791" i="19"/>
  <c r="AO226" i="19"/>
  <c r="AO520" i="19"/>
  <c r="AO438" i="19"/>
  <c r="AO4" i="19"/>
  <c r="AO552" i="19"/>
  <c r="AO946" i="19"/>
  <c r="AO728" i="19"/>
  <c r="AO58" i="19"/>
  <c r="AO834" i="19"/>
  <c r="AO452" i="19"/>
  <c r="AO124" i="19"/>
  <c r="AO178" i="19"/>
  <c r="AO208" i="19"/>
  <c r="AO738" i="19"/>
  <c r="AO884" i="19"/>
  <c r="AO603" i="19"/>
  <c r="AO953" i="19"/>
  <c r="AO652" i="19"/>
  <c r="AO184" i="19"/>
  <c r="AO513" i="19"/>
  <c r="AO480" i="19"/>
  <c r="AO766" i="19"/>
  <c r="AO32" i="19"/>
  <c r="AO859" i="19"/>
  <c r="AO896" i="19"/>
  <c r="AO379" i="19"/>
  <c r="AO589" i="19"/>
  <c r="AO349" i="19"/>
  <c r="AO265" i="19"/>
  <c r="AO704" i="19"/>
  <c r="AO102" i="19"/>
  <c r="AO74" i="19"/>
  <c r="AO434" i="19"/>
  <c r="AO412" i="19"/>
  <c r="AO244" i="19"/>
  <c r="AO423" i="19"/>
  <c r="AO788" i="19"/>
  <c r="AO473" i="19"/>
  <c r="AO537" i="19"/>
  <c r="AO238" i="19"/>
  <c r="AO189" i="19"/>
  <c r="AO621" i="19"/>
  <c r="AO393" i="19"/>
  <c r="AO910" i="19"/>
  <c r="AO932" i="19"/>
  <c r="AO889" i="19"/>
  <c r="AO656" i="19"/>
  <c r="AO613" i="19"/>
  <c r="AO81" i="19"/>
  <c r="AO59" i="19"/>
  <c r="AO236" i="19"/>
  <c r="AO129" i="19"/>
  <c r="AO936" i="19"/>
  <c r="AO491" i="19"/>
  <c r="AO312" i="19"/>
  <c r="AO557" i="19"/>
  <c r="AO727" i="19"/>
  <c r="AO84" i="19"/>
  <c r="AO79" i="19"/>
  <c r="AO636" i="19"/>
  <c r="AO60" i="19"/>
  <c r="AO205" i="19"/>
  <c r="AO568" i="19"/>
  <c r="AO913" i="19"/>
  <c r="AO929" i="19"/>
  <c r="AO151" i="19"/>
  <c r="AO207" i="19"/>
  <c r="AO807" i="19"/>
  <c r="AO749" i="19"/>
  <c r="AO944" i="19"/>
  <c r="AO219" i="19"/>
  <c r="AO741" i="19"/>
  <c r="AO823" i="19"/>
  <c r="AO920" i="19"/>
  <c r="AO482" i="19"/>
  <c r="AO43" i="19"/>
  <c r="AO669" i="19"/>
  <c r="AO126" i="19"/>
  <c r="AO278" i="19"/>
  <c r="AO833" i="19"/>
  <c r="AO300" i="19"/>
  <c r="AO113" i="19"/>
  <c r="AO364" i="19"/>
  <c r="AO515" i="19"/>
  <c r="AO831" i="19"/>
  <c r="AO732" i="19"/>
  <c r="AO166" i="19"/>
  <c r="AO176" i="19"/>
  <c r="AO447" i="19"/>
  <c r="AO754" i="19"/>
  <c r="AO174" i="19"/>
  <c r="AO708" i="19"/>
  <c r="AO72" i="19"/>
  <c r="AO954" i="19"/>
  <c r="AO275" i="19"/>
  <c r="AO692" i="19"/>
  <c r="AO655" i="19"/>
  <c r="AO943" i="19"/>
  <c r="AO313" i="19"/>
  <c r="AO558" i="19"/>
  <c r="AO372" i="19"/>
  <c r="AO965" i="19"/>
  <c r="AO431" i="19"/>
  <c r="AO224" i="19"/>
  <c r="AO893" i="19"/>
  <c r="AO602" i="19"/>
  <c r="AO266" i="19"/>
  <c r="AO717" i="19"/>
  <c r="AO315" i="19"/>
  <c r="AO274" i="19"/>
  <c r="AO141" i="19"/>
  <c r="AO503" i="19"/>
  <c r="AO462" i="19"/>
  <c r="AO516" i="19"/>
  <c r="AO681" i="19"/>
  <c r="AO696" i="19"/>
  <c r="AO795" i="19"/>
  <c r="AO417" i="19"/>
  <c r="AO726" i="19"/>
  <c r="AO297" i="19"/>
  <c r="AO448" i="19"/>
  <c r="AO319" i="19"/>
  <c r="AO273" i="19"/>
  <c r="AO524" i="19"/>
  <c r="AO449" i="19"/>
  <c r="AO507" i="19"/>
  <c r="AO106" i="19"/>
  <c r="AO871" i="19"/>
  <c r="AO818" i="19"/>
  <c r="AO233" i="19"/>
  <c r="AO213" i="19"/>
  <c r="AO107" i="19"/>
  <c r="AO805" i="19"/>
  <c r="AO321" i="19"/>
  <c r="AO822" i="19"/>
  <c r="AO591" i="19"/>
  <c r="AO292" i="19"/>
  <c r="AO742" i="19"/>
  <c r="AO351" i="19"/>
  <c r="AO476" i="19"/>
  <c r="AO618" i="19"/>
  <c r="AO285" i="19"/>
  <c r="AO117" i="19"/>
  <c r="AO209" i="19"/>
  <c r="AO485" i="19"/>
  <c r="AO331" i="19"/>
  <c r="AO605" i="19"/>
  <c r="AO474" i="19"/>
  <c r="AO48" i="19"/>
  <c r="AO878" i="19"/>
  <c r="AO648" i="19"/>
  <c r="AO509" i="19"/>
  <c r="AO432" i="19"/>
  <c r="AO484" i="19"/>
  <c r="AO891" i="19"/>
  <c r="AO200" i="19"/>
  <c r="AO686" i="19"/>
  <c r="AO541" i="19"/>
  <c r="AO781" i="19"/>
  <c r="AO445" i="19"/>
  <c r="AO762" i="19"/>
  <c r="AO927" i="19"/>
  <c r="AO966" i="19"/>
  <c r="AO247" i="19"/>
  <c r="AO673" i="19"/>
  <c r="AO846" i="19"/>
  <c r="AO698" i="19"/>
  <c r="AO338" i="19"/>
  <c r="AO436" i="19"/>
  <c r="AO809" i="19"/>
  <c r="AO569" i="19"/>
  <c r="AO845" i="19"/>
  <c r="AO354" i="19"/>
  <c r="AO369" i="19"/>
  <c r="AO155" i="19"/>
  <c r="AO127" i="19"/>
  <c r="AO773" i="19"/>
  <c r="AO456" i="19"/>
  <c r="AO47" i="19"/>
  <c r="AO802" i="19"/>
  <c r="AO96" i="19"/>
  <c r="AO52" i="19"/>
  <c r="AO561" i="19"/>
  <c r="AO466" i="19"/>
  <c r="AO242" i="19"/>
  <c r="AO675" i="19"/>
  <c r="AO933" i="19"/>
  <c r="AO793" i="19"/>
  <c r="AO435" i="19"/>
  <c r="AO19" i="19"/>
  <c r="AO942" i="19"/>
  <c r="AO685" i="19"/>
  <c r="AO534" i="19"/>
  <c r="AO810" i="19"/>
  <c r="AO93" i="19"/>
  <c r="AO625" i="19"/>
  <c r="AO30" i="19"/>
  <c r="AO604" i="19"/>
  <c r="AO228" i="19"/>
  <c r="AO7" i="19"/>
  <c r="AO798" i="19"/>
  <c r="AO181" i="19"/>
  <c r="AO356" i="19"/>
  <c r="AO12" i="19"/>
  <c r="AO70" i="19"/>
  <c r="AO746" i="19"/>
  <c r="AO883" i="19"/>
  <c r="AO472" i="19"/>
  <c r="AO915" i="19"/>
  <c r="AO951" i="19"/>
  <c r="AO477" i="19"/>
  <c r="AO201" i="19"/>
  <c r="AO573" i="19"/>
  <c r="AO63" i="19"/>
  <c r="AO116" i="19"/>
  <c r="AO707" i="19"/>
  <c r="AO803" i="19"/>
  <c r="AO296" i="19"/>
  <c r="AO131" i="19"/>
  <c r="AO234" i="19"/>
  <c r="AO493" i="19"/>
  <c r="AO921" i="19"/>
  <c r="AO28" i="19"/>
  <c r="AO294" i="19"/>
  <c r="AO523" i="19"/>
  <c r="AO853" i="19"/>
  <c r="AO581" i="19"/>
  <c r="AO510" i="19"/>
  <c r="AO193" i="19"/>
  <c r="AO421" i="19"/>
  <c r="AO527" i="19"/>
  <c r="AO572" i="19"/>
  <c r="AO941" i="19"/>
  <c r="AO578" i="19"/>
  <c r="AO827" i="19"/>
  <c r="AO492" i="19"/>
  <c r="AO617" i="19"/>
  <c r="AO191" i="19"/>
  <c r="AO29" i="19"/>
  <c r="AO426" i="19"/>
  <c r="AO263" i="19"/>
  <c r="AO838" i="19"/>
  <c r="AO49" i="19"/>
  <c r="AO385" i="19"/>
  <c r="AO666" i="19"/>
  <c r="AO289" i="19"/>
  <c r="AO344" i="19"/>
  <c r="AO848" i="19"/>
  <c r="AO619" i="19"/>
  <c r="AO661" i="19"/>
  <c r="AO341" i="19"/>
  <c r="AO380" i="19"/>
  <c r="AO737" i="19"/>
  <c r="AO375" i="19"/>
  <c r="AO422" i="19"/>
  <c r="AQ422" i="19" l="1"/>
  <c r="AZ422" i="19" s="1"/>
  <c r="AP422" i="19"/>
  <c r="AR422" i="19"/>
  <c r="BA422" i="19" s="1"/>
  <c r="AR375" i="19"/>
  <c r="BA375" i="19" s="1"/>
  <c r="AP375" i="19"/>
  <c r="AQ375" i="19"/>
  <c r="AZ375" i="19" s="1"/>
  <c r="AR737" i="19"/>
  <c r="BA737" i="19" s="1"/>
  <c r="AQ737" i="19"/>
  <c r="AZ737" i="19" s="1"/>
  <c r="AP737" i="19"/>
  <c r="AR380" i="19"/>
  <c r="BA380" i="19" s="1"/>
  <c r="AQ380" i="19"/>
  <c r="AZ380" i="19" s="1"/>
  <c r="AP380" i="19"/>
  <c r="AQ341" i="19"/>
  <c r="AZ341" i="19" s="1"/>
  <c r="AP341" i="19"/>
  <c r="AR341" i="19"/>
  <c r="BA341" i="19" s="1"/>
  <c r="AQ661" i="19"/>
  <c r="AZ661" i="19" s="1"/>
  <c r="AP661" i="19"/>
  <c r="AR661" i="19"/>
  <c r="BA661" i="19" s="1"/>
  <c r="AQ619" i="19"/>
  <c r="AZ619" i="19" s="1"/>
  <c r="AP619" i="19"/>
  <c r="AR619" i="19"/>
  <c r="BA619" i="19" s="1"/>
  <c r="AQ848" i="19"/>
  <c r="AZ848" i="19" s="1"/>
  <c r="AR848" i="19"/>
  <c r="BA848" i="19" s="1"/>
  <c r="AP848" i="19"/>
  <c r="AR344" i="19"/>
  <c r="BA344" i="19" s="1"/>
  <c r="AQ344" i="19"/>
  <c r="AZ344" i="19" s="1"/>
  <c r="AP344" i="19"/>
  <c r="AQ289" i="19"/>
  <c r="AZ289" i="19" s="1"/>
  <c r="AR289" i="19"/>
  <c r="BA289" i="19" s="1"/>
  <c r="AP289" i="19"/>
  <c r="AQ666" i="19"/>
  <c r="AZ666" i="19" s="1"/>
  <c r="AR666" i="19"/>
  <c r="BA666" i="19" s="1"/>
  <c r="AP666" i="19"/>
  <c r="AQ385" i="19"/>
  <c r="AZ385" i="19" s="1"/>
  <c r="AR385" i="19"/>
  <c r="BA385" i="19" s="1"/>
  <c r="AP385" i="19"/>
  <c r="AQ49" i="19"/>
  <c r="AZ49" i="19" s="1"/>
  <c r="AP49" i="19"/>
  <c r="AR49" i="19"/>
  <c r="BA49" i="19" s="1"/>
  <c r="AP838" i="19"/>
  <c r="AQ838" i="19"/>
  <c r="AZ838" i="19" s="1"/>
  <c r="AR838" i="19"/>
  <c r="BA838" i="19" s="1"/>
  <c r="AQ263" i="19"/>
  <c r="AZ263" i="19" s="1"/>
  <c r="AP263" i="19"/>
  <c r="AR263" i="19"/>
  <c r="BA263" i="19" s="1"/>
  <c r="AP426" i="19"/>
  <c r="AQ426" i="19"/>
  <c r="AZ426" i="19" s="1"/>
  <c r="AR426" i="19"/>
  <c r="BA426" i="19" s="1"/>
  <c r="AP29" i="19"/>
  <c r="AQ29" i="19"/>
  <c r="AZ29" i="19" s="1"/>
  <c r="AR29" i="19"/>
  <c r="BA29" i="19" s="1"/>
  <c r="AR191" i="19"/>
  <c r="BA191" i="19" s="1"/>
  <c r="AP191" i="19"/>
  <c r="AQ191" i="19"/>
  <c r="AZ191" i="19" s="1"/>
  <c r="AQ617" i="19"/>
  <c r="AZ617" i="19" s="1"/>
  <c r="AR617" i="19"/>
  <c r="BA617" i="19" s="1"/>
  <c r="AP617" i="19"/>
  <c r="AQ492" i="19"/>
  <c r="AZ492" i="19" s="1"/>
  <c r="AR492" i="19"/>
  <c r="BA492" i="19" s="1"/>
  <c r="AP492" i="19"/>
  <c r="AP827" i="19"/>
  <c r="AQ827" i="19"/>
  <c r="AZ827" i="19" s="1"/>
  <c r="AR827" i="19"/>
  <c r="BA827" i="19" s="1"/>
  <c r="AQ578" i="19"/>
  <c r="AZ578" i="19" s="1"/>
  <c r="AP578" i="19"/>
  <c r="AR578" i="19"/>
  <c r="BA578" i="19" s="1"/>
  <c r="AR941" i="19"/>
  <c r="BA941" i="19" s="1"/>
  <c r="AQ941" i="19"/>
  <c r="AZ941" i="19" s="1"/>
  <c r="AP941" i="19"/>
  <c r="AP572" i="19"/>
  <c r="AR572" i="19"/>
  <c r="BA572" i="19" s="1"/>
  <c r="AQ572" i="19"/>
  <c r="AZ572" i="19" s="1"/>
  <c r="AP527" i="19"/>
  <c r="AR527" i="19"/>
  <c r="BA527" i="19" s="1"/>
  <c r="AQ527" i="19"/>
  <c r="AZ527" i="19" s="1"/>
  <c r="AQ421" i="19"/>
  <c r="AZ421" i="19" s="1"/>
  <c r="AR421" i="19"/>
  <c r="BA421" i="19" s="1"/>
  <c r="AP421" i="19"/>
  <c r="AP193" i="19"/>
  <c r="AR193" i="19"/>
  <c r="BA193" i="19" s="1"/>
  <c r="AQ193" i="19"/>
  <c r="AZ193" i="19" s="1"/>
  <c r="AR510" i="19"/>
  <c r="BA510" i="19" s="1"/>
  <c r="AQ510" i="19"/>
  <c r="AZ510" i="19" s="1"/>
  <c r="AP510" i="19"/>
  <c r="AQ581" i="19"/>
  <c r="AZ581" i="19" s="1"/>
  <c r="AP581" i="19"/>
  <c r="AR581" i="19"/>
  <c r="BA581" i="19" s="1"/>
  <c r="AP853" i="19"/>
  <c r="AQ853" i="19"/>
  <c r="AZ853" i="19" s="1"/>
  <c r="AR853" i="19"/>
  <c r="BA853" i="19" s="1"/>
  <c r="AQ523" i="19"/>
  <c r="AZ523" i="19" s="1"/>
  <c r="AR523" i="19"/>
  <c r="BA523" i="19" s="1"/>
  <c r="AP523" i="19"/>
  <c r="AQ294" i="19"/>
  <c r="AZ294" i="19" s="1"/>
  <c r="AR294" i="19"/>
  <c r="BA294" i="19" s="1"/>
  <c r="AP294" i="19"/>
  <c r="AQ28" i="19"/>
  <c r="AZ28" i="19" s="1"/>
  <c r="AP28" i="19"/>
  <c r="AR28" i="19"/>
  <c r="BA28" i="19" s="1"/>
  <c r="AP921" i="19"/>
  <c r="AQ921" i="19"/>
  <c r="AZ921" i="19" s="1"/>
  <c r="AR921" i="19"/>
  <c r="BA921" i="19" s="1"/>
  <c r="AR493" i="19"/>
  <c r="BA493" i="19" s="1"/>
  <c r="AP493" i="19"/>
  <c r="AQ493" i="19"/>
  <c r="AZ493" i="19" s="1"/>
  <c r="AR234" i="19"/>
  <c r="BA234" i="19" s="1"/>
  <c r="AP234" i="19"/>
  <c r="AQ234" i="19"/>
  <c r="AZ234" i="19" s="1"/>
  <c r="AP131" i="19"/>
  <c r="AQ131" i="19"/>
  <c r="AZ131" i="19" s="1"/>
  <c r="AR131" i="19"/>
  <c r="BA131" i="19" s="1"/>
  <c r="AR296" i="19"/>
  <c r="BA296" i="19" s="1"/>
  <c r="AQ296" i="19"/>
  <c r="AZ296" i="19" s="1"/>
  <c r="AP296" i="19"/>
  <c r="AP803" i="19"/>
  <c r="AR803" i="19"/>
  <c r="BA803" i="19" s="1"/>
  <c r="AQ803" i="19"/>
  <c r="AZ803" i="19" s="1"/>
  <c r="AQ707" i="19"/>
  <c r="AZ707" i="19" s="1"/>
  <c r="AP707" i="19"/>
  <c r="AR707" i="19"/>
  <c r="BA707" i="19" s="1"/>
  <c r="AR116" i="19"/>
  <c r="BA116" i="19" s="1"/>
  <c r="AP116" i="19"/>
  <c r="AQ116" i="19"/>
  <c r="AZ116" i="19" s="1"/>
  <c r="AQ63" i="19"/>
  <c r="AZ63" i="19" s="1"/>
  <c r="AR63" i="19"/>
  <c r="BA63" i="19" s="1"/>
  <c r="AP63" i="19"/>
  <c r="AR573" i="19"/>
  <c r="BA573" i="19" s="1"/>
  <c r="AQ573" i="19"/>
  <c r="AZ573" i="19" s="1"/>
  <c r="AP573" i="19"/>
  <c r="AR201" i="19"/>
  <c r="BA201" i="19" s="1"/>
  <c r="AQ201" i="19"/>
  <c r="AZ201" i="19" s="1"/>
  <c r="AP201" i="19"/>
  <c r="AR477" i="19"/>
  <c r="BA477" i="19" s="1"/>
  <c r="AP477" i="19"/>
  <c r="AQ477" i="19"/>
  <c r="AZ477" i="19" s="1"/>
  <c r="AR951" i="19"/>
  <c r="BA951" i="19" s="1"/>
  <c r="AP951" i="19"/>
  <c r="AQ951" i="19"/>
  <c r="AZ951" i="19" s="1"/>
  <c r="AQ915" i="19"/>
  <c r="AZ915" i="19" s="1"/>
  <c r="AR915" i="19"/>
  <c r="BA915" i="19" s="1"/>
  <c r="AP915" i="19"/>
  <c r="AQ472" i="19"/>
  <c r="AZ472" i="19" s="1"/>
  <c r="AR472" i="19"/>
  <c r="BA472" i="19" s="1"/>
  <c r="AP472" i="19"/>
  <c r="AP883" i="19"/>
  <c r="AR883" i="19"/>
  <c r="BA883" i="19" s="1"/>
  <c r="AQ883" i="19"/>
  <c r="AZ883" i="19" s="1"/>
  <c r="AP746" i="19"/>
  <c r="AR746" i="19"/>
  <c r="BA746" i="19" s="1"/>
  <c r="AQ746" i="19"/>
  <c r="AZ746" i="19" s="1"/>
  <c r="AQ70" i="19"/>
  <c r="AZ70" i="19" s="1"/>
  <c r="AR70" i="19"/>
  <c r="BA70" i="19" s="1"/>
  <c r="AP70" i="19"/>
  <c r="AQ12" i="19"/>
  <c r="AZ12" i="19" s="1"/>
  <c r="AR12" i="19"/>
  <c r="BA12" i="19" s="1"/>
  <c r="AP12" i="19"/>
  <c r="AR356" i="19"/>
  <c r="BA356" i="19" s="1"/>
  <c r="AQ356" i="19"/>
  <c r="AZ356" i="19" s="1"/>
  <c r="AP356" i="19"/>
  <c r="AP181" i="19"/>
  <c r="AR181" i="19"/>
  <c r="BA181" i="19" s="1"/>
  <c r="AQ181" i="19"/>
  <c r="AZ181" i="19" s="1"/>
  <c r="AQ798" i="19"/>
  <c r="AZ798" i="19" s="1"/>
  <c r="AR798" i="19"/>
  <c r="BA798" i="19" s="1"/>
  <c r="AP798" i="19"/>
  <c r="AQ7" i="19"/>
  <c r="AZ7" i="19" s="1"/>
  <c r="AR7" i="19"/>
  <c r="BA7" i="19" s="1"/>
  <c r="AP7" i="19"/>
  <c r="AR228" i="19"/>
  <c r="BA228" i="19" s="1"/>
  <c r="AQ228" i="19"/>
  <c r="AZ228" i="19" s="1"/>
  <c r="AP228" i="19"/>
  <c r="AP604" i="19"/>
  <c r="AQ604" i="19"/>
  <c r="AZ604" i="19" s="1"/>
  <c r="AR604" i="19"/>
  <c r="BA604" i="19" s="1"/>
  <c r="AR30" i="19"/>
  <c r="BA30" i="19" s="1"/>
  <c r="AQ30" i="19"/>
  <c r="AZ30" i="19" s="1"/>
  <c r="AP30" i="19"/>
  <c r="AP625" i="19"/>
  <c r="AQ625" i="19"/>
  <c r="AZ625" i="19" s="1"/>
  <c r="AR625" i="19"/>
  <c r="BA625" i="19" s="1"/>
  <c r="AR93" i="19"/>
  <c r="BA93" i="19" s="1"/>
  <c r="AQ93" i="19"/>
  <c r="AZ93" i="19" s="1"/>
  <c r="AP93" i="19"/>
  <c r="AQ810" i="19"/>
  <c r="AZ810" i="19" s="1"/>
  <c r="AP810" i="19"/>
  <c r="AR810" i="19"/>
  <c r="BA810" i="19" s="1"/>
  <c r="AQ534" i="19"/>
  <c r="AZ534" i="19" s="1"/>
  <c r="AR534" i="19"/>
  <c r="BA534" i="19" s="1"/>
  <c r="AP534" i="19"/>
  <c r="AQ685" i="19"/>
  <c r="AZ685" i="19" s="1"/>
  <c r="AR685" i="19"/>
  <c r="BA685" i="19" s="1"/>
  <c r="AP685" i="19"/>
  <c r="AQ942" i="19"/>
  <c r="AZ942" i="19" s="1"/>
  <c r="AR942" i="19"/>
  <c r="BA942" i="19" s="1"/>
  <c r="AP942" i="19"/>
  <c r="AP19" i="19"/>
  <c r="AR19" i="19"/>
  <c r="BA19" i="19" s="1"/>
  <c r="AQ19" i="19"/>
  <c r="AZ19" i="19" s="1"/>
  <c r="AP435" i="19"/>
  <c r="AR435" i="19"/>
  <c r="BA435" i="19" s="1"/>
  <c r="AQ435" i="19"/>
  <c r="AZ435" i="19" s="1"/>
  <c r="AQ793" i="19"/>
  <c r="AZ793" i="19" s="1"/>
  <c r="AP793" i="19"/>
  <c r="AR793" i="19"/>
  <c r="BA793" i="19" s="1"/>
  <c r="AR933" i="19"/>
  <c r="BA933" i="19" s="1"/>
  <c r="AQ933" i="19"/>
  <c r="AZ933" i="19" s="1"/>
  <c r="AP933" i="19"/>
  <c r="AR675" i="19"/>
  <c r="BA675" i="19" s="1"/>
  <c r="AP675" i="19"/>
  <c r="AQ675" i="19"/>
  <c r="AZ675" i="19" s="1"/>
  <c r="AP242" i="19"/>
  <c r="AR242" i="19"/>
  <c r="BA242" i="19" s="1"/>
  <c r="AQ242" i="19"/>
  <c r="AZ242" i="19" s="1"/>
  <c r="AQ466" i="19"/>
  <c r="AZ466" i="19" s="1"/>
  <c r="AP466" i="19"/>
  <c r="AR466" i="19"/>
  <c r="BA466" i="19" s="1"/>
  <c r="AR561" i="19"/>
  <c r="BA561" i="19" s="1"/>
  <c r="AQ561" i="19"/>
  <c r="AZ561" i="19" s="1"/>
  <c r="AP561" i="19"/>
  <c r="AQ52" i="19"/>
  <c r="AZ52" i="19" s="1"/>
  <c r="AR52" i="19"/>
  <c r="BA52" i="19" s="1"/>
  <c r="AP52" i="19"/>
  <c r="AP96" i="19"/>
  <c r="AR96" i="19"/>
  <c r="BA96" i="19" s="1"/>
  <c r="AQ96" i="19"/>
  <c r="AZ96" i="19" s="1"/>
  <c r="AR802" i="19"/>
  <c r="BA802" i="19" s="1"/>
  <c r="AQ802" i="19"/>
  <c r="AZ802" i="19" s="1"/>
  <c r="AP802" i="19"/>
  <c r="AR47" i="19"/>
  <c r="BA47" i="19" s="1"/>
  <c r="AP47" i="19"/>
  <c r="AQ47" i="19"/>
  <c r="AZ47" i="19" s="1"/>
  <c r="AP456" i="19"/>
  <c r="AR456" i="19"/>
  <c r="BA456" i="19" s="1"/>
  <c r="AQ456" i="19"/>
  <c r="AZ456" i="19" s="1"/>
  <c r="AQ773" i="19"/>
  <c r="AZ773" i="19" s="1"/>
  <c r="AR773" i="19"/>
  <c r="BA773" i="19" s="1"/>
  <c r="AP773" i="19"/>
  <c r="AP127" i="19"/>
  <c r="AQ127" i="19"/>
  <c r="AZ127" i="19" s="1"/>
  <c r="AR127" i="19"/>
  <c r="BA127" i="19" s="1"/>
  <c r="AQ155" i="19"/>
  <c r="AZ155" i="19" s="1"/>
  <c r="AR155" i="19"/>
  <c r="BA155" i="19" s="1"/>
  <c r="AP155" i="19"/>
  <c r="AR369" i="19"/>
  <c r="BA369" i="19" s="1"/>
  <c r="AP369" i="19"/>
  <c r="AQ369" i="19"/>
  <c r="AZ369" i="19" s="1"/>
  <c r="AQ354" i="19"/>
  <c r="AZ354" i="19" s="1"/>
  <c r="AR354" i="19"/>
  <c r="BA354" i="19" s="1"/>
  <c r="AP354" i="19"/>
  <c r="AR845" i="19"/>
  <c r="BA845" i="19" s="1"/>
  <c r="AP845" i="19"/>
  <c r="AQ845" i="19"/>
  <c r="AZ845" i="19" s="1"/>
  <c r="AR569" i="19"/>
  <c r="BA569" i="19" s="1"/>
  <c r="AP569" i="19"/>
  <c r="AQ569" i="19"/>
  <c r="AZ569" i="19" s="1"/>
  <c r="AQ809" i="19"/>
  <c r="AZ809" i="19" s="1"/>
  <c r="AP809" i="19"/>
  <c r="AR809" i="19"/>
  <c r="BA809" i="19" s="1"/>
  <c r="AP436" i="19"/>
  <c r="AR436" i="19"/>
  <c r="BA436" i="19" s="1"/>
  <c r="AQ436" i="19"/>
  <c r="AZ436" i="19" s="1"/>
  <c r="AP338" i="19"/>
  <c r="AQ338" i="19"/>
  <c r="AZ338" i="19" s="1"/>
  <c r="AR338" i="19"/>
  <c r="BA338" i="19" s="1"/>
  <c r="AQ698" i="19"/>
  <c r="AZ698" i="19" s="1"/>
  <c r="AP698" i="19"/>
  <c r="AR698" i="19"/>
  <c r="BA698" i="19" s="1"/>
  <c r="AR846" i="19"/>
  <c r="BA846" i="19" s="1"/>
  <c r="AQ846" i="19"/>
  <c r="AZ846" i="19" s="1"/>
  <c r="AP846" i="19"/>
  <c r="AR673" i="19"/>
  <c r="BA673" i="19" s="1"/>
  <c r="AP673" i="19"/>
  <c r="AQ673" i="19"/>
  <c r="AZ673" i="19" s="1"/>
  <c r="AR247" i="19"/>
  <c r="BA247" i="19" s="1"/>
  <c r="AP247" i="19"/>
  <c r="AQ247" i="19"/>
  <c r="AZ247" i="19" s="1"/>
  <c r="AQ966" i="19"/>
  <c r="AZ966" i="19" s="1"/>
  <c r="AP966" i="19"/>
  <c r="AR966" i="19"/>
  <c r="BA966" i="19" s="1"/>
  <c r="AR927" i="19"/>
  <c r="BA927" i="19" s="1"/>
  <c r="AQ927" i="19"/>
  <c r="AZ927" i="19" s="1"/>
  <c r="AP927" i="19"/>
  <c r="AP762" i="19"/>
  <c r="AQ762" i="19"/>
  <c r="AZ762" i="19" s="1"/>
  <c r="AR762" i="19"/>
  <c r="BA762" i="19" s="1"/>
  <c r="AP445" i="19"/>
  <c r="AQ445" i="19"/>
  <c r="AZ445" i="19" s="1"/>
  <c r="AR445" i="19"/>
  <c r="BA445" i="19" s="1"/>
  <c r="AR781" i="19"/>
  <c r="BA781" i="19" s="1"/>
  <c r="AQ781" i="19"/>
  <c r="AZ781" i="19" s="1"/>
  <c r="AP781" i="19"/>
  <c r="AQ541" i="19"/>
  <c r="AZ541" i="19" s="1"/>
  <c r="AP541" i="19"/>
  <c r="AR541" i="19"/>
  <c r="BA541" i="19" s="1"/>
  <c r="AR686" i="19"/>
  <c r="BA686" i="19" s="1"/>
  <c r="AP686" i="19"/>
  <c r="AQ686" i="19"/>
  <c r="AZ686" i="19" s="1"/>
  <c r="AP200" i="19"/>
  <c r="AR200" i="19"/>
  <c r="BA200" i="19" s="1"/>
  <c r="AQ200" i="19"/>
  <c r="AZ200" i="19" s="1"/>
  <c r="AR891" i="19"/>
  <c r="BA891" i="19" s="1"/>
  <c r="AP891" i="19"/>
  <c r="AQ891" i="19"/>
  <c r="AZ891" i="19" s="1"/>
  <c r="AQ484" i="19"/>
  <c r="AZ484" i="19" s="1"/>
  <c r="AR484" i="19"/>
  <c r="BA484" i="19" s="1"/>
  <c r="AP484" i="19"/>
  <c r="AQ432" i="19"/>
  <c r="AZ432" i="19" s="1"/>
  <c r="AP432" i="19"/>
  <c r="AR432" i="19"/>
  <c r="BA432" i="19" s="1"/>
  <c r="AR509" i="19"/>
  <c r="BA509" i="19" s="1"/>
  <c r="AQ509" i="19"/>
  <c r="AZ509" i="19" s="1"/>
  <c r="AP509" i="19"/>
  <c r="AR648" i="19"/>
  <c r="BA648" i="19" s="1"/>
  <c r="AP648" i="19"/>
  <c r="AQ648" i="19"/>
  <c r="AZ648" i="19" s="1"/>
  <c r="AP878" i="19"/>
  <c r="AR878" i="19"/>
  <c r="BA878" i="19" s="1"/>
  <c r="AQ878" i="19"/>
  <c r="AZ878" i="19" s="1"/>
  <c r="AP48" i="19"/>
  <c r="AR48" i="19"/>
  <c r="BA48" i="19" s="1"/>
  <c r="AQ48" i="19"/>
  <c r="AZ48" i="19" s="1"/>
  <c r="AQ474" i="19"/>
  <c r="AZ474" i="19" s="1"/>
  <c r="AR474" i="19"/>
  <c r="BA474" i="19" s="1"/>
  <c r="AP474" i="19"/>
  <c r="AR605" i="19"/>
  <c r="BA605" i="19" s="1"/>
  <c r="AP605" i="19"/>
  <c r="AQ605" i="19"/>
  <c r="AZ605" i="19" s="1"/>
  <c r="AP331" i="19"/>
  <c r="AR331" i="19"/>
  <c r="BA331" i="19" s="1"/>
  <c r="AQ331" i="19"/>
  <c r="AZ331" i="19" s="1"/>
  <c r="AP485" i="19"/>
  <c r="AQ485" i="19"/>
  <c r="AZ485" i="19" s="1"/>
  <c r="AR485" i="19"/>
  <c r="BA485" i="19" s="1"/>
  <c r="AQ209" i="19"/>
  <c r="AZ209" i="19" s="1"/>
  <c r="AP209" i="19"/>
  <c r="AR209" i="19"/>
  <c r="BA209" i="19" s="1"/>
  <c r="AR117" i="19"/>
  <c r="BA117" i="19" s="1"/>
  <c r="AP117" i="19"/>
  <c r="AQ117" i="19"/>
  <c r="AZ117" i="19" s="1"/>
  <c r="AQ285" i="19"/>
  <c r="AZ285" i="19" s="1"/>
  <c r="AP285" i="19"/>
  <c r="AR285" i="19"/>
  <c r="BA285" i="19" s="1"/>
  <c r="AR618" i="19"/>
  <c r="BA618" i="19" s="1"/>
  <c r="AP618" i="19"/>
  <c r="AQ618" i="19"/>
  <c r="AZ618" i="19" s="1"/>
  <c r="AP476" i="19"/>
  <c r="AQ476" i="19"/>
  <c r="AZ476" i="19" s="1"/>
  <c r="AR476" i="19"/>
  <c r="BA476" i="19" s="1"/>
  <c r="AP351" i="19"/>
  <c r="AQ351" i="19"/>
  <c r="AZ351" i="19" s="1"/>
  <c r="AR351" i="19"/>
  <c r="BA351" i="19" s="1"/>
  <c r="AQ742" i="19"/>
  <c r="AZ742" i="19" s="1"/>
  <c r="AR742" i="19"/>
  <c r="BA742" i="19" s="1"/>
  <c r="AP742" i="19"/>
  <c r="AP292" i="19"/>
  <c r="AR292" i="19"/>
  <c r="BA292" i="19" s="1"/>
  <c r="AQ292" i="19"/>
  <c r="AZ292" i="19" s="1"/>
  <c r="AQ591" i="19"/>
  <c r="AZ591" i="19" s="1"/>
  <c r="AP591" i="19"/>
  <c r="AR591" i="19"/>
  <c r="BA591" i="19" s="1"/>
  <c r="AQ822" i="19"/>
  <c r="AZ822" i="19" s="1"/>
  <c r="AR822" i="19"/>
  <c r="BA822" i="19" s="1"/>
  <c r="AP822" i="19"/>
  <c r="AQ321" i="19"/>
  <c r="AZ321" i="19" s="1"/>
  <c r="AP321" i="19"/>
  <c r="AR321" i="19"/>
  <c r="BA321" i="19" s="1"/>
  <c r="AR805" i="19"/>
  <c r="BA805" i="19" s="1"/>
  <c r="AP805" i="19"/>
  <c r="AQ805" i="19"/>
  <c r="AZ805" i="19" s="1"/>
  <c r="AP107" i="19"/>
  <c r="AQ107" i="19"/>
  <c r="AZ107" i="19" s="1"/>
  <c r="AR107" i="19"/>
  <c r="BA107" i="19" s="1"/>
  <c r="AQ213" i="19"/>
  <c r="AZ213" i="19" s="1"/>
  <c r="AP213" i="19"/>
  <c r="AR213" i="19"/>
  <c r="BA213" i="19" s="1"/>
  <c r="AP233" i="19"/>
  <c r="AQ233" i="19"/>
  <c r="AZ233" i="19" s="1"/>
  <c r="AR233" i="19"/>
  <c r="BA233" i="19" s="1"/>
  <c r="AP818" i="19"/>
  <c r="AQ818" i="19"/>
  <c r="AZ818" i="19" s="1"/>
  <c r="AR818" i="19"/>
  <c r="BA818" i="19" s="1"/>
  <c r="AR871" i="19"/>
  <c r="BA871" i="19" s="1"/>
  <c r="AQ871" i="19"/>
  <c r="AZ871" i="19" s="1"/>
  <c r="AP871" i="19"/>
  <c r="AR106" i="19"/>
  <c r="BA106" i="19" s="1"/>
  <c r="AP106" i="19"/>
  <c r="AQ106" i="19"/>
  <c r="AZ106" i="19" s="1"/>
  <c r="AP507" i="19"/>
  <c r="AQ507" i="19"/>
  <c r="AZ507" i="19" s="1"/>
  <c r="AR507" i="19"/>
  <c r="BA507" i="19" s="1"/>
  <c r="AR449" i="19"/>
  <c r="BA449" i="19" s="1"/>
  <c r="AP449" i="19"/>
  <c r="AQ449" i="19"/>
  <c r="AZ449" i="19" s="1"/>
  <c r="AR524" i="19"/>
  <c r="BA524" i="19" s="1"/>
  <c r="AP524" i="19"/>
  <c r="AQ524" i="19"/>
  <c r="AZ524" i="19" s="1"/>
  <c r="AQ273" i="19"/>
  <c r="AZ273" i="19" s="1"/>
  <c r="AP273" i="19"/>
  <c r="AR273" i="19"/>
  <c r="BA273" i="19" s="1"/>
  <c r="AQ319" i="19"/>
  <c r="AZ319" i="19" s="1"/>
  <c r="AP319" i="19"/>
  <c r="AR319" i="19"/>
  <c r="BA319" i="19" s="1"/>
  <c r="AQ448" i="19"/>
  <c r="AZ448" i="19" s="1"/>
  <c r="AP448" i="19"/>
  <c r="AR448" i="19"/>
  <c r="BA448" i="19" s="1"/>
  <c r="AR297" i="19"/>
  <c r="BA297" i="19" s="1"/>
  <c r="AQ297" i="19"/>
  <c r="AZ297" i="19" s="1"/>
  <c r="AP297" i="19"/>
  <c r="AQ726" i="19"/>
  <c r="AZ726" i="19" s="1"/>
  <c r="AP726" i="19"/>
  <c r="AR726" i="19"/>
  <c r="BA726" i="19" s="1"/>
  <c r="AQ417" i="19"/>
  <c r="AZ417" i="19" s="1"/>
  <c r="AR417" i="19"/>
  <c r="BA417" i="19" s="1"/>
  <c r="AP417" i="19"/>
  <c r="AR795" i="19"/>
  <c r="BA795" i="19" s="1"/>
  <c r="AQ795" i="19"/>
  <c r="AZ795" i="19" s="1"/>
  <c r="AP795" i="19"/>
  <c r="AR696" i="19"/>
  <c r="BA696" i="19" s="1"/>
  <c r="AQ696" i="19"/>
  <c r="AZ696" i="19" s="1"/>
  <c r="AP696" i="19"/>
  <c r="AP681" i="19"/>
  <c r="AQ681" i="19"/>
  <c r="AZ681" i="19" s="1"/>
  <c r="AR681" i="19"/>
  <c r="BA681" i="19" s="1"/>
  <c r="AP516" i="19"/>
  <c r="AQ516" i="19"/>
  <c r="AZ516" i="19" s="1"/>
  <c r="AR516" i="19"/>
  <c r="BA516" i="19" s="1"/>
  <c r="AQ462" i="19"/>
  <c r="AZ462" i="19" s="1"/>
  <c r="AP462" i="19"/>
  <c r="AR462" i="19"/>
  <c r="BA462" i="19" s="1"/>
  <c r="AQ503" i="19"/>
  <c r="AZ503" i="19" s="1"/>
  <c r="AR503" i="19"/>
  <c r="BA503" i="19" s="1"/>
  <c r="AP503" i="19"/>
  <c r="AR141" i="19"/>
  <c r="BA141" i="19" s="1"/>
  <c r="AQ141" i="19"/>
  <c r="AZ141" i="19" s="1"/>
  <c r="AP141" i="19"/>
  <c r="AP274" i="19"/>
  <c r="AR274" i="19"/>
  <c r="BA274" i="19" s="1"/>
  <c r="AQ274" i="19"/>
  <c r="AZ274" i="19" s="1"/>
  <c r="AQ315" i="19"/>
  <c r="AZ315" i="19" s="1"/>
  <c r="AP315" i="19"/>
  <c r="AR315" i="19"/>
  <c r="BA315" i="19" s="1"/>
  <c r="AR717" i="19"/>
  <c r="BA717" i="19" s="1"/>
  <c r="AQ717" i="19"/>
  <c r="AZ717" i="19" s="1"/>
  <c r="AP717" i="19"/>
  <c r="AP266" i="19"/>
  <c r="AQ266" i="19"/>
  <c r="AZ266" i="19" s="1"/>
  <c r="AR266" i="19"/>
  <c r="BA266" i="19" s="1"/>
  <c r="AP602" i="19"/>
  <c r="AR602" i="19"/>
  <c r="BA602" i="19" s="1"/>
  <c r="AQ602" i="19"/>
  <c r="AZ602" i="19" s="1"/>
  <c r="AQ893" i="19"/>
  <c r="AZ893" i="19" s="1"/>
  <c r="AP893" i="19"/>
  <c r="AR893" i="19"/>
  <c r="BA893" i="19" s="1"/>
  <c r="AQ224" i="19"/>
  <c r="AZ224" i="19" s="1"/>
  <c r="AP224" i="19"/>
  <c r="AR224" i="19"/>
  <c r="BA224" i="19" s="1"/>
  <c r="AQ431" i="19"/>
  <c r="AZ431" i="19" s="1"/>
  <c r="AP431" i="19"/>
  <c r="AR431" i="19"/>
  <c r="BA431" i="19" s="1"/>
  <c r="AP965" i="19"/>
  <c r="AR965" i="19"/>
  <c r="BA965" i="19" s="1"/>
  <c r="AQ965" i="19"/>
  <c r="AZ965" i="19" s="1"/>
  <c r="AR372" i="19"/>
  <c r="BA372" i="19" s="1"/>
  <c r="AQ372" i="19"/>
  <c r="AZ372" i="19" s="1"/>
  <c r="AP372" i="19"/>
  <c r="AR558" i="19"/>
  <c r="BA558" i="19" s="1"/>
  <c r="AP558" i="19"/>
  <c r="AQ558" i="19"/>
  <c r="AZ558" i="19" s="1"/>
  <c r="AP313" i="19"/>
  <c r="AR313" i="19"/>
  <c r="BA313" i="19" s="1"/>
  <c r="AQ313" i="19"/>
  <c r="AZ313" i="19" s="1"/>
  <c r="AQ943" i="19"/>
  <c r="AZ943" i="19" s="1"/>
  <c r="AP943" i="19"/>
  <c r="AR943" i="19"/>
  <c r="BA943" i="19" s="1"/>
  <c r="AP655" i="19"/>
  <c r="AR655" i="19"/>
  <c r="BA655" i="19" s="1"/>
  <c r="AQ655" i="19"/>
  <c r="AZ655" i="19" s="1"/>
  <c r="AR692" i="19"/>
  <c r="BA692" i="19" s="1"/>
  <c r="AQ692" i="19"/>
  <c r="AZ692" i="19" s="1"/>
  <c r="AP692" i="19"/>
  <c r="AP275" i="19"/>
  <c r="AR275" i="19"/>
  <c r="BA275" i="19" s="1"/>
  <c r="AQ275" i="19"/>
  <c r="AZ275" i="19" s="1"/>
  <c r="AP954" i="19"/>
  <c r="AR954" i="19"/>
  <c r="BA954" i="19" s="1"/>
  <c r="AQ954" i="19"/>
  <c r="AZ954" i="19" s="1"/>
  <c r="AR72" i="19"/>
  <c r="BA72" i="19" s="1"/>
  <c r="AQ72" i="19"/>
  <c r="AZ72" i="19" s="1"/>
  <c r="AP72" i="19"/>
  <c r="AP708" i="19"/>
  <c r="AR708" i="19"/>
  <c r="BA708" i="19" s="1"/>
  <c r="AQ708" i="19"/>
  <c r="AZ708" i="19" s="1"/>
  <c r="AR174" i="19"/>
  <c r="BA174" i="19" s="1"/>
  <c r="AP174" i="19"/>
  <c r="AQ174" i="19"/>
  <c r="AZ174" i="19" s="1"/>
  <c r="AQ754" i="19"/>
  <c r="AZ754" i="19" s="1"/>
  <c r="AR754" i="19"/>
  <c r="BA754" i="19" s="1"/>
  <c r="AP754" i="19"/>
  <c r="AR447" i="19"/>
  <c r="BA447" i="19" s="1"/>
  <c r="AP447" i="19"/>
  <c r="AQ447" i="19"/>
  <c r="AZ447" i="19" s="1"/>
  <c r="AP176" i="19"/>
  <c r="AR176" i="19"/>
  <c r="BA176" i="19" s="1"/>
  <c r="AQ176" i="19"/>
  <c r="AZ176" i="19" s="1"/>
  <c r="AP166" i="19"/>
  <c r="AQ166" i="19"/>
  <c r="AZ166" i="19" s="1"/>
  <c r="AR166" i="19"/>
  <c r="BA166" i="19" s="1"/>
  <c r="AQ732" i="19"/>
  <c r="AZ732" i="19" s="1"/>
  <c r="AR732" i="19"/>
  <c r="BA732" i="19" s="1"/>
  <c r="AP732" i="19"/>
  <c r="AP831" i="19"/>
  <c r="AR831" i="19"/>
  <c r="BA831" i="19" s="1"/>
  <c r="AQ831" i="19"/>
  <c r="AZ831" i="19" s="1"/>
  <c r="AR515" i="19"/>
  <c r="BA515" i="19" s="1"/>
  <c r="AQ515" i="19"/>
  <c r="AZ515" i="19" s="1"/>
  <c r="AP515" i="19"/>
  <c r="AQ364" i="19"/>
  <c r="AZ364" i="19" s="1"/>
  <c r="AP364" i="19"/>
  <c r="AR364" i="19"/>
  <c r="BA364" i="19" s="1"/>
  <c r="AQ113" i="19"/>
  <c r="AZ113" i="19" s="1"/>
  <c r="AR113" i="19"/>
  <c r="BA113" i="19" s="1"/>
  <c r="AP113" i="19"/>
  <c r="AQ300" i="19"/>
  <c r="AZ300" i="19" s="1"/>
  <c r="AR300" i="19"/>
  <c r="BA300" i="19" s="1"/>
  <c r="AP300" i="19"/>
  <c r="AP833" i="19"/>
  <c r="AQ833" i="19"/>
  <c r="AZ833" i="19" s="1"/>
  <c r="AR833" i="19"/>
  <c r="BA833" i="19" s="1"/>
  <c r="AQ278" i="19"/>
  <c r="AZ278" i="19" s="1"/>
  <c r="AR278" i="19"/>
  <c r="BA278" i="19" s="1"/>
  <c r="AP278" i="19"/>
  <c r="AQ126" i="19"/>
  <c r="AZ126" i="19" s="1"/>
  <c r="AR126" i="19"/>
  <c r="BA126" i="19" s="1"/>
  <c r="AP126" i="19"/>
  <c r="AR669" i="19"/>
  <c r="BA669" i="19" s="1"/>
  <c r="AQ669" i="19"/>
  <c r="AZ669" i="19" s="1"/>
  <c r="AP669" i="19"/>
  <c r="AP43" i="19"/>
  <c r="AR43" i="19"/>
  <c r="BA43" i="19" s="1"/>
  <c r="AQ43" i="19"/>
  <c r="AZ43" i="19" s="1"/>
  <c r="AR482" i="19"/>
  <c r="BA482" i="19" s="1"/>
  <c r="AP482" i="19"/>
  <c r="AQ482" i="19"/>
  <c r="AZ482" i="19" s="1"/>
  <c r="AQ920" i="19"/>
  <c r="AZ920" i="19" s="1"/>
  <c r="AR920" i="19"/>
  <c r="BA920" i="19" s="1"/>
  <c r="AP920" i="19"/>
  <c r="AQ823" i="19"/>
  <c r="AZ823" i="19" s="1"/>
  <c r="AP823" i="19"/>
  <c r="AR823" i="19"/>
  <c r="BA823" i="19" s="1"/>
  <c r="AQ741" i="19"/>
  <c r="AZ741" i="19" s="1"/>
  <c r="AR741" i="19"/>
  <c r="BA741" i="19" s="1"/>
  <c r="AP741" i="19"/>
  <c r="AP219" i="19"/>
  <c r="AQ219" i="19"/>
  <c r="AZ219" i="19" s="1"/>
  <c r="AR219" i="19"/>
  <c r="BA219" i="19" s="1"/>
  <c r="AR944" i="19"/>
  <c r="BA944" i="19" s="1"/>
  <c r="AP944" i="19"/>
  <c r="AQ944" i="19"/>
  <c r="AZ944" i="19" s="1"/>
  <c r="AP749" i="19"/>
  <c r="AQ749" i="19"/>
  <c r="AZ749" i="19" s="1"/>
  <c r="AR749" i="19"/>
  <c r="BA749" i="19" s="1"/>
  <c r="AQ807" i="19"/>
  <c r="AZ807" i="19" s="1"/>
  <c r="AP807" i="19"/>
  <c r="AR807" i="19"/>
  <c r="BA807" i="19" s="1"/>
  <c r="AP207" i="19"/>
  <c r="AR207" i="19"/>
  <c r="BA207" i="19" s="1"/>
  <c r="AQ207" i="19"/>
  <c r="AZ207" i="19" s="1"/>
  <c r="AR151" i="19"/>
  <c r="BA151" i="19" s="1"/>
  <c r="AP151" i="19"/>
  <c r="AQ151" i="19"/>
  <c r="AZ151" i="19" s="1"/>
  <c r="AP929" i="19"/>
  <c r="AR929" i="19"/>
  <c r="BA929" i="19" s="1"/>
  <c r="AQ929" i="19"/>
  <c r="AZ929" i="19" s="1"/>
  <c r="AQ913" i="19"/>
  <c r="AZ913" i="19" s="1"/>
  <c r="AR913" i="19"/>
  <c r="BA913" i="19" s="1"/>
  <c r="AP913" i="19"/>
  <c r="AP568" i="19"/>
  <c r="AR568" i="19"/>
  <c r="BA568" i="19" s="1"/>
  <c r="AQ568" i="19"/>
  <c r="AZ568" i="19" s="1"/>
  <c r="AQ205" i="19"/>
  <c r="AZ205" i="19" s="1"/>
  <c r="AP205" i="19"/>
  <c r="AR205" i="19"/>
  <c r="BA205" i="19" s="1"/>
  <c r="AQ60" i="19"/>
  <c r="AZ60" i="19" s="1"/>
  <c r="AP60" i="19"/>
  <c r="AR60" i="19"/>
  <c r="BA60" i="19" s="1"/>
  <c r="AP636" i="19"/>
  <c r="AQ636" i="19"/>
  <c r="AZ636" i="19" s="1"/>
  <c r="AR636" i="19"/>
  <c r="BA636" i="19" s="1"/>
  <c r="AQ79" i="19"/>
  <c r="AZ79" i="19" s="1"/>
  <c r="AP79" i="19"/>
  <c r="AR79" i="19"/>
  <c r="BA79" i="19" s="1"/>
  <c r="AR84" i="19"/>
  <c r="BA84" i="19" s="1"/>
  <c r="AP84" i="19"/>
  <c r="AQ84" i="19"/>
  <c r="AZ84" i="19" s="1"/>
  <c r="AR727" i="19"/>
  <c r="BA727" i="19" s="1"/>
  <c r="AQ727" i="19"/>
  <c r="AZ727" i="19" s="1"/>
  <c r="AP727" i="19"/>
  <c r="AQ557" i="19"/>
  <c r="AZ557" i="19" s="1"/>
  <c r="AR557" i="19"/>
  <c r="BA557" i="19" s="1"/>
  <c r="AP557" i="19"/>
  <c r="AR312" i="19"/>
  <c r="BA312" i="19" s="1"/>
  <c r="AP312" i="19"/>
  <c r="AQ312" i="19"/>
  <c r="AZ312" i="19" s="1"/>
  <c r="AR491" i="19"/>
  <c r="BA491" i="19" s="1"/>
  <c r="AQ491" i="19"/>
  <c r="AZ491" i="19" s="1"/>
  <c r="AP491" i="19"/>
  <c r="AQ936" i="19"/>
  <c r="AZ936" i="19" s="1"/>
  <c r="AR936" i="19"/>
  <c r="BA936" i="19" s="1"/>
  <c r="AP936" i="19"/>
  <c r="AQ129" i="19"/>
  <c r="AZ129" i="19" s="1"/>
  <c r="AR129" i="19"/>
  <c r="BA129" i="19" s="1"/>
  <c r="AP129" i="19"/>
  <c r="AR236" i="19"/>
  <c r="BA236" i="19" s="1"/>
  <c r="AQ236" i="19"/>
  <c r="AZ236" i="19" s="1"/>
  <c r="AP236" i="19"/>
  <c r="AR59" i="19"/>
  <c r="BA59" i="19" s="1"/>
  <c r="AP59" i="19"/>
  <c r="AQ59" i="19"/>
  <c r="AZ59" i="19" s="1"/>
  <c r="AR81" i="19"/>
  <c r="BA81" i="19" s="1"/>
  <c r="AQ81" i="19"/>
  <c r="AZ81" i="19" s="1"/>
  <c r="AP81" i="19"/>
  <c r="AR613" i="19"/>
  <c r="BA613" i="19" s="1"/>
  <c r="AP613" i="19"/>
  <c r="AQ613" i="19"/>
  <c r="AZ613" i="19" s="1"/>
  <c r="AQ656" i="19"/>
  <c r="AZ656" i="19" s="1"/>
  <c r="AR656" i="19"/>
  <c r="BA656" i="19" s="1"/>
  <c r="AP656" i="19"/>
  <c r="AR889" i="19"/>
  <c r="BA889" i="19" s="1"/>
  <c r="AQ889" i="19"/>
  <c r="AZ889" i="19" s="1"/>
  <c r="AP889" i="19"/>
  <c r="AP932" i="19"/>
  <c r="AQ932" i="19"/>
  <c r="AZ932" i="19" s="1"/>
  <c r="AR932" i="19"/>
  <c r="BA932" i="19" s="1"/>
  <c r="AP910" i="19"/>
  <c r="AR910" i="19"/>
  <c r="BA910" i="19" s="1"/>
  <c r="AQ910" i="19"/>
  <c r="AZ910" i="19" s="1"/>
  <c r="AQ393" i="19"/>
  <c r="AZ393" i="19" s="1"/>
  <c r="AR393" i="19"/>
  <c r="BA393" i="19" s="1"/>
  <c r="AP393" i="19"/>
  <c r="AQ621" i="19"/>
  <c r="AZ621" i="19" s="1"/>
  <c r="AP621" i="19"/>
  <c r="AR621" i="19"/>
  <c r="BA621" i="19" s="1"/>
  <c r="AR189" i="19"/>
  <c r="BA189" i="19" s="1"/>
  <c r="AP189" i="19"/>
  <c r="AQ189" i="19"/>
  <c r="AZ189" i="19" s="1"/>
  <c r="AP238" i="19"/>
  <c r="AQ238" i="19"/>
  <c r="AZ238" i="19" s="1"/>
  <c r="AR238" i="19"/>
  <c r="BA238" i="19" s="1"/>
  <c r="AP537" i="19"/>
  <c r="AR537" i="19"/>
  <c r="BA537" i="19" s="1"/>
  <c r="AQ537" i="19"/>
  <c r="AZ537" i="19" s="1"/>
  <c r="AR473" i="19"/>
  <c r="BA473" i="19" s="1"/>
  <c r="AQ473" i="19"/>
  <c r="AZ473" i="19" s="1"/>
  <c r="AP473" i="19"/>
  <c r="AQ788" i="19"/>
  <c r="AZ788" i="19" s="1"/>
  <c r="AP788" i="19"/>
  <c r="AR788" i="19"/>
  <c r="BA788" i="19" s="1"/>
  <c r="AQ423" i="19"/>
  <c r="AZ423" i="19" s="1"/>
  <c r="AR423" i="19"/>
  <c r="BA423" i="19" s="1"/>
  <c r="AP423" i="19"/>
  <c r="AP244" i="19"/>
  <c r="AR244" i="19"/>
  <c r="BA244" i="19" s="1"/>
  <c r="AQ244" i="19"/>
  <c r="AZ244" i="19" s="1"/>
  <c r="AR412" i="19"/>
  <c r="BA412" i="19" s="1"/>
  <c r="AP412" i="19"/>
  <c r="AQ412" i="19"/>
  <c r="AZ412" i="19" s="1"/>
  <c r="AQ434" i="19"/>
  <c r="AZ434" i="19" s="1"/>
  <c r="AR434" i="19"/>
  <c r="BA434" i="19" s="1"/>
  <c r="AP434" i="19"/>
  <c r="AR74" i="19"/>
  <c r="BA74" i="19" s="1"/>
  <c r="AQ74" i="19"/>
  <c r="AZ74" i="19" s="1"/>
  <c r="AP74" i="19"/>
  <c r="AQ102" i="19"/>
  <c r="AZ102" i="19" s="1"/>
  <c r="AP102" i="19"/>
  <c r="AR102" i="19"/>
  <c r="BA102" i="19" s="1"/>
  <c r="AR704" i="19"/>
  <c r="BA704" i="19" s="1"/>
  <c r="AQ704" i="19"/>
  <c r="AZ704" i="19" s="1"/>
  <c r="AP704" i="19"/>
  <c r="AQ265" i="19"/>
  <c r="AZ265" i="19" s="1"/>
  <c r="AP265" i="19"/>
  <c r="AR265" i="19"/>
  <c r="BA265" i="19" s="1"/>
  <c r="AP349" i="19"/>
  <c r="AQ349" i="19"/>
  <c r="AZ349" i="19" s="1"/>
  <c r="AR349" i="19"/>
  <c r="BA349" i="19" s="1"/>
  <c r="AQ589" i="19"/>
  <c r="AZ589" i="19" s="1"/>
  <c r="AP589" i="19"/>
  <c r="AR589" i="19"/>
  <c r="BA589" i="19" s="1"/>
  <c r="AP379" i="19"/>
  <c r="AR379" i="19"/>
  <c r="BA379" i="19" s="1"/>
  <c r="AQ379" i="19"/>
  <c r="AZ379" i="19" s="1"/>
  <c r="AP896" i="19"/>
  <c r="AR896" i="19"/>
  <c r="BA896" i="19" s="1"/>
  <c r="AQ896" i="19"/>
  <c r="AZ896" i="19" s="1"/>
  <c r="AQ859" i="19"/>
  <c r="AZ859" i="19" s="1"/>
  <c r="AP859" i="19"/>
  <c r="AR859" i="19"/>
  <c r="BA859" i="19" s="1"/>
  <c r="AR32" i="19"/>
  <c r="BA32" i="19" s="1"/>
  <c r="AP32" i="19"/>
  <c r="AQ32" i="19"/>
  <c r="AZ32" i="19" s="1"/>
  <c r="AP766" i="19"/>
  <c r="AR766" i="19"/>
  <c r="BA766" i="19" s="1"/>
  <c r="AQ766" i="19"/>
  <c r="AZ766" i="19" s="1"/>
  <c r="AR480" i="19"/>
  <c r="BA480" i="19" s="1"/>
  <c r="AP480" i="19"/>
  <c r="AQ480" i="19"/>
  <c r="AZ480" i="19" s="1"/>
  <c r="AQ513" i="19"/>
  <c r="AZ513" i="19" s="1"/>
  <c r="AP513" i="19"/>
  <c r="AR513" i="19"/>
  <c r="BA513" i="19" s="1"/>
  <c r="AQ184" i="19"/>
  <c r="AZ184" i="19" s="1"/>
  <c r="AP184" i="19"/>
  <c r="AR184" i="19"/>
  <c r="BA184" i="19" s="1"/>
  <c r="AQ652" i="19"/>
  <c r="AZ652" i="19" s="1"/>
  <c r="AR652" i="19"/>
  <c r="BA652" i="19" s="1"/>
  <c r="AP652" i="19"/>
  <c r="AP953" i="19"/>
  <c r="AQ953" i="19"/>
  <c r="AZ953" i="19" s="1"/>
  <c r="AR953" i="19"/>
  <c r="BA953" i="19" s="1"/>
  <c r="AQ603" i="19"/>
  <c r="AZ603" i="19" s="1"/>
  <c r="AR603" i="19"/>
  <c r="BA603" i="19" s="1"/>
  <c r="AP603" i="19"/>
  <c r="AP884" i="19"/>
  <c r="AR884" i="19"/>
  <c r="BA884" i="19" s="1"/>
  <c r="AQ884" i="19"/>
  <c r="AZ884" i="19" s="1"/>
  <c r="AQ738" i="19"/>
  <c r="AZ738" i="19" s="1"/>
  <c r="AP738" i="19"/>
  <c r="AR738" i="19"/>
  <c r="BA738" i="19" s="1"/>
  <c r="AP208" i="19"/>
  <c r="AQ208" i="19"/>
  <c r="AZ208" i="19" s="1"/>
  <c r="AR208" i="19"/>
  <c r="BA208" i="19" s="1"/>
  <c r="AP178" i="19"/>
  <c r="AR178" i="19"/>
  <c r="BA178" i="19" s="1"/>
  <c r="AQ178" i="19"/>
  <c r="AZ178" i="19" s="1"/>
  <c r="AR124" i="19"/>
  <c r="BA124" i="19" s="1"/>
  <c r="AP124" i="19"/>
  <c r="AQ124" i="19"/>
  <c r="AZ124" i="19" s="1"/>
  <c r="AQ452" i="19"/>
  <c r="AZ452" i="19" s="1"/>
  <c r="AP452" i="19"/>
  <c r="AR452" i="19"/>
  <c r="BA452" i="19" s="1"/>
  <c r="AQ834" i="19"/>
  <c r="AZ834" i="19" s="1"/>
  <c r="AP834" i="19"/>
  <c r="AR834" i="19"/>
  <c r="BA834" i="19" s="1"/>
  <c r="AQ58" i="19"/>
  <c r="AZ58" i="19" s="1"/>
  <c r="AR58" i="19"/>
  <c r="BA58" i="19" s="1"/>
  <c r="AP58" i="19"/>
  <c r="AR728" i="19"/>
  <c r="BA728" i="19" s="1"/>
  <c r="AQ728" i="19"/>
  <c r="AZ728" i="19" s="1"/>
  <c r="AP728" i="19"/>
  <c r="AP946" i="19"/>
  <c r="AR946" i="19"/>
  <c r="BA946" i="19" s="1"/>
  <c r="AQ946" i="19"/>
  <c r="AZ946" i="19" s="1"/>
  <c r="AQ552" i="19"/>
  <c r="AZ552" i="19" s="1"/>
  <c r="AR552" i="19"/>
  <c r="BA552" i="19" s="1"/>
  <c r="AP552" i="19"/>
  <c r="AP4" i="19"/>
  <c r="AQ4" i="19"/>
  <c r="AZ4" i="19" s="1"/>
  <c r="AR4" i="19"/>
  <c r="BA4" i="19" s="1"/>
  <c r="AQ438" i="19"/>
  <c r="AZ438" i="19" s="1"/>
  <c r="AP438" i="19"/>
  <c r="AR438" i="19"/>
  <c r="BA438" i="19" s="1"/>
  <c r="AQ520" i="19"/>
  <c r="AZ520" i="19" s="1"/>
  <c r="AR520" i="19"/>
  <c r="BA520" i="19" s="1"/>
  <c r="AP520" i="19"/>
  <c r="AQ226" i="19"/>
  <c r="AZ226" i="19" s="1"/>
  <c r="AP226" i="19"/>
  <c r="AR226" i="19"/>
  <c r="BA226" i="19" s="1"/>
  <c r="AR791" i="19"/>
  <c r="BA791" i="19" s="1"/>
  <c r="AP791" i="19"/>
  <c r="AQ791" i="19"/>
  <c r="AZ791" i="19" s="1"/>
  <c r="AP700" i="19"/>
  <c r="AR700" i="19"/>
  <c r="BA700" i="19" s="1"/>
  <c r="AQ700" i="19"/>
  <c r="AZ700" i="19" s="1"/>
  <c r="AP816" i="19"/>
  <c r="AR816" i="19"/>
  <c r="BA816" i="19" s="1"/>
  <c r="AQ816" i="19"/>
  <c r="AZ816" i="19" s="1"/>
  <c r="AR340" i="19"/>
  <c r="BA340" i="19" s="1"/>
  <c r="AP340" i="19"/>
  <c r="AQ340" i="19"/>
  <c r="AZ340" i="19" s="1"/>
  <c r="AP352" i="19"/>
  <c r="AQ352" i="19"/>
  <c r="AZ352" i="19" s="1"/>
  <c r="AR352" i="19"/>
  <c r="BA352" i="19" s="1"/>
  <c r="AR187" i="19"/>
  <c r="BA187" i="19" s="1"/>
  <c r="AP187" i="19"/>
  <c r="AQ187" i="19"/>
  <c r="AZ187" i="19" s="1"/>
  <c r="AQ733" i="19"/>
  <c r="AZ733" i="19" s="1"/>
  <c r="AP733" i="19"/>
  <c r="AR733" i="19"/>
  <c r="BA733" i="19" s="1"/>
  <c r="AP530" i="19"/>
  <c r="AQ530" i="19"/>
  <c r="AZ530" i="19" s="1"/>
  <c r="AR530" i="19"/>
  <c r="BA530" i="19" s="1"/>
  <c r="AP761" i="19"/>
  <c r="AR761" i="19"/>
  <c r="BA761" i="19" s="1"/>
  <c r="AQ761" i="19"/>
  <c r="AZ761" i="19" s="1"/>
  <c r="AQ458" i="19"/>
  <c r="AZ458" i="19" s="1"/>
  <c r="AP458" i="19"/>
  <c r="AR458" i="19"/>
  <c r="BA458" i="19" s="1"/>
  <c r="AR498" i="19"/>
  <c r="BA498" i="19" s="1"/>
  <c r="AP498" i="19"/>
  <c r="AQ498" i="19"/>
  <c r="AZ498" i="19" s="1"/>
  <c r="AQ142" i="19"/>
  <c r="AZ142" i="19" s="1"/>
  <c r="AR142" i="19"/>
  <c r="BA142" i="19" s="1"/>
  <c r="AP142" i="19"/>
  <c r="AQ538" i="19"/>
  <c r="AZ538" i="19" s="1"/>
  <c r="AP538" i="19"/>
  <c r="AR538" i="19"/>
  <c r="BA538" i="19" s="1"/>
  <c r="AP532" i="19"/>
  <c r="AR532" i="19"/>
  <c r="BA532" i="19" s="1"/>
  <c r="AQ532" i="19"/>
  <c r="AZ532" i="19" s="1"/>
  <c r="AQ767" i="19"/>
  <c r="AZ767" i="19" s="1"/>
  <c r="AP767" i="19"/>
  <c r="AR767" i="19"/>
  <c r="BA767" i="19" s="1"/>
  <c r="AP430" i="19"/>
  <c r="AQ430" i="19"/>
  <c r="AZ430" i="19" s="1"/>
  <c r="AR430" i="19"/>
  <c r="BA430" i="19" s="1"/>
  <c r="AQ40" i="19"/>
  <c r="AZ40" i="19" s="1"/>
  <c r="AR40" i="19"/>
  <c r="BA40" i="19" s="1"/>
  <c r="AP40" i="19"/>
  <c r="AP15" i="19"/>
  <c r="AQ15" i="19"/>
  <c r="AZ15" i="19" s="1"/>
  <c r="AR15" i="19"/>
  <c r="BA15" i="19" s="1"/>
  <c r="AP546" i="19"/>
  <c r="AR546" i="19"/>
  <c r="BA546" i="19" s="1"/>
  <c r="AQ546" i="19"/>
  <c r="AZ546" i="19" s="1"/>
  <c r="AR395" i="19"/>
  <c r="BA395" i="19" s="1"/>
  <c r="AP395" i="19"/>
  <c r="AQ395" i="19"/>
  <c r="AZ395" i="19" s="1"/>
  <c r="AQ588" i="19"/>
  <c r="AZ588" i="19" s="1"/>
  <c r="AP588" i="19"/>
  <c r="AR588" i="19"/>
  <c r="BA588" i="19" s="1"/>
  <c r="AP486" i="19"/>
  <c r="AQ486" i="19"/>
  <c r="AZ486" i="19" s="1"/>
  <c r="AR486" i="19"/>
  <c r="BA486" i="19" s="1"/>
  <c r="AR861" i="19"/>
  <c r="BA861" i="19" s="1"/>
  <c r="AQ861" i="19"/>
  <c r="AZ861" i="19" s="1"/>
  <c r="AP861" i="19"/>
  <c r="AP69" i="19"/>
  <c r="AQ69" i="19"/>
  <c r="AZ69" i="19" s="1"/>
  <c r="AR69" i="19"/>
  <c r="BA69" i="19" s="1"/>
  <c r="AP318" i="19"/>
  <c r="AR318" i="19"/>
  <c r="BA318" i="19" s="1"/>
  <c r="AQ318" i="19"/>
  <c r="AZ318" i="19" s="1"/>
  <c r="AR549" i="19"/>
  <c r="BA549" i="19" s="1"/>
  <c r="AQ549" i="19"/>
  <c r="AZ549" i="19" s="1"/>
  <c r="AP549" i="19"/>
  <c r="AR599" i="19"/>
  <c r="BA599" i="19" s="1"/>
  <c r="AQ599" i="19"/>
  <c r="AZ599" i="19" s="1"/>
  <c r="AP599" i="19"/>
  <c r="AP922" i="19"/>
  <c r="AR922" i="19"/>
  <c r="BA922" i="19" s="1"/>
  <c r="AQ922" i="19"/>
  <c r="AZ922" i="19" s="1"/>
  <c r="AP679" i="19"/>
  <c r="AR679" i="19"/>
  <c r="BA679" i="19" s="1"/>
  <c r="AQ679" i="19"/>
  <c r="AZ679" i="19" s="1"/>
  <c r="AQ843" i="19"/>
  <c r="AZ843" i="19" s="1"/>
  <c r="AP843" i="19"/>
  <c r="AR843" i="19"/>
  <c r="BA843" i="19" s="1"/>
  <c r="AR594" i="19"/>
  <c r="BA594" i="19" s="1"/>
  <c r="AQ594" i="19"/>
  <c r="AZ594" i="19" s="1"/>
  <c r="AP594" i="19"/>
  <c r="AR842" i="19"/>
  <c r="BA842" i="19" s="1"/>
  <c r="AP842" i="19"/>
  <c r="AQ842" i="19"/>
  <c r="AZ842" i="19" s="1"/>
  <c r="AQ916" i="19"/>
  <c r="AZ916" i="19" s="1"/>
  <c r="AR916" i="19"/>
  <c r="BA916" i="19" s="1"/>
  <c r="AP916" i="19"/>
  <c r="AQ235" i="19"/>
  <c r="AZ235" i="19" s="1"/>
  <c r="AP235" i="19"/>
  <c r="AR235" i="19"/>
  <c r="BA235" i="19" s="1"/>
  <c r="AR901" i="19"/>
  <c r="BA901" i="19" s="1"/>
  <c r="AQ901" i="19"/>
  <c r="AZ901" i="19" s="1"/>
  <c r="AP901" i="19"/>
  <c r="AQ316" i="19"/>
  <c r="AZ316" i="19" s="1"/>
  <c r="AR316" i="19"/>
  <c r="BA316" i="19" s="1"/>
  <c r="AP316" i="19"/>
  <c r="AR270" i="19"/>
  <c r="BA270" i="19" s="1"/>
  <c r="AQ270" i="19"/>
  <c r="AZ270" i="19" s="1"/>
  <c r="AP270" i="19"/>
  <c r="AP276" i="19"/>
  <c r="AQ276" i="19"/>
  <c r="AZ276" i="19" s="1"/>
  <c r="AR276" i="19"/>
  <c r="BA276" i="19" s="1"/>
  <c r="AR73" i="19"/>
  <c r="BA73" i="19" s="1"/>
  <c r="AP73" i="19"/>
  <c r="AQ73" i="19"/>
  <c r="AZ73" i="19" s="1"/>
  <c r="AQ676" i="19"/>
  <c r="AZ676" i="19" s="1"/>
  <c r="AR676" i="19"/>
  <c r="BA676" i="19" s="1"/>
  <c r="AP676" i="19"/>
  <c r="AR170" i="19"/>
  <c r="BA170" i="19" s="1"/>
  <c r="AP170" i="19"/>
  <c r="AQ170" i="19"/>
  <c r="AZ170" i="19" s="1"/>
  <c r="AR158" i="19"/>
  <c r="BA158" i="19" s="1"/>
  <c r="AQ158" i="19"/>
  <c r="AZ158" i="19" s="1"/>
  <c r="AP158" i="19"/>
  <c r="AQ844" i="19"/>
  <c r="AZ844" i="19" s="1"/>
  <c r="AR844" i="19"/>
  <c r="BA844" i="19" s="1"/>
  <c r="AP844" i="19"/>
  <c r="AP622" i="19"/>
  <c r="AQ622" i="19"/>
  <c r="AZ622" i="19" s="1"/>
  <c r="AR622" i="19"/>
  <c r="BA622" i="19" s="1"/>
  <c r="AQ240" i="19"/>
  <c r="AZ240" i="19" s="1"/>
  <c r="AR240" i="19"/>
  <c r="BA240" i="19" s="1"/>
  <c r="AP240" i="19"/>
  <c r="AP475" i="19"/>
  <c r="AQ475" i="19"/>
  <c r="AZ475" i="19" s="1"/>
  <c r="AR475" i="19"/>
  <c r="BA475" i="19" s="1"/>
  <c r="AR577" i="19"/>
  <c r="BA577" i="19" s="1"/>
  <c r="AP577" i="19"/>
  <c r="AQ577" i="19"/>
  <c r="AZ577" i="19" s="1"/>
  <c r="AP114" i="19"/>
  <c r="AR114" i="19"/>
  <c r="BA114" i="19" s="1"/>
  <c r="AQ114" i="19"/>
  <c r="AZ114" i="19" s="1"/>
  <c r="AR967" i="19"/>
  <c r="BA967" i="19" s="1"/>
  <c r="AQ967" i="19"/>
  <c r="AZ967" i="19" s="1"/>
  <c r="AP967" i="19"/>
  <c r="AR165" i="19"/>
  <c r="BA165" i="19" s="1"/>
  <c r="AQ165" i="19"/>
  <c r="AZ165" i="19" s="1"/>
  <c r="AP165" i="19"/>
  <c r="AP427" i="19"/>
  <c r="AQ427" i="19"/>
  <c r="AZ427" i="19" s="1"/>
  <c r="AR427" i="19"/>
  <c r="BA427" i="19" s="1"/>
  <c r="AR211" i="19"/>
  <c r="BA211" i="19" s="1"/>
  <c r="AQ211" i="19"/>
  <c r="AZ211" i="19" s="1"/>
  <c r="AP211" i="19"/>
  <c r="AR3" i="19"/>
  <c r="BA3" i="19" s="1"/>
  <c r="AQ3" i="19"/>
  <c r="AZ3" i="19" s="1"/>
  <c r="AP3" i="19"/>
  <c r="AQ586" i="19"/>
  <c r="AZ586" i="19" s="1"/>
  <c r="AR586" i="19"/>
  <c r="BA586" i="19" s="1"/>
  <c r="AP586" i="19"/>
  <c r="AQ45" i="19"/>
  <c r="AZ45" i="19" s="1"/>
  <c r="AR45" i="19"/>
  <c r="BA45" i="19" s="1"/>
  <c r="AP45" i="19"/>
  <c r="AR680" i="19"/>
  <c r="BA680" i="19" s="1"/>
  <c r="AQ680" i="19"/>
  <c r="AZ680" i="19" s="1"/>
  <c r="AP680" i="19"/>
  <c r="AP41" i="19"/>
  <c r="AR41" i="19"/>
  <c r="BA41" i="19" s="1"/>
  <c r="AQ41" i="19"/>
  <c r="AZ41" i="19" s="1"/>
  <c r="AQ159" i="19"/>
  <c r="AZ159" i="19" s="1"/>
  <c r="AR159" i="19"/>
  <c r="BA159" i="19" s="1"/>
  <c r="AP159" i="19"/>
  <c r="AQ653" i="19"/>
  <c r="AZ653" i="19" s="1"/>
  <c r="AR653" i="19"/>
  <c r="BA653" i="19" s="1"/>
  <c r="AP653" i="19"/>
  <c r="AR895" i="19"/>
  <c r="BA895" i="19" s="1"/>
  <c r="AQ895" i="19"/>
  <c r="AZ895" i="19" s="1"/>
  <c r="AP895" i="19"/>
  <c r="AQ128" i="19"/>
  <c r="AZ128" i="19" s="1"/>
  <c r="AP128" i="19"/>
  <c r="AR128" i="19"/>
  <c r="BA128" i="19" s="1"/>
  <c r="AQ658" i="19"/>
  <c r="AZ658" i="19" s="1"/>
  <c r="AR658" i="19"/>
  <c r="BA658" i="19" s="1"/>
  <c r="AP658" i="19"/>
  <c r="AP252" i="19"/>
  <c r="AQ252" i="19"/>
  <c r="AZ252" i="19" s="1"/>
  <c r="AR252" i="19"/>
  <c r="BA252" i="19" s="1"/>
  <c r="AR410" i="19"/>
  <c r="BA410" i="19" s="1"/>
  <c r="AQ410" i="19"/>
  <c r="AZ410" i="19" s="1"/>
  <c r="AP410" i="19"/>
  <c r="AR752" i="19"/>
  <c r="BA752" i="19" s="1"/>
  <c r="AQ752" i="19"/>
  <c r="AZ752" i="19" s="1"/>
  <c r="AP752" i="19"/>
  <c r="AQ217" i="19"/>
  <c r="AZ217" i="19" s="1"/>
  <c r="AR217" i="19"/>
  <c r="BA217" i="19" s="1"/>
  <c r="AP217" i="19"/>
  <c r="AQ261" i="19"/>
  <c r="AZ261" i="19" s="1"/>
  <c r="AR261" i="19"/>
  <c r="BA261" i="19" s="1"/>
  <c r="AP261" i="19"/>
  <c r="AR876" i="19"/>
  <c r="BA876" i="19" s="1"/>
  <c r="AQ876" i="19"/>
  <c r="AZ876" i="19" s="1"/>
  <c r="AP876" i="19"/>
  <c r="AR780" i="19"/>
  <c r="BA780" i="19" s="1"/>
  <c r="AQ780" i="19"/>
  <c r="AZ780" i="19" s="1"/>
  <c r="AP780" i="19"/>
  <c r="AP215" i="19"/>
  <c r="AR215" i="19"/>
  <c r="BA215" i="19" s="1"/>
  <c r="AQ215" i="19"/>
  <c r="AZ215" i="19" s="1"/>
  <c r="AP969" i="19"/>
  <c r="AR969" i="19"/>
  <c r="BA969" i="19" s="1"/>
  <c r="AQ969" i="19"/>
  <c r="AZ969" i="19" s="1"/>
  <c r="AQ237" i="19"/>
  <c r="AZ237" i="19" s="1"/>
  <c r="AP237" i="19"/>
  <c r="AR237" i="19"/>
  <c r="BA237" i="19" s="1"/>
  <c r="AP890" i="19"/>
  <c r="AQ890" i="19"/>
  <c r="AZ890" i="19" s="1"/>
  <c r="AR890" i="19"/>
  <c r="BA890" i="19" s="1"/>
  <c r="AR877" i="19"/>
  <c r="BA877" i="19" s="1"/>
  <c r="AQ877" i="19"/>
  <c r="AZ877" i="19" s="1"/>
  <c r="AP877" i="19"/>
  <c r="AR77" i="19"/>
  <c r="BA77" i="19" s="1"/>
  <c r="AP77" i="19"/>
  <c r="AQ77" i="19"/>
  <c r="AZ77" i="19" s="1"/>
  <c r="AP684" i="19"/>
  <c r="AR684" i="19"/>
  <c r="BA684" i="19" s="1"/>
  <c r="AQ684" i="19"/>
  <c r="AZ684" i="19" s="1"/>
  <c r="AP879" i="19"/>
  <c r="AQ879" i="19"/>
  <c r="AZ879" i="19" s="1"/>
  <c r="AR879" i="19"/>
  <c r="BA879" i="19" s="1"/>
  <c r="AP892" i="19"/>
  <c r="AQ892" i="19"/>
  <c r="AZ892" i="19" s="1"/>
  <c r="AR892" i="19"/>
  <c r="BA892" i="19" s="1"/>
  <c r="AR858" i="19"/>
  <c r="BA858" i="19" s="1"/>
  <c r="AP858" i="19"/>
  <c r="AQ858" i="19"/>
  <c r="AZ858" i="19" s="1"/>
  <c r="AQ804" i="19"/>
  <c r="AZ804" i="19" s="1"/>
  <c r="AP804" i="19"/>
  <c r="AR804" i="19"/>
  <c r="BA804" i="19" s="1"/>
  <c r="AP682" i="19"/>
  <c r="AR682" i="19"/>
  <c r="BA682" i="19" s="1"/>
  <c r="AQ682" i="19"/>
  <c r="AZ682" i="19" s="1"/>
  <c r="AP223" i="19"/>
  <c r="AR223" i="19"/>
  <c r="BA223" i="19" s="1"/>
  <c r="AQ223" i="19"/>
  <c r="AZ223" i="19" s="1"/>
  <c r="AP647" i="19"/>
  <c r="AR647" i="19"/>
  <c r="BA647" i="19" s="1"/>
  <c r="AQ647" i="19"/>
  <c r="AZ647" i="19" s="1"/>
  <c r="AR703" i="19"/>
  <c r="BA703" i="19" s="1"/>
  <c r="AQ703" i="19"/>
  <c r="AZ703" i="19" s="1"/>
  <c r="AP703" i="19"/>
  <c r="AQ864" i="19"/>
  <c r="AZ864" i="19" s="1"/>
  <c r="AP864" i="19"/>
  <c r="AR864" i="19"/>
  <c r="BA864" i="19" s="1"/>
  <c r="AQ218" i="19"/>
  <c r="AZ218" i="19" s="1"/>
  <c r="AP218" i="19"/>
  <c r="AR218" i="19"/>
  <c r="BA218" i="19" s="1"/>
  <c r="AQ674" i="19"/>
  <c r="AZ674" i="19" s="1"/>
  <c r="AR674" i="19"/>
  <c r="BA674" i="19" s="1"/>
  <c r="AP674" i="19"/>
  <c r="AR564" i="19"/>
  <c r="BA564" i="19" s="1"/>
  <c r="AQ564" i="19"/>
  <c r="AZ564" i="19" s="1"/>
  <c r="AP564" i="19"/>
  <c r="AR195" i="19"/>
  <c r="BA195" i="19" s="1"/>
  <c r="AQ195" i="19"/>
  <c r="AZ195" i="19" s="1"/>
  <c r="AP195" i="19"/>
  <c r="AQ24" i="19"/>
  <c r="AZ24" i="19" s="1"/>
  <c r="AP24" i="19"/>
  <c r="AR24" i="19"/>
  <c r="BA24" i="19" s="1"/>
  <c r="AP327" i="19"/>
  <c r="AQ327" i="19"/>
  <c r="AZ327" i="19" s="1"/>
  <c r="AR327" i="19"/>
  <c r="BA327" i="19" s="1"/>
  <c r="AQ514" i="19"/>
  <c r="AZ514" i="19" s="1"/>
  <c r="AP514" i="19"/>
  <c r="AR514" i="19"/>
  <c r="BA514" i="19" s="1"/>
  <c r="AR284" i="19"/>
  <c r="BA284" i="19" s="1"/>
  <c r="AQ284" i="19"/>
  <c r="AZ284" i="19" s="1"/>
  <c r="AP284" i="19"/>
  <c r="AP609" i="19"/>
  <c r="AR609" i="19"/>
  <c r="BA609" i="19" s="1"/>
  <c r="AQ609" i="19"/>
  <c r="AZ609" i="19" s="1"/>
  <c r="AP428" i="19"/>
  <c r="AQ428" i="19"/>
  <c r="AZ428" i="19" s="1"/>
  <c r="AR428" i="19"/>
  <c r="BA428" i="19" s="1"/>
  <c r="AP153" i="19"/>
  <c r="AQ153" i="19"/>
  <c r="AZ153" i="19" s="1"/>
  <c r="AR153" i="19"/>
  <c r="BA153" i="19" s="1"/>
  <c r="AP536" i="19"/>
  <c r="AQ536" i="19"/>
  <c r="AZ536" i="19" s="1"/>
  <c r="AR536" i="19"/>
  <c r="BA536" i="19" s="1"/>
  <c r="AQ715" i="19"/>
  <c r="AZ715" i="19" s="1"/>
  <c r="AP715" i="19"/>
  <c r="AR715" i="19"/>
  <c r="BA715" i="19" s="1"/>
  <c r="AP42" i="19"/>
  <c r="AQ42" i="19"/>
  <c r="AZ42" i="19" s="1"/>
  <c r="AR42" i="19"/>
  <c r="BA42" i="19" s="1"/>
  <c r="AP390" i="19"/>
  <c r="AQ390" i="19"/>
  <c r="AZ390" i="19" s="1"/>
  <c r="AR390" i="19"/>
  <c r="BA390" i="19" s="1"/>
  <c r="AR559" i="19"/>
  <c r="BA559" i="19" s="1"/>
  <c r="AQ559" i="19"/>
  <c r="AZ559" i="19" s="1"/>
  <c r="AP559" i="19"/>
  <c r="AP792" i="19"/>
  <c r="AQ792" i="19"/>
  <c r="AZ792" i="19" s="1"/>
  <c r="AR792" i="19"/>
  <c r="BA792" i="19" s="1"/>
  <c r="AQ413" i="19"/>
  <c r="AZ413" i="19" s="1"/>
  <c r="AR413" i="19"/>
  <c r="BA413" i="19" s="1"/>
  <c r="AP413" i="19"/>
  <c r="AQ365" i="19"/>
  <c r="AZ365" i="19" s="1"/>
  <c r="AP365" i="19"/>
  <c r="AR365" i="19"/>
  <c r="BA365" i="19" s="1"/>
  <c r="AP694" i="19"/>
  <c r="AQ694" i="19"/>
  <c r="AZ694" i="19" s="1"/>
  <c r="AR694" i="19"/>
  <c r="BA694" i="19" s="1"/>
  <c r="AQ323" i="19"/>
  <c r="AZ323" i="19" s="1"/>
  <c r="AR323" i="19"/>
  <c r="BA323" i="19" s="1"/>
  <c r="AP323" i="19"/>
  <c r="AQ248" i="19"/>
  <c r="AZ248" i="19" s="1"/>
  <c r="AR248" i="19"/>
  <c r="BA248" i="19" s="1"/>
  <c r="AP248" i="19"/>
  <c r="AP714" i="19"/>
  <c r="AQ714" i="19"/>
  <c r="AZ714" i="19" s="1"/>
  <c r="AR714" i="19"/>
  <c r="BA714" i="19" s="1"/>
  <c r="AP83" i="19"/>
  <c r="AR83" i="19"/>
  <c r="BA83" i="19" s="1"/>
  <c r="AQ83" i="19"/>
  <c r="AZ83" i="19" s="1"/>
  <c r="AP688" i="19"/>
  <c r="AQ688" i="19"/>
  <c r="AZ688" i="19" s="1"/>
  <c r="AR688" i="19"/>
  <c r="BA688" i="19" s="1"/>
  <c r="AP607" i="19"/>
  <c r="AR607" i="19"/>
  <c r="BA607" i="19" s="1"/>
  <c r="AQ607" i="19"/>
  <c r="AZ607" i="19" s="1"/>
  <c r="AQ579" i="19"/>
  <c r="AZ579" i="19" s="1"/>
  <c r="AP579" i="19"/>
  <c r="AR579" i="19"/>
  <c r="BA579" i="19" s="1"/>
  <c r="AR888" i="19"/>
  <c r="BA888" i="19" s="1"/>
  <c r="AP888" i="19"/>
  <c r="AQ888" i="19"/>
  <c r="AZ888" i="19" s="1"/>
  <c r="AR67" i="19"/>
  <c r="BA67" i="19" s="1"/>
  <c r="AQ67" i="19"/>
  <c r="AZ67" i="19" s="1"/>
  <c r="AP67" i="19"/>
  <c r="AP301" i="19"/>
  <c r="AQ301" i="19"/>
  <c r="AZ301" i="19" s="1"/>
  <c r="AR301" i="19"/>
  <c r="BA301" i="19" s="1"/>
  <c r="AQ439" i="19"/>
  <c r="AZ439" i="19" s="1"/>
  <c r="AR439" i="19"/>
  <c r="BA439" i="19" s="1"/>
  <c r="AP439" i="19"/>
  <c r="AR306" i="19"/>
  <c r="BA306" i="19" s="1"/>
  <c r="AP306" i="19"/>
  <c r="AQ306" i="19"/>
  <c r="AZ306" i="19" s="1"/>
  <c r="AQ232" i="19"/>
  <c r="AZ232" i="19" s="1"/>
  <c r="AP232" i="19"/>
  <c r="AR232" i="19"/>
  <c r="BA232" i="19" s="1"/>
  <c r="AP199" i="19"/>
  <c r="AR199" i="19"/>
  <c r="BA199" i="19" s="1"/>
  <c r="AQ199" i="19"/>
  <c r="AZ199" i="19" s="1"/>
  <c r="AR383" i="19"/>
  <c r="BA383" i="19" s="1"/>
  <c r="AQ383" i="19"/>
  <c r="AZ383" i="19" s="1"/>
  <c r="AP383" i="19"/>
  <c r="AR402" i="19"/>
  <c r="BA402" i="19" s="1"/>
  <c r="AQ402" i="19"/>
  <c r="AZ402" i="19" s="1"/>
  <c r="AP402" i="19"/>
  <c r="AR743" i="19"/>
  <c r="BA743" i="19" s="1"/>
  <c r="AP743" i="19"/>
  <c r="AQ743" i="19"/>
  <c r="AZ743" i="19" s="1"/>
  <c r="AP957" i="19"/>
  <c r="AR957" i="19"/>
  <c r="BA957" i="19" s="1"/>
  <c r="AQ957" i="19"/>
  <c r="AZ957" i="19" s="1"/>
  <c r="AQ378" i="19"/>
  <c r="AZ378" i="19" s="1"/>
  <c r="AP378" i="19"/>
  <c r="AR378" i="19"/>
  <c r="BA378" i="19" s="1"/>
  <c r="AQ264" i="19"/>
  <c r="AZ264" i="19" s="1"/>
  <c r="AP264" i="19"/>
  <c r="AR264" i="19"/>
  <c r="BA264" i="19" s="1"/>
  <c r="AR332" i="19"/>
  <c r="BA332" i="19" s="1"/>
  <c r="AQ332" i="19"/>
  <c r="AZ332" i="19" s="1"/>
  <c r="AP332" i="19"/>
  <c r="AP121" i="19"/>
  <c r="AR121" i="19"/>
  <c r="BA121" i="19" s="1"/>
  <c r="AQ121" i="19"/>
  <c r="AZ121" i="19" s="1"/>
  <c r="AR504" i="19"/>
  <c r="BA504" i="19" s="1"/>
  <c r="AQ504" i="19"/>
  <c r="AZ504" i="19" s="1"/>
  <c r="AP504" i="19"/>
  <c r="AQ403" i="19"/>
  <c r="AZ403" i="19" s="1"/>
  <c r="AR403" i="19"/>
  <c r="BA403" i="19" s="1"/>
  <c r="AP403" i="19"/>
  <c r="AR637" i="19"/>
  <c r="BA637" i="19" s="1"/>
  <c r="AP637" i="19"/>
  <c r="AQ637" i="19"/>
  <c r="AZ637" i="19" s="1"/>
  <c r="AQ105" i="19"/>
  <c r="AZ105" i="19" s="1"/>
  <c r="AR105" i="19"/>
  <c r="BA105" i="19" s="1"/>
  <c r="AP105" i="19"/>
  <c r="AP97" i="19"/>
  <c r="AR97" i="19"/>
  <c r="BA97" i="19" s="1"/>
  <c r="AQ97" i="19"/>
  <c r="AZ97" i="19" s="1"/>
  <c r="AP460" i="19"/>
  <c r="AQ460" i="19"/>
  <c r="AZ460" i="19" s="1"/>
  <c r="AR460" i="19"/>
  <c r="BA460" i="19" s="1"/>
  <c r="AP565" i="19"/>
  <c r="AR565" i="19"/>
  <c r="BA565" i="19" s="1"/>
  <c r="AQ565" i="19"/>
  <c r="AZ565" i="19" s="1"/>
  <c r="AR92" i="19"/>
  <c r="BA92" i="19" s="1"/>
  <c r="AP92" i="19"/>
  <c r="AQ92" i="19"/>
  <c r="AZ92" i="19" s="1"/>
  <c r="AR75" i="19"/>
  <c r="BA75" i="19" s="1"/>
  <c r="AQ75" i="19"/>
  <c r="AZ75" i="19" s="1"/>
  <c r="AP75" i="19"/>
  <c r="AQ198" i="19"/>
  <c r="AZ198" i="19" s="1"/>
  <c r="AR198" i="19"/>
  <c r="BA198" i="19" s="1"/>
  <c r="AP198" i="19"/>
  <c r="AR389" i="19"/>
  <c r="BA389" i="19" s="1"/>
  <c r="AP389" i="19"/>
  <c r="AQ389" i="19"/>
  <c r="AZ389" i="19" s="1"/>
  <c r="AR693" i="19"/>
  <c r="BA693" i="19" s="1"/>
  <c r="AP693" i="19"/>
  <c r="AQ693" i="19"/>
  <c r="AZ693" i="19" s="1"/>
  <c r="AQ194" i="19"/>
  <c r="AZ194" i="19" s="1"/>
  <c r="AP194" i="19"/>
  <c r="AR194" i="19"/>
  <c r="BA194" i="19" s="1"/>
  <c r="AQ500" i="19"/>
  <c r="AZ500" i="19" s="1"/>
  <c r="AP500" i="19"/>
  <c r="AR500" i="19"/>
  <c r="BA500" i="19" s="1"/>
  <c r="AQ249" i="19"/>
  <c r="AZ249" i="19" s="1"/>
  <c r="AP249" i="19"/>
  <c r="AR249" i="19"/>
  <c r="BA249" i="19" s="1"/>
  <c r="AQ111" i="19"/>
  <c r="AZ111" i="19" s="1"/>
  <c r="AR111" i="19"/>
  <c r="BA111" i="19" s="1"/>
  <c r="AP111" i="19"/>
  <c r="AR840" i="19"/>
  <c r="BA840" i="19" s="1"/>
  <c r="AP840" i="19"/>
  <c r="AQ840" i="19"/>
  <c r="AZ840" i="19" s="1"/>
  <c r="AR583" i="19"/>
  <c r="BA583" i="19" s="1"/>
  <c r="AQ583" i="19"/>
  <c r="AZ583" i="19" s="1"/>
  <c r="AP583" i="19"/>
  <c r="AP709" i="19"/>
  <c r="AR709" i="19"/>
  <c r="BA709" i="19" s="1"/>
  <c r="AQ709" i="19"/>
  <c r="AZ709" i="19" s="1"/>
  <c r="AR272" i="19"/>
  <c r="BA272" i="19" s="1"/>
  <c r="AP272" i="19"/>
  <c r="AQ272" i="19"/>
  <c r="AZ272" i="19" s="1"/>
  <c r="AR36" i="19"/>
  <c r="BA36" i="19" s="1"/>
  <c r="AP36" i="19"/>
  <c r="AQ36" i="19"/>
  <c r="AZ36" i="19" s="1"/>
  <c r="AQ789" i="19"/>
  <c r="AZ789" i="19" s="1"/>
  <c r="AP789" i="19"/>
  <c r="AR789" i="19"/>
  <c r="BA789" i="19" s="1"/>
  <c r="AP246" i="19"/>
  <c r="AQ246" i="19"/>
  <c r="AZ246" i="19" s="1"/>
  <c r="AR246" i="19"/>
  <c r="BA246" i="19" s="1"/>
  <c r="AR592" i="19"/>
  <c r="BA592" i="19" s="1"/>
  <c r="AQ592" i="19"/>
  <c r="AZ592" i="19" s="1"/>
  <c r="AP592" i="19"/>
  <c r="AR133" i="19"/>
  <c r="BA133" i="19" s="1"/>
  <c r="AQ133" i="19"/>
  <c r="AZ133" i="19" s="1"/>
  <c r="AP133" i="19"/>
  <c r="AP314" i="19"/>
  <c r="AR314" i="19"/>
  <c r="BA314" i="19" s="1"/>
  <c r="AQ314" i="19"/>
  <c r="AZ314" i="19" s="1"/>
  <c r="AP269" i="19"/>
  <c r="AQ269" i="19"/>
  <c r="AZ269" i="19" s="1"/>
  <c r="AR269" i="19"/>
  <c r="BA269" i="19" s="1"/>
  <c r="AR956" i="19"/>
  <c r="BA956" i="19" s="1"/>
  <c r="AP956" i="19"/>
  <c r="AQ956" i="19"/>
  <c r="AZ956" i="19" s="1"/>
  <c r="AR760" i="19"/>
  <c r="BA760" i="19" s="1"/>
  <c r="AQ760" i="19"/>
  <c r="AZ760" i="19" s="1"/>
  <c r="AP760" i="19"/>
  <c r="AR660" i="19"/>
  <c r="BA660" i="19" s="1"/>
  <c r="AP660" i="19"/>
  <c r="AQ660" i="19"/>
  <c r="AZ660" i="19" s="1"/>
  <c r="AR587" i="19"/>
  <c r="BA587" i="19" s="1"/>
  <c r="AQ587" i="19"/>
  <c r="AZ587" i="19" s="1"/>
  <c r="AP587" i="19"/>
  <c r="AP362" i="19"/>
  <c r="AQ362" i="19"/>
  <c r="AZ362" i="19" s="1"/>
  <c r="AR362" i="19"/>
  <c r="BA362" i="19" s="1"/>
  <c r="AQ377" i="19"/>
  <c r="AZ377" i="19" s="1"/>
  <c r="AR377" i="19"/>
  <c r="BA377" i="19" s="1"/>
  <c r="AP377" i="19"/>
  <c r="AP231" i="19"/>
  <c r="AR231" i="19"/>
  <c r="BA231" i="19" s="1"/>
  <c r="AQ231" i="19"/>
  <c r="AZ231" i="19" s="1"/>
  <c r="AP325" i="19"/>
  <c r="AR325" i="19"/>
  <c r="BA325" i="19" s="1"/>
  <c r="AQ325" i="19"/>
  <c r="AZ325" i="19" s="1"/>
  <c r="AR711" i="19"/>
  <c r="BA711" i="19" s="1"/>
  <c r="AQ711" i="19"/>
  <c r="AZ711" i="19" s="1"/>
  <c r="AP711" i="19"/>
  <c r="AQ952" i="19"/>
  <c r="AZ952" i="19" s="1"/>
  <c r="AP952" i="19"/>
  <c r="AR952" i="19"/>
  <c r="BA952" i="19" s="1"/>
  <c r="AQ968" i="19"/>
  <c r="AZ968" i="19" s="1"/>
  <c r="AP968" i="19"/>
  <c r="AR968" i="19"/>
  <c r="BA968" i="19" s="1"/>
  <c r="AQ260" i="19"/>
  <c r="AZ260" i="19" s="1"/>
  <c r="AR260" i="19"/>
  <c r="BA260" i="19" s="1"/>
  <c r="AP260" i="19"/>
  <c r="AP868" i="19"/>
  <c r="AR868" i="19"/>
  <c r="BA868" i="19" s="1"/>
  <c r="AQ868" i="19"/>
  <c r="AZ868" i="19" s="1"/>
  <c r="AR691" i="19"/>
  <c r="BA691" i="19" s="1"/>
  <c r="AP691" i="19"/>
  <c r="AQ691" i="19"/>
  <c r="AZ691" i="19" s="1"/>
  <c r="AQ706" i="19"/>
  <c r="AZ706" i="19" s="1"/>
  <c r="AP706" i="19"/>
  <c r="AR706" i="19"/>
  <c r="BA706" i="19" s="1"/>
  <c r="AR875" i="19"/>
  <c r="BA875" i="19" s="1"/>
  <c r="AQ875" i="19"/>
  <c r="AZ875" i="19" s="1"/>
  <c r="AP875" i="19"/>
  <c r="AR574" i="19"/>
  <c r="BA574" i="19" s="1"/>
  <c r="AP574" i="19"/>
  <c r="AQ574" i="19"/>
  <c r="AZ574" i="19" s="1"/>
  <c r="AR119" i="19"/>
  <c r="BA119" i="19" s="1"/>
  <c r="AQ119" i="19"/>
  <c r="AZ119" i="19" s="1"/>
  <c r="AP119" i="19"/>
  <c r="AR309" i="19"/>
  <c r="BA309" i="19" s="1"/>
  <c r="AP309" i="19"/>
  <c r="AQ309" i="19"/>
  <c r="AZ309" i="19" s="1"/>
  <c r="AP80" i="19"/>
  <c r="AR80" i="19"/>
  <c r="BA80" i="19" s="1"/>
  <c r="AQ80" i="19"/>
  <c r="AZ80" i="19" s="1"/>
  <c r="AQ488" i="19"/>
  <c r="AZ488" i="19" s="1"/>
  <c r="AR488" i="19"/>
  <c r="BA488" i="19" s="1"/>
  <c r="AP488" i="19"/>
  <c r="AR719" i="19"/>
  <c r="BA719" i="19" s="1"/>
  <c r="AQ719" i="19"/>
  <c r="AZ719" i="19" s="1"/>
  <c r="AP719" i="19"/>
  <c r="AR87" i="19"/>
  <c r="BA87" i="19" s="1"/>
  <c r="AP87" i="19"/>
  <c r="AQ87" i="19"/>
  <c r="AZ87" i="19" s="1"/>
  <c r="AQ778" i="19"/>
  <c r="AZ778" i="19" s="1"/>
  <c r="AP778" i="19"/>
  <c r="AR778" i="19"/>
  <c r="BA778" i="19" s="1"/>
  <c r="AP627" i="19"/>
  <c r="AR627" i="19"/>
  <c r="BA627" i="19" s="1"/>
  <c r="AQ627" i="19"/>
  <c r="AZ627" i="19" s="1"/>
  <c r="AQ387" i="19"/>
  <c r="AZ387" i="19" s="1"/>
  <c r="AR387" i="19"/>
  <c r="BA387" i="19" s="1"/>
  <c r="AP387" i="19"/>
  <c r="AR5" i="19"/>
  <c r="BA5" i="19" s="1"/>
  <c r="AQ5" i="19"/>
  <c r="AZ5" i="19" s="1"/>
  <c r="AP5" i="19"/>
  <c r="AQ765" i="19"/>
  <c r="AZ765" i="19" s="1"/>
  <c r="AP765" i="19"/>
  <c r="AR765" i="19"/>
  <c r="BA765" i="19" s="1"/>
  <c r="AP202" i="19"/>
  <c r="AR202" i="19"/>
  <c r="BA202" i="19" s="1"/>
  <c r="AQ202" i="19"/>
  <c r="AZ202" i="19" s="1"/>
  <c r="AQ702" i="19"/>
  <c r="AZ702" i="19" s="1"/>
  <c r="AP702" i="19"/>
  <c r="AR702" i="19"/>
  <c r="BA702" i="19" s="1"/>
  <c r="AP227" i="19"/>
  <c r="AR227" i="19"/>
  <c r="BA227" i="19" s="1"/>
  <c r="AQ227" i="19"/>
  <c r="AZ227" i="19" s="1"/>
  <c r="AQ835" i="19"/>
  <c r="AZ835" i="19" s="1"/>
  <c r="AP835" i="19"/>
  <c r="AR835" i="19"/>
  <c r="BA835" i="19" s="1"/>
  <c r="AQ429" i="19"/>
  <c r="AZ429" i="19" s="1"/>
  <c r="AR429" i="19"/>
  <c r="BA429" i="19" s="1"/>
  <c r="AP429" i="19"/>
  <c r="AQ90" i="19"/>
  <c r="AZ90" i="19" s="1"/>
  <c r="AP90" i="19"/>
  <c r="AR90" i="19"/>
  <c r="BA90" i="19" s="1"/>
  <c r="AQ89" i="19"/>
  <c r="AZ89" i="19" s="1"/>
  <c r="AR89" i="19"/>
  <c r="BA89" i="19" s="1"/>
  <c r="AP89" i="19"/>
  <c r="AR455" i="19"/>
  <c r="BA455" i="19" s="1"/>
  <c r="AP455" i="19"/>
  <c r="AQ455" i="19"/>
  <c r="AZ455" i="19" s="1"/>
  <c r="AQ768" i="19"/>
  <c r="AZ768" i="19" s="1"/>
  <c r="AR768" i="19"/>
  <c r="BA768" i="19" s="1"/>
  <c r="AP768" i="19"/>
  <c r="AR329" i="19"/>
  <c r="BA329" i="19" s="1"/>
  <c r="AP329" i="19"/>
  <c r="AQ329" i="19"/>
  <c r="AZ329" i="19" s="1"/>
  <c r="AP18" i="19"/>
  <c r="AQ18" i="19"/>
  <c r="AZ18" i="19" s="1"/>
  <c r="AR18" i="19"/>
  <c r="BA18" i="19" s="1"/>
  <c r="AQ9" i="19"/>
  <c r="AZ9" i="19" s="1"/>
  <c r="AP9" i="19"/>
  <c r="AR9" i="19"/>
  <c r="BA9" i="19" s="1"/>
  <c r="AP334" i="19"/>
  <c r="AR334" i="19"/>
  <c r="BA334" i="19" s="1"/>
  <c r="AQ334" i="19"/>
  <c r="AZ334" i="19" s="1"/>
  <c r="AQ51" i="19"/>
  <c r="AZ51" i="19" s="1"/>
  <c r="AP51" i="19"/>
  <c r="AR51" i="19"/>
  <c r="BA51" i="19" s="1"/>
  <c r="AR25" i="19"/>
  <c r="BA25" i="19" s="1"/>
  <c r="AQ25" i="19"/>
  <c r="AZ25" i="19" s="1"/>
  <c r="AP25" i="19"/>
  <c r="AQ50" i="19"/>
  <c r="AZ50" i="19" s="1"/>
  <c r="AP50" i="19"/>
  <c r="AR50" i="19"/>
  <c r="BA50" i="19" s="1"/>
  <c r="AR664" i="19"/>
  <c r="BA664" i="19" s="1"/>
  <c r="AQ664" i="19"/>
  <c r="AZ664" i="19" s="1"/>
  <c r="AP664" i="19"/>
  <c r="AP271" i="19"/>
  <c r="AR271" i="19"/>
  <c r="BA271" i="19" s="1"/>
  <c r="AQ271" i="19"/>
  <c r="AZ271" i="19" s="1"/>
  <c r="AQ494" i="19"/>
  <c r="AZ494" i="19" s="1"/>
  <c r="AP494" i="19"/>
  <c r="AR494" i="19"/>
  <c r="BA494" i="19" s="1"/>
  <c r="AQ918" i="19"/>
  <c r="AZ918" i="19" s="1"/>
  <c r="AR918" i="19"/>
  <c r="BA918" i="19" s="1"/>
  <c r="AP918" i="19"/>
  <c r="AQ104" i="19"/>
  <c r="AZ104" i="19" s="1"/>
  <c r="AR104" i="19"/>
  <c r="BA104" i="19" s="1"/>
  <c r="AP104" i="19"/>
  <c r="AP225" i="19"/>
  <c r="AR225" i="19"/>
  <c r="BA225" i="19" s="1"/>
  <c r="AQ225" i="19"/>
  <c r="AZ225" i="19" s="1"/>
  <c r="AP192" i="19"/>
  <c r="AQ192" i="19"/>
  <c r="AZ192" i="19" s="1"/>
  <c r="AR192" i="19"/>
  <c r="BA192" i="19" s="1"/>
  <c r="AR120" i="19"/>
  <c r="BA120" i="19" s="1"/>
  <c r="AQ120" i="19"/>
  <c r="AZ120" i="19" s="1"/>
  <c r="AP120" i="19"/>
  <c r="AQ34" i="19"/>
  <c r="AZ34" i="19" s="1"/>
  <c r="AP34" i="19"/>
  <c r="AR34" i="19"/>
  <c r="BA34" i="19" s="1"/>
  <c r="AP470" i="19"/>
  <c r="AR470" i="19"/>
  <c r="BA470" i="19" s="1"/>
  <c r="AQ470" i="19"/>
  <c r="AZ470" i="19" s="1"/>
  <c r="AP399" i="19"/>
  <c r="AR399" i="19"/>
  <c r="BA399" i="19" s="1"/>
  <c r="AQ399" i="19"/>
  <c r="AZ399" i="19" s="1"/>
  <c r="AR91" i="19"/>
  <c r="BA91" i="19" s="1"/>
  <c r="AP91" i="19"/>
  <c r="AQ91" i="19"/>
  <c r="AZ91" i="19" s="1"/>
  <c r="AQ794" i="19"/>
  <c r="AZ794" i="19" s="1"/>
  <c r="AR794" i="19"/>
  <c r="BA794" i="19" s="1"/>
  <c r="AP794" i="19"/>
  <c r="AQ78" i="19"/>
  <c r="AZ78" i="19" s="1"/>
  <c r="AP78" i="19"/>
  <c r="AR78" i="19"/>
  <c r="BA78" i="19" s="1"/>
  <c r="AR347" i="19"/>
  <c r="BA347" i="19" s="1"/>
  <c r="AQ347" i="19"/>
  <c r="AZ347" i="19" s="1"/>
  <c r="AP347" i="19"/>
  <c r="AP512" i="19"/>
  <c r="AR512" i="19"/>
  <c r="BA512" i="19" s="1"/>
  <c r="AQ512" i="19"/>
  <c r="AZ512" i="19" s="1"/>
  <c r="AR945" i="19"/>
  <c r="BA945" i="19" s="1"/>
  <c r="AP945" i="19"/>
  <c r="AQ945" i="19"/>
  <c r="AZ945" i="19" s="1"/>
  <c r="AP650" i="19"/>
  <c r="AQ650" i="19"/>
  <c r="AZ650" i="19" s="1"/>
  <c r="AR650" i="19"/>
  <c r="BA650" i="19" s="1"/>
  <c r="AR937" i="19"/>
  <c r="BA937" i="19" s="1"/>
  <c r="AP937" i="19"/>
  <c r="AQ937" i="19"/>
  <c r="AZ937" i="19" s="1"/>
  <c r="AR311" i="19"/>
  <c r="BA311" i="19" s="1"/>
  <c r="AQ311" i="19"/>
  <c r="AZ311" i="19" s="1"/>
  <c r="AP311" i="19"/>
  <c r="AP829" i="19"/>
  <c r="AQ829" i="19"/>
  <c r="AZ829" i="19" s="1"/>
  <c r="AR829" i="19"/>
  <c r="BA829" i="19" s="1"/>
  <c r="AQ725" i="19"/>
  <c r="AZ725" i="19" s="1"/>
  <c r="AR725" i="19"/>
  <c r="BA725" i="19" s="1"/>
  <c r="AP725" i="19"/>
  <c r="AR381" i="19"/>
  <c r="BA381" i="19" s="1"/>
  <c r="AQ381" i="19"/>
  <c r="AZ381" i="19" s="1"/>
  <c r="AP381" i="19"/>
  <c r="AQ642" i="19"/>
  <c r="AZ642" i="19" s="1"/>
  <c r="AR642" i="19"/>
  <c r="BA642" i="19" s="1"/>
  <c r="AP642" i="19"/>
  <c r="AR479" i="19"/>
  <c r="BA479" i="19" s="1"/>
  <c r="AQ479" i="19"/>
  <c r="AZ479" i="19" s="1"/>
  <c r="AP479" i="19"/>
  <c r="AQ20" i="19"/>
  <c r="AZ20" i="19" s="1"/>
  <c r="AR20" i="19"/>
  <c r="BA20" i="19" s="1"/>
  <c r="AP20" i="19"/>
  <c r="AR443" i="19"/>
  <c r="BA443" i="19" s="1"/>
  <c r="AP443" i="19"/>
  <c r="AQ443" i="19"/>
  <c r="AZ443" i="19" s="1"/>
  <c r="AP964" i="19"/>
  <c r="AQ964" i="19"/>
  <c r="AZ964" i="19" s="1"/>
  <c r="AR964" i="19"/>
  <c r="BA964" i="19" s="1"/>
  <c r="AQ662" i="19"/>
  <c r="AZ662" i="19" s="1"/>
  <c r="AR662" i="19"/>
  <c r="BA662" i="19" s="1"/>
  <c r="AP662" i="19"/>
  <c r="AQ856" i="19"/>
  <c r="AZ856" i="19" s="1"/>
  <c r="AP856" i="19"/>
  <c r="AR856" i="19"/>
  <c r="BA856" i="19" s="1"/>
  <c r="AQ815" i="19"/>
  <c r="AZ815" i="19" s="1"/>
  <c r="AP815" i="19"/>
  <c r="AR815" i="19"/>
  <c r="BA815" i="19" s="1"/>
  <c r="AR168" i="19"/>
  <c r="BA168" i="19" s="1"/>
  <c r="AQ168" i="19"/>
  <c r="AZ168" i="19" s="1"/>
  <c r="AP168" i="19"/>
  <c r="AP299" i="19"/>
  <c r="AQ299" i="19"/>
  <c r="AZ299" i="19" s="1"/>
  <c r="AR299" i="19"/>
  <c r="BA299" i="19" s="1"/>
  <c r="AR812" i="19"/>
  <c r="BA812" i="19" s="1"/>
  <c r="AQ812" i="19"/>
  <c r="AZ812" i="19" s="1"/>
  <c r="AP812" i="19"/>
  <c r="AP774" i="19"/>
  <c r="AR774" i="19"/>
  <c r="BA774" i="19" s="1"/>
  <c r="AQ774" i="19"/>
  <c r="AZ774" i="19" s="1"/>
  <c r="AP955" i="19"/>
  <c r="AQ955" i="19"/>
  <c r="AZ955" i="19" s="1"/>
  <c r="AR955" i="19"/>
  <c r="BA955" i="19" s="1"/>
  <c r="AP450" i="19"/>
  <c r="AQ450" i="19"/>
  <c r="AZ450" i="19" s="1"/>
  <c r="AR450" i="19"/>
  <c r="BA450" i="19" s="1"/>
  <c r="AQ495" i="19"/>
  <c r="AZ495" i="19" s="1"/>
  <c r="AP495" i="19"/>
  <c r="AR495" i="19"/>
  <c r="BA495" i="19" s="1"/>
  <c r="AQ164" i="19"/>
  <c r="AZ164" i="19" s="1"/>
  <c r="AP164" i="19"/>
  <c r="AR164" i="19"/>
  <c r="BA164" i="19" s="1"/>
  <c r="AP614" i="19"/>
  <c r="AQ614" i="19"/>
  <c r="AZ614" i="19" s="1"/>
  <c r="AR614" i="19"/>
  <c r="BA614" i="19" s="1"/>
  <c r="AP836" i="19"/>
  <c r="AR836" i="19"/>
  <c r="BA836" i="19" s="1"/>
  <c r="AQ836" i="19"/>
  <c r="AZ836" i="19" s="1"/>
  <c r="AR723" i="19"/>
  <c r="BA723" i="19" s="1"/>
  <c r="AP723" i="19"/>
  <c r="AQ723" i="19"/>
  <c r="AZ723" i="19" s="1"/>
  <c r="AR245" i="19"/>
  <c r="BA245" i="19" s="1"/>
  <c r="AQ245" i="19"/>
  <c r="AZ245" i="19" s="1"/>
  <c r="AP245" i="19"/>
  <c r="AP397" i="19"/>
  <c r="AQ397" i="19"/>
  <c r="AZ397" i="19" s="1"/>
  <c r="AR397" i="19"/>
  <c r="BA397" i="19" s="1"/>
  <c r="AP772" i="19"/>
  <c r="AQ772" i="19"/>
  <c r="AZ772" i="19" s="1"/>
  <c r="AR772" i="19"/>
  <c r="BA772" i="19" s="1"/>
  <c r="AR872" i="19"/>
  <c r="BA872" i="19" s="1"/>
  <c r="AQ872" i="19"/>
  <c r="AZ872" i="19" s="1"/>
  <c r="AP872" i="19"/>
  <c r="AR808" i="19"/>
  <c r="BA808" i="19" s="1"/>
  <c r="AP808" i="19"/>
  <c r="AQ808" i="19"/>
  <c r="AZ808" i="19" s="1"/>
  <c r="AR667" i="19"/>
  <c r="BA667" i="19" s="1"/>
  <c r="AP667" i="19"/>
  <c r="AQ667" i="19"/>
  <c r="AZ667" i="19" s="1"/>
  <c r="AP149" i="19"/>
  <c r="AR149" i="19"/>
  <c r="BA149" i="19" s="1"/>
  <c r="AQ149" i="19"/>
  <c r="AZ149" i="19" s="1"/>
  <c r="AR146" i="19"/>
  <c r="BA146" i="19" s="1"/>
  <c r="AQ146" i="19"/>
  <c r="AZ146" i="19" s="1"/>
  <c r="AP146" i="19"/>
  <c r="AP255" i="19"/>
  <c r="AQ255" i="19"/>
  <c r="AZ255" i="19" s="1"/>
  <c r="AR255" i="19"/>
  <c r="BA255" i="19" s="1"/>
  <c r="AR567" i="19"/>
  <c r="BA567" i="19" s="1"/>
  <c r="AP567" i="19"/>
  <c r="AQ567" i="19"/>
  <c r="AZ567" i="19" s="1"/>
  <c r="AP243" i="19"/>
  <c r="AR243" i="19"/>
  <c r="BA243" i="19" s="1"/>
  <c r="AQ243" i="19"/>
  <c r="AZ243" i="19" s="1"/>
  <c r="AP163" i="19"/>
  <c r="AR163" i="19"/>
  <c r="BA163" i="19" s="1"/>
  <c r="AQ163" i="19"/>
  <c r="AZ163" i="19" s="1"/>
  <c r="AQ152" i="19"/>
  <c r="AZ152" i="19" s="1"/>
  <c r="AR152" i="19"/>
  <c r="BA152" i="19" s="1"/>
  <c r="AP152" i="19"/>
  <c r="AQ442" i="19"/>
  <c r="AZ442" i="19" s="1"/>
  <c r="AP442" i="19"/>
  <c r="AR442" i="19"/>
  <c r="BA442" i="19" s="1"/>
  <c r="AQ505" i="19"/>
  <c r="AZ505" i="19" s="1"/>
  <c r="AP505" i="19"/>
  <c r="AR505" i="19"/>
  <c r="BA505" i="19" s="1"/>
  <c r="AQ548" i="19"/>
  <c r="AZ548" i="19" s="1"/>
  <c r="AP548" i="19"/>
  <c r="AR548" i="19"/>
  <c r="BA548" i="19" s="1"/>
  <c r="AP98" i="19"/>
  <c r="AR98" i="19"/>
  <c r="BA98" i="19" s="1"/>
  <c r="AQ98" i="19"/>
  <c r="AZ98" i="19" s="1"/>
  <c r="AQ651" i="19"/>
  <c r="AZ651" i="19" s="1"/>
  <c r="AP651" i="19"/>
  <c r="AR651" i="19"/>
  <c r="BA651" i="19" s="1"/>
  <c r="AP279" i="19"/>
  <c r="AQ279" i="19"/>
  <c r="AZ279" i="19" s="1"/>
  <c r="AR279" i="19"/>
  <c r="BA279" i="19" s="1"/>
  <c r="AQ508" i="19"/>
  <c r="AZ508" i="19" s="1"/>
  <c r="AR508" i="19"/>
  <c r="BA508" i="19" s="1"/>
  <c r="AP508" i="19"/>
  <c r="AR850" i="19"/>
  <c r="BA850" i="19" s="1"/>
  <c r="AP850" i="19"/>
  <c r="AQ850" i="19"/>
  <c r="AZ850" i="19" s="1"/>
  <c r="AQ268" i="19"/>
  <c r="AZ268" i="19" s="1"/>
  <c r="AP268" i="19"/>
  <c r="AR268" i="19"/>
  <c r="BA268" i="19" s="1"/>
  <c r="AQ446" i="19"/>
  <c r="AZ446" i="19" s="1"/>
  <c r="AR446" i="19"/>
  <c r="BA446" i="19" s="1"/>
  <c r="AP446" i="19"/>
  <c r="AR288" i="19"/>
  <c r="BA288" i="19" s="1"/>
  <c r="AQ288" i="19"/>
  <c r="AZ288" i="19" s="1"/>
  <c r="AP288" i="19"/>
  <c r="AP14" i="19"/>
  <c r="AQ14" i="19"/>
  <c r="AZ14" i="19" s="1"/>
  <c r="AR14" i="19"/>
  <c r="BA14" i="19" s="1"/>
  <c r="AP825" i="19"/>
  <c r="AR825" i="19"/>
  <c r="BA825" i="19" s="1"/>
  <c r="AQ825" i="19"/>
  <c r="AZ825" i="19" s="1"/>
  <c r="AP221" i="19"/>
  <c r="AQ221" i="19"/>
  <c r="AZ221" i="19" s="1"/>
  <c r="AR221" i="19"/>
  <c r="BA221" i="19" s="1"/>
  <c r="AQ148" i="19"/>
  <c r="AZ148" i="19" s="1"/>
  <c r="AP148" i="19"/>
  <c r="AR148" i="19"/>
  <c r="BA148" i="19" s="1"/>
  <c r="AQ560" i="19"/>
  <c r="AZ560" i="19" s="1"/>
  <c r="AP560" i="19"/>
  <c r="AR560" i="19"/>
  <c r="BA560" i="19" s="1"/>
  <c r="AQ150" i="19"/>
  <c r="AZ150" i="19" s="1"/>
  <c r="AR150" i="19"/>
  <c r="BA150" i="19" s="1"/>
  <c r="AP150" i="19"/>
  <c r="AR790" i="19"/>
  <c r="BA790" i="19" s="1"/>
  <c r="AP790" i="19"/>
  <c r="AQ790" i="19"/>
  <c r="AZ790" i="19" s="1"/>
  <c r="AR206" i="19"/>
  <c r="BA206" i="19" s="1"/>
  <c r="AQ206" i="19"/>
  <c r="AZ206" i="19" s="1"/>
  <c r="AP206" i="19"/>
  <c r="AP483" i="19"/>
  <c r="AR483" i="19"/>
  <c r="BA483" i="19" s="1"/>
  <c r="AQ483" i="19"/>
  <c r="AZ483" i="19" s="1"/>
  <c r="AP747" i="19"/>
  <c r="AQ747" i="19"/>
  <c r="AZ747" i="19" s="1"/>
  <c r="AR747" i="19"/>
  <c r="BA747" i="19" s="1"/>
  <c r="AQ931" i="19"/>
  <c r="AZ931" i="19" s="1"/>
  <c r="AR931" i="19"/>
  <c r="BA931" i="19" s="1"/>
  <c r="AP931" i="19"/>
  <c r="AP373" i="19"/>
  <c r="AQ373" i="19"/>
  <c r="AZ373" i="19" s="1"/>
  <c r="AR373" i="19"/>
  <c r="BA373" i="19" s="1"/>
  <c r="AR320" i="19"/>
  <c r="BA320" i="19" s="1"/>
  <c r="AP320" i="19"/>
  <c r="AQ320" i="19"/>
  <c r="AZ320" i="19" s="1"/>
  <c r="AP566" i="19"/>
  <c r="AQ566" i="19"/>
  <c r="AZ566" i="19" s="1"/>
  <c r="AR566" i="19"/>
  <c r="BA566" i="19" s="1"/>
  <c r="AP188" i="19"/>
  <c r="AQ188" i="19"/>
  <c r="AZ188" i="19" s="1"/>
  <c r="AR188" i="19"/>
  <c r="BA188" i="19" s="1"/>
  <c r="AQ82" i="19"/>
  <c r="AZ82" i="19" s="1"/>
  <c r="AR82" i="19"/>
  <c r="BA82" i="19" s="1"/>
  <c r="AP82" i="19"/>
  <c r="AP585" i="19"/>
  <c r="AR585" i="19"/>
  <c r="BA585" i="19" s="1"/>
  <c r="AQ585" i="19"/>
  <c r="AZ585" i="19" s="1"/>
  <c r="AQ960" i="19"/>
  <c r="AZ960" i="19" s="1"/>
  <c r="AP960" i="19"/>
  <c r="AR960" i="19"/>
  <c r="BA960" i="19" s="1"/>
  <c r="AQ880" i="19"/>
  <c r="AZ880" i="19" s="1"/>
  <c r="AP880" i="19"/>
  <c r="AR880" i="19"/>
  <c r="BA880" i="19" s="1"/>
  <c r="AR544" i="19"/>
  <c r="BA544" i="19" s="1"/>
  <c r="AQ544" i="19"/>
  <c r="AZ544" i="19" s="1"/>
  <c r="AP544" i="19"/>
  <c r="AQ305" i="19"/>
  <c r="AZ305" i="19" s="1"/>
  <c r="AR305" i="19"/>
  <c r="BA305" i="19" s="1"/>
  <c r="AP305" i="19"/>
  <c r="AP697" i="19"/>
  <c r="AQ697" i="19"/>
  <c r="AZ697" i="19" s="1"/>
  <c r="AR697" i="19"/>
  <c r="BA697" i="19" s="1"/>
  <c r="AR400" i="19"/>
  <c r="BA400" i="19" s="1"/>
  <c r="AP400" i="19"/>
  <c r="AQ400" i="19"/>
  <c r="AZ400" i="19" s="1"/>
  <c r="AQ683" i="19"/>
  <c r="AZ683" i="19" s="1"/>
  <c r="AP683" i="19"/>
  <c r="AR683" i="19"/>
  <c r="BA683" i="19" s="1"/>
  <c r="AP38" i="19"/>
  <c r="AQ38" i="19"/>
  <c r="AZ38" i="19" s="1"/>
  <c r="AR38" i="19"/>
  <c r="BA38" i="19" s="1"/>
  <c r="AQ169" i="19"/>
  <c r="AZ169" i="19" s="1"/>
  <c r="AP169" i="19"/>
  <c r="AR169" i="19"/>
  <c r="BA169" i="19" s="1"/>
  <c r="AQ596" i="19"/>
  <c r="AZ596" i="19" s="1"/>
  <c r="AR596" i="19"/>
  <c r="BA596" i="19" s="1"/>
  <c r="AP596" i="19"/>
  <c r="AQ281" i="19"/>
  <c r="AZ281" i="19" s="1"/>
  <c r="AR281" i="19"/>
  <c r="BA281" i="19" s="1"/>
  <c r="AP281" i="19"/>
  <c r="AQ775" i="19"/>
  <c r="AZ775" i="19" s="1"/>
  <c r="AR775" i="19"/>
  <c r="BA775" i="19" s="1"/>
  <c r="AP775" i="19"/>
  <c r="AQ144" i="19"/>
  <c r="AZ144" i="19" s="1"/>
  <c r="AR144" i="19"/>
  <c r="BA144" i="19" s="1"/>
  <c r="AP144" i="19"/>
  <c r="AR222" i="19"/>
  <c r="BA222" i="19" s="1"/>
  <c r="AQ222" i="19"/>
  <c r="AZ222" i="19" s="1"/>
  <c r="AP222" i="19"/>
  <c r="AR511" i="19"/>
  <c r="BA511" i="19" s="1"/>
  <c r="AP511" i="19"/>
  <c r="AQ511" i="19"/>
  <c r="AZ511" i="19" s="1"/>
  <c r="AP179" i="19"/>
  <c r="AR179" i="19"/>
  <c r="BA179" i="19" s="1"/>
  <c r="AQ179" i="19"/>
  <c r="AZ179" i="19" s="1"/>
  <c r="AR95" i="19"/>
  <c r="BA95" i="19" s="1"/>
  <c r="AQ95" i="19"/>
  <c r="AZ95" i="19" s="1"/>
  <c r="AP95" i="19"/>
  <c r="AP947" i="19"/>
  <c r="AR947" i="19"/>
  <c r="BA947" i="19" s="1"/>
  <c r="AQ947" i="19"/>
  <c r="AZ947" i="19" s="1"/>
  <c r="AP820" i="19"/>
  <c r="AR820" i="19"/>
  <c r="BA820" i="19" s="1"/>
  <c r="AQ820" i="19"/>
  <c r="AZ820" i="19" s="1"/>
  <c r="AQ76" i="19"/>
  <c r="AZ76" i="19" s="1"/>
  <c r="AR76" i="19"/>
  <c r="BA76" i="19" s="1"/>
  <c r="AP76" i="19"/>
  <c r="AP350" i="19"/>
  <c r="AR350" i="19"/>
  <c r="BA350" i="19" s="1"/>
  <c r="AQ350" i="19"/>
  <c r="AZ350" i="19" s="1"/>
  <c r="AR425" i="19"/>
  <c r="BA425" i="19" s="1"/>
  <c r="AP425" i="19"/>
  <c r="AQ425" i="19"/>
  <c r="AZ425" i="19" s="1"/>
  <c r="AR600" i="19"/>
  <c r="BA600" i="19" s="1"/>
  <c r="AP600" i="19"/>
  <c r="AQ600" i="19"/>
  <c r="AZ600" i="19" s="1"/>
  <c r="AR575" i="19"/>
  <c r="BA575" i="19" s="1"/>
  <c r="AQ575" i="19"/>
  <c r="AZ575" i="19" s="1"/>
  <c r="AP575" i="19"/>
  <c r="AP461" i="19"/>
  <c r="AR461" i="19"/>
  <c r="BA461" i="19" s="1"/>
  <c r="AQ461" i="19"/>
  <c r="AZ461" i="19" s="1"/>
  <c r="AP821" i="19"/>
  <c r="AQ821" i="19"/>
  <c r="AZ821" i="19" s="1"/>
  <c r="AR821" i="19"/>
  <c r="BA821" i="19" s="1"/>
  <c r="AR345" i="19"/>
  <c r="BA345" i="19" s="1"/>
  <c r="AP345" i="19"/>
  <c r="AQ345" i="19"/>
  <c r="AZ345" i="19" s="1"/>
  <c r="AQ46" i="19"/>
  <c r="AZ46" i="19" s="1"/>
  <c r="AR46" i="19"/>
  <c r="BA46" i="19" s="1"/>
  <c r="AP46" i="19"/>
  <c r="AR657" i="19"/>
  <c r="BA657" i="19" s="1"/>
  <c r="AP657" i="19"/>
  <c r="AQ657" i="19"/>
  <c r="AZ657" i="19" s="1"/>
  <c r="AR154" i="19"/>
  <c r="BA154" i="19" s="1"/>
  <c r="AP154" i="19"/>
  <c r="AQ154" i="19"/>
  <c r="AZ154" i="19" s="1"/>
  <c r="AQ526" i="19"/>
  <c r="AZ526" i="19" s="1"/>
  <c r="AP526" i="19"/>
  <c r="AR526" i="19"/>
  <c r="BA526" i="19" s="1"/>
  <c r="AR376" i="19"/>
  <c r="BA376" i="19" s="1"/>
  <c r="AP376" i="19"/>
  <c r="AQ376" i="19"/>
  <c r="AZ376" i="19" s="1"/>
  <c r="AP866" i="19"/>
  <c r="AQ866" i="19"/>
  <c r="AZ866" i="19" s="1"/>
  <c r="AR866" i="19"/>
  <c r="BA866" i="19" s="1"/>
  <c r="AP826" i="19"/>
  <c r="AQ826" i="19"/>
  <c r="AZ826" i="19" s="1"/>
  <c r="AR826" i="19"/>
  <c r="BA826" i="19" s="1"/>
  <c r="AQ851" i="19"/>
  <c r="AZ851" i="19" s="1"/>
  <c r="AP851" i="19"/>
  <c r="AR851" i="19"/>
  <c r="BA851" i="19" s="1"/>
  <c r="AQ769" i="19"/>
  <c r="AZ769" i="19" s="1"/>
  <c r="AP769" i="19"/>
  <c r="AR769" i="19"/>
  <c r="BA769" i="19" s="1"/>
  <c r="AQ371" i="19"/>
  <c r="AZ371" i="19" s="1"/>
  <c r="AP371" i="19"/>
  <c r="AR371" i="19"/>
  <c r="BA371" i="19" s="1"/>
  <c r="AQ293" i="19"/>
  <c r="AZ293" i="19" s="1"/>
  <c r="AP293" i="19"/>
  <c r="AR293" i="19"/>
  <c r="BA293" i="19" s="1"/>
  <c r="AP751" i="19"/>
  <c r="AR751" i="19"/>
  <c r="BA751" i="19" s="1"/>
  <c r="AQ751" i="19"/>
  <c r="AZ751" i="19" s="1"/>
  <c r="AR110" i="19"/>
  <c r="BA110" i="19" s="1"/>
  <c r="AP110" i="19"/>
  <c r="AQ110" i="19"/>
  <c r="AZ110" i="19" s="1"/>
  <c r="AR616" i="19"/>
  <c r="BA616" i="19" s="1"/>
  <c r="AP616" i="19"/>
  <c r="AQ616" i="19"/>
  <c r="AZ616" i="19" s="1"/>
  <c r="AQ740" i="19"/>
  <c r="AZ740" i="19" s="1"/>
  <c r="AR740" i="19"/>
  <c r="BA740" i="19" s="1"/>
  <c r="AP740" i="19"/>
  <c r="AP756" i="19"/>
  <c r="AR756" i="19"/>
  <c r="BA756" i="19" s="1"/>
  <c r="AQ756" i="19"/>
  <c r="AZ756" i="19" s="1"/>
  <c r="AQ654" i="19"/>
  <c r="AZ654" i="19" s="1"/>
  <c r="AR654" i="19"/>
  <c r="BA654" i="19" s="1"/>
  <c r="AP654" i="19"/>
  <c r="AR731" i="19"/>
  <c r="BA731" i="19" s="1"/>
  <c r="AP731" i="19"/>
  <c r="AQ731" i="19"/>
  <c r="AZ731" i="19" s="1"/>
  <c r="AR832" i="19"/>
  <c r="BA832" i="19" s="1"/>
  <c r="AP832" i="19"/>
  <c r="AQ832" i="19"/>
  <c r="AZ832" i="19" s="1"/>
  <c r="AP542" i="19"/>
  <c r="AR542" i="19"/>
  <c r="BA542" i="19" s="1"/>
  <c r="AQ542" i="19"/>
  <c r="AZ542" i="19" s="1"/>
  <c r="AR506" i="19"/>
  <c r="BA506" i="19" s="1"/>
  <c r="AP506" i="19"/>
  <c r="AQ506" i="19"/>
  <c r="AZ506" i="19" s="1"/>
  <c r="AR535" i="19"/>
  <c r="BA535" i="19" s="1"/>
  <c r="AQ535" i="19"/>
  <c r="AZ535" i="19" s="1"/>
  <c r="AP535" i="19"/>
  <c r="AR897" i="19"/>
  <c r="BA897" i="19" s="1"/>
  <c r="AQ897" i="19"/>
  <c r="AZ897" i="19" s="1"/>
  <c r="AP897" i="19"/>
  <c r="AR441" i="19"/>
  <c r="BA441" i="19" s="1"/>
  <c r="AP441" i="19"/>
  <c r="AQ441" i="19"/>
  <c r="AZ441" i="19" s="1"/>
  <c r="AP342" i="19"/>
  <c r="AR342" i="19"/>
  <c r="BA342" i="19" s="1"/>
  <c r="AQ342" i="19"/>
  <c r="AZ342" i="19" s="1"/>
  <c r="AP562" i="19"/>
  <c r="AR562" i="19"/>
  <c r="BA562" i="19" s="1"/>
  <c r="AQ562" i="19"/>
  <c r="AZ562" i="19" s="1"/>
  <c r="AP631" i="19"/>
  <c r="AQ631" i="19"/>
  <c r="AZ631" i="19" s="1"/>
  <c r="AR631" i="19"/>
  <c r="BA631" i="19" s="1"/>
  <c r="AQ454" i="19"/>
  <c r="AZ454" i="19" s="1"/>
  <c r="AP454" i="19"/>
  <c r="AR454" i="19"/>
  <c r="BA454" i="19" s="1"/>
  <c r="AP366" i="19"/>
  <c r="AR366" i="19"/>
  <c r="BA366" i="19" s="1"/>
  <c r="AQ366" i="19"/>
  <c r="AZ366" i="19" s="1"/>
  <c r="AQ556" i="19"/>
  <c r="AZ556" i="19" s="1"/>
  <c r="AP556" i="19"/>
  <c r="AR556" i="19"/>
  <c r="BA556" i="19" s="1"/>
  <c r="AP659" i="19"/>
  <c r="AR659" i="19"/>
  <c r="BA659" i="19" s="1"/>
  <c r="AQ659" i="19"/>
  <c r="AZ659" i="19" s="1"/>
  <c r="AQ302" i="19"/>
  <c r="AZ302" i="19" s="1"/>
  <c r="AP302" i="19"/>
  <c r="AR302" i="19"/>
  <c r="BA302" i="19" s="1"/>
  <c r="AQ521" i="19"/>
  <c r="AZ521" i="19" s="1"/>
  <c r="AR521" i="19"/>
  <c r="BA521" i="19" s="1"/>
  <c r="AP521" i="19"/>
  <c r="AP26" i="19"/>
  <c r="AR26" i="19"/>
  <c r="BA26" i="19" s="1"/>
  <c r="AQ26" i="19"/>
  <c r="AZ26" i="19" s="1"/>
  <c r="AP71" i="19"/>
  <c r="AR71" i="19"/>
  <c r="BA71" i="19" s="1"/>
  <c r="AQ71" i="19"/>
  <c r="AZ71" i="19" s="1"/>
  <c r="AP251" i="19"/>
  <c r="AR251" i="19"/>
  <c r="BA251" i="19" s="1"/>
  <c r="AQ251" i="19"/>
  <c r="AZ251" i="19" s="1"/>
  <c r="AP806" i="19"/>
  <c r="AR806" i="19"/>
  <c r="BA806" i="19" s="1"/>
  <c r="AQ806" i="19"/>
  <c r="AZ806" i="19" s="1"/>
  <c r="AQ870" i="19"/>
  <c r="AZ870" i="19" s="1"/>
  <c r="AP870" i="19"/>
  <c r="AR870" i="19"/>
  <c r="BA870" i="19" s="1"/>
  <c r="AR465" i="19"/>
  <c r="BA465" i="19" s="1"/>
  <c r="AQ465" i="19"/>
  <c r="AZ465" i="19" s="1"/>
  <c r="AP465" i="19"/>
  <c r="AP220" i="19"/>
  <c r="AQ220" i="19"/>
  <c r="AZ220" i="19" s="1"/>
  <c r="AR220" i="19"/>
  <c r="BA220" i="19" s="1"/>
  <c r="AQ635" i="19"/>
  <c r="AZ635" i="19" s="1"/>
  <c r="AR635" i="19"/>
  <c r="BA635" i="19" s="1"/>
  <c r="AP635" i="19"/>
  <c r="AQ444" i="19"/>
  <c r="AZ444" i="19" s="1"/>
  <c r="AP444" i="19"/>
  <c r="AR444" i="19"/>
  <c r="BA444" i="19" s="1"/>
  <c r="AQ326" i="19"/>
  <c r="AZ326" i="19" s="1"/>
  <c r="AR326" i="19"/>
  <c r="BA326" i="19" s="1"/>
  <c r="AP326" i="19"/>
  <c r="AQ626" i="19"/>
  <c r="AZ626" i="19" s="1"/>
  <c r="AP626" i="19"/>
  <c r="AR626" i="19"/>
  <c r="BA626" i="19" s="1"/>
  <c r="AQ214" i="19"/>
  <c r="AZ214" i="19" s="1"/>
  <c r="AP214" i="19"/>
  <c r="AR214" i="19"/>
  <c r="BA214" i="19" s="1"/>
  <c r="AQ359" i="19"/>
  <c r="AZ359" i="19" s="1"/>
  <c r="AP359" i="19"/>
  <c r="AR359" i="19"/>
  <c r="BA359" i="19" s="1"/>
  <c r="AQ160" i="19"/>
  <c r="AZ160" i="19" s="1"/>
  <c r="AP160" i="19"/>
  <c r="AR160" i="19"/>
  <c r="BA160" i="19" s="1"/>
  <c r="AQ478" i="19"/>
  <c r="AZ478" i="19" s="1"/>
  <c r="AR478" i="19"/>
  <c r="BA478" i="19" s="1"/>
  <c r="AP478" i="19"/>
  <c r="AQ554" i="19"/>
  <c r="AZ554" i="19" s="1"/>
  <c r="AR554" i="19"/>
  <c r="BA554" i="19" s="1"/>
  <c r="AP554" i="19"/>
  <c r="AR529" i="19"/>
  <c r="BA529" i="19" s="1"/>
  <c r="AP529" i="19"/>
  <c r="AQ529" i="19"/>
  <c r="AZ529" i="19" s="1"/>
  <c r="AP797" i="19"/>
  <c r="AQ797" i="19"/>
  <c r="AZ797" i="19" s="1"/>
  <c r="AR797" i="19"/>
  <c r="BA797" i="19" s="1"/>
  <c r="AR925" i="19"/>
  <c r="BA925" i="19" s="1"/>
  <c r="AQ925" i="19"/>
  <c r="AZ925" i="19" s="1"/>
  <c r="AP925" i="19"/>
  <c r="AR66" i="19"/>
  <c r="BA66" i="19" s="1"/>
  <c r="AQ66" i="19"/>
  <c r="AZ66" i="19" s="1"/>
  <c r="AP66" i="19"/>
  <c r="AP787" i="19"/>
  <c r="AQ787" i="19"/>
  <c r="AZ787" i="19" s="1"/>
  <c r="AR787" i="19"/>
  <c r="BA787" i="19" s="1"/>
  <c r="AR253" i="19"/>
  <c r="BA253" i="19" s="1"/>
  <c r="AP253" i="19"/>
  <c r="AQ253" i="19"/>
  <c r="AZ253" i="19" s="1"/>
  <c r="AP786" i="19"/>
  <c r="AQ786" i="19"/>
  <c r="AZ786" i="19" s="1"/>
  <c r="AR786" i="19"/>
  <c r="BA786" i="19" s="1"/>
  <c r="AQ545" i="19"/>
  <c r="AZ545" i="19" s="1"/>
  <c r="AR545" i="19"/>
  <c r="BA545" i="19" s="1"/>
  <c r="AP545" i="19"/>
  <c r="AR11" i="19"/>
  <c r="BA11" i="19" s="1"/>
  <c r="AP11" i="19"/>
  <c r="AQ11" i="19"/>
  <c r="AZ11" i="19" s="1"/>
  <c r="AP580" i="19"/>
  <c r="AQ580" i="19"/>
  <c r="AZ580" i="19" s="1"/>
  <c r="AR580" i="19"/>
  <c r="BA580" i="19" s="1"/>
  <c r="AP31" i="19"/>
  <c r="AR31" i="19"/>
  <c r="BA31" i="19" s="1"/>
  <c r="AQ31" i="19"/>
  <c r="AZ31" i="19" s="1"/>
  <c r="AP522" i="19"/>
  <c r="AR522" i="19"/>
  <c r="BA522" i="19" s="1"/>
  <c r="AQ522" i="19"/>
  <c r="AZ522" i="19" s="1"/>
  <c r="AQ386" i="19"/>
  <c r="AZ386" i="19" s="1"/>
  <c r="AR386" i="19"/>
  <c r="BA386" i="19" s="1"/>
  <c r="AP386" i="19"/>
  <c r="AR307" i="19"/>
  <c r="BA307" i="19" s="1"/>
  <c r="AP307" i="19"/>
  <c r="AQ307" i="19"/>
  <c r="AZ307" i="19" s="1"/>
  <c r="AR210" i="19"/>
  <c r="BA210" i="19" s="1"/>
  <c r="AQ210" i="19"/>
  <c r="AZ210" i="19" s="1"/>
  <c r="AP210" i="19"/>
  <c r="AQ670" i="19"/>
  <c r="AZ670" i="19" s="1"/>
  <c r="AP670" i="19"/>
  <c r="AR670" i="19"/>
  <c r="BA670" i="19" s="1"/>
  <c r="AQ118" i="19"/>
  <c r="AZ118" i="19" s="1"/>
  <c r="AR118" i="19"/>
  <c r="BA118" i="19" s="1"/>
  <c r="AP118" i="19"/>
  <c r="AR938" i="19"/>
  <c r="BA938" i="19" s="1"/>
  <c r="AQ938" i="19"/>
  <c r="AZ938" i="19" s="1"/>
  <c r="AP938" i="19"/>
  <c r="AP162" i="19"/>
  <c r="AQ162" i="19"/>
  <c r="AZ162" i="19" s="1"/>
  <c r="AR162" i="19"/>
  <c r="BA162" i="19" s="1"/>
  <c r="AR330" i="19"/>
  <c r="BA330" i="19" s="1"/>
  <c r="AQ330" i="19"/>
  <c r="AZ330" i="19" s="1"/>
  <c r="AP330" i="19"/>
  <c r="AP324" i="19"/>
  <c r="AQ324" i="19"/>
  <c r="AZ324" i="19" s="1"/>
  <c r="AR324" i="19"/>
  <c r="BA324" i="19" s="1"/>
  <c r="AR22" i="19"/>
  <c r="BA22" i="19" s="1"/>
  <c r="AQ22" i="19"/>
  <c r="AZ22" i="19" s="1"/>
  <c r="AP22" i="19"/>
  <c r="AQ44" i="19"/>
  <c r="AZ44" i="19" s="1"/>
  <c r="AP44" i="19"/>
  <c r="AR44" i="19"/>
  <c r="BA44" i="19" s="1"/>
  <c r="AQ837" i="19"/>
  <c r="AZ837" i="19" s="1"/>
  <c r="AR837" i="19"/>
  <c r="BA837" i="19" s="1"/>
  <c r="AP837" i="19"/>
  <c r="AR959" i="19"/>
  <c r="BA959" i="19" s="1"/>
  <c r="AQ959" i="19"/>
  <c r="AZ959" i="19" s="1"/>
  <c r="AP959" i="19"/>
  <c r="AP867" i="19"/>
  <c r="AR867" i="19"/>
  <c r="BA867" i="19" s="1"/>
  <c r="AQ867" i="19"/>
  <c r="AZ867" i="19" s="1"/>
  <c r="AR282" i="19"/>
  <c r="BA282" i="19" s="1"/>
  <c r="AQ282" i="19"/>
  <c r="AZ282" i="19" s="1"/>
  <c r="AP282" i="19"/>
  <c r="AR437" i="19"/>
  <c r="BA437" i="19" s="1"/>
  <c r="AP437" i="19"/>
  <c r="AQ437" i="19"/>
  <c r="AZ437" i="19" s="1"/>
  <c r="AR796" i="19"/>
  <c r="BA796" i="19" s="1"/>
  <c r="AQ796" i="19"/>
  <c r="AZ796" i="19" s="1"/>
  <c r="AP796" i="19"/>
  <c r="AP451" i="19"/>
  <c r="AQ451" i="19"/>
  <c r="AZ451" i="19" s="1"/>
  <c r="AR451" i="19"/>
  <c r="BA451" i="19" s="1"/>
  <c r="AR902" i="19"/>
  <c r="BA902" i="19" s="1"/>
  <c r="AP902" i="19"/>
  <c r="AQ902" i="19"/>
  <c r="AZ902" i="19" s="1"/>
  <c r="AQ734" i="19"/>
  <c r="AZ734" i="19" s="1"/>
  <c r="AP734" i="19"/>
  <c r="AR734" i="19"/>
  <c r="BA734" i="19" s="1"/>
  <c r="AP531" i="19"/>
  <c r="AR531" i="19"/>
  <c r="BA531" i="19" s="1"/>
  <c r="AQ531" i="19"/>
  <c r="AZ531" i="19" s="1"/>
  <c r="AP663" i="19"/>
  <c r="AR663" i="19"/>
  <c r="BA663" i="19" s="1"/>
  <c r="AQ663" i="19"/>
  <c r="AZ663" i="19" s="1"/>
  <c r="AQ771" i="19"/>
  <c r="AZ771" i="19" s="1"/>
  <c r="AP771" i="19"/>
  <c r="AR771" i="19"/>
  <c r="BA771" i="19" s="1"/>
  <c r="AR713" i="19"/>
  <c r="BA713" i="19" s="1"/>
  <c r="AP713" i="19"/>
  <c r="AQ713" i="19"/>
  <c r="AZ713" i="19" s="1"/>
  <c r="AP258" i="19"/>
  <c r="AR258" i="19"/>
  <c r="BA258" i="19" s="1"/>
  <c r="AQ258" i="19"/>
  <c r="AZ258" i="19" s="1"/>
  <c r="AR525" i="19"/>
  <c r="BA525" i="19" s="1"/>
  <c r="AP525" i="19"/>
  <c r="AQ525" i="19"/>
  <c r="AZ525" i="19" s="1"/>
  <c r="AQ303" i="19"/>
  <c r="AZ303" i="19" s="1"/>
  <c r="AP303" i="19"/>
  <c r="AR303" i="19"/>
  <c r="BA303" i="19" s="1"/>
  <c r="AP337" i="19"/>
  <c r="AR337" i="19"/>
  <c r="BA337" i="19" s="1"/>
  <c r="AQ337" i="19"/>
  <c r="AZ337" i="19" s="1"/>
  <c r="AP322" i="19"/>
  <c r="AR322" i="19"/>
  <c r="BA322" i="19" s="1"/>
  <c r="AQ322" i="19"/>
  <c r="AZ322" i="19" s="1"/>
  <c r="AP598" i="19"/>
  <c r="AR598" i="19"/>
  <c r="BA598" i="19" s="1"/>
  <c r="AQ598" i="19"/>
  <c r="AZ598" i="19" s="1"/>
  <c r="AQ841" i="19"/>
  <c r="AZ841" i="19" s="1"/>
  <c r="AP841" i="19"/>
  <c r="AR841" i="19"/>
  <c r="BA841" i="19" s="1"/>
  <c r="AP490" i="19"/>
  <c r="AQ490" i="19"/>
  <c r="AZ490" i="19" s="1"/>
  <c r="AR490" i="19"/>
  <c r="BA490" i="19" s="1"/>
  <c r="AQ911" i="19"/>
  <c r="AZ911" i="19" s="1"/>
  <c r="AP911" i="19"/>
  <c r="AR911" i="19"/>
  <c r="BA911" i="19" s="1"/>
  <c r="AP584" i="19"/>
  <c r="AR584" i="19"/>
  <c r="BA584" i="19" s="1"/>
  <c r="AQ584" i="19"/>
  <c r="AZ584" i="19" s="1"/>
  <c r="AP335" i="19"/>
  <c r="AR335" i="19"/>
  <c r="BA335" i="19" s="1"/>
  <c r="AQ335" i="19"/>
  <c r="AZ335" i="19" s="1"/>
  <c r="AR595" i="19"/>
  <c r="BA595" i="19" s="1"/>
  <c r="AQ595" i="19"/>
  <c r="AZ595" i="19" s="1"/>
  <c r="AP595" i="19"/>
  <c r="AQ135" i="19"/>
  <c r="AZ135" i="19" s="1"/>
  <c r="AR135" i="19"/>
  <c r="BA135" i="19" s="1"/>
  <c r="AP135" i="19"/>
  <c r="AR157" i="19"/>
  <c r="BA157" i="19" s="1"/>
  <c r="AP157" i="19"/>
  <c r="AQ157" i="19"/>
  <c r="AZ157" i="19" s="1"/>
  <c r="AP286" i="19"/>
  <c r="AQ286" i="19"/>
  <c r="AZ286" i="19" s="1"/>
  <c r="AR286" i="19"/>
  <c r="BA286" i="19" s="1"/>
  <c r="AP633" i="19"/>
  <c r="AQ633" i="19"/>
  <c r="AZ633" i="19" s="1"/>
  <c r="AR633" i="19"/>
  <c r="BA633" i="19" s="1"/>
  <c r="AR939" i="19"/>
  <c r="BA939" i="19" s="1"/>
  <c r="AP939" i="19"/>
  <c r="AQ939" i="19"/>
  <c r="AZ939" i="19" s="1"/>
  <c r="AR677" i="19"/>
  <c r="BA677" i="19" s="1"/>
  <c r="AQ677" i="19"/>
  <c r="AZ677" i="19" s="1"/>
  <c r="AP677" i="19"/>
  <c r="AR464" i="19"/>
  <c r="BA464" i="19" s="1"/>
  <c r="AP464" i="19"/>
  <c r="AQ464" i="19"/>
  <c r="AZ464" i="19" s="1"/>
  <c r="AR928" i="19"/>
  <c r="BA928" i="19" s="1"/>
  <c r="AP928" i="19"/>
  <c r="AQ928" i="19"/>
  <c r="AZ928" i="19" s="1"/>
  <c r="AR687" i="19"/>
  <c r="BA687" i="19" s="1"/>
  <c r="AQ687" i="19"/>
  <c r="AZ687" i="19" s="1"/>
  <c r="AP687" i="19"/>
  <c r="AQ291" i="19"/>
  <c r="AZ291" i="19" s="1"/>
  <c r="AR291" i="19"/>
  <c r="BA291" i="19" s="1"/>
  <c r="AP291" i="19"/>
  <c r="AP906" i="19"/>
  <c r="AR906" i="19"/>
  <c r="BA906" i="19" s="1"/>
  <c r="AQ906" i="19"/>
  <c r="AZ906" i="19" s="1"/>
  <c r="AR894" i="19"/>
  <c r="BA894" i="19" s="1"/>
  <c r="AQ894" i="19"/>
  <c r="AZ894" i="19" s="1"/>
  <c r="AP894" i="19"/>
  <c r="AP824" i="19"/>
  <c r="AQ824" i="19"/>
  <c r="AZ824" i="19" s="1"/>
  <c r="AR824" i="19"/>
  <c r="BA824" i="19" s="1"/>
  <c r="AR241" i="19"/>
  <c r="BA241" i="19" s="1"/>
  <c r="AP241" i="19"/>
  <c r="AQ241" i="19"/>
  <c r="AZ241" i="19" s="1"/>
  <c r="AQ298" i="19"/>
  <c r="AZ298" i="19" s="1"/>
  <c r="AR298" i="19"/>
  <c r="BA298" i="19" s="1"/>
  <c r="AP298" i="19"/>
  <c r="AP862" i="19"/>
  <c r="AR862" i="19"/>
  <c r="BA862" i="19" s="1"/>
  <c r="AQ862" i="19"/>
  <c r="AZ862" i="19" s="1"/>
  <c r="AR35" i="19"/>
  <c r="BA35" i="19" s="1"/>
  <c r="AP35" i="19"/>
  <c r="AQ35" i="19"/>
  <c r="AZ35" i="19" s="1"/>
  <c r="AR745" i="19"/>
  <c r="BA745" i="19" s="1"/>
  <c r="AP745" i="19"/>
  <c r="AQ745" i="19"/>
  <c r="AZ745" i="19" s="1"/>
  <c r="AQ404" i="19"/>
  <c r="AZ404" i="19" s="1"/>
  <c r="AR404" i="19"/>
  <c r="BA404" i="19" s="1"/>
  <c r="AP404" i="19"/>
  <c r="AQ147" i="19"/>
  <c r="AZ147" i="19" s="1"/>
  <c r="AR147" i="19"/>
  <c r="BA147" i="19" s="1"/>
  <c r="AP147" i="19"/>
  <c r="AR143" i="19"/>
  <c r="BA143" i="19" s="1"/>
  <c r="AP143" i="19"/>
  <c r="AQ143" i="19"/>
  <c r="AZ143" i="19" s="1"/>
  <c r="AP629" i="19"/>
  <c r="AR629" i="19"/>
  <c r="BA629" i="19" s="1"/>
  <c r="AQ629" i="19"/>
  <c r="AZ629" i="19" s="1"/>
  <c r="AR962" i="19"/>
  <c r="BA962" i="19" s="1"/>
  <c r="AQ962" i="19"/>
  <c r="AZ962" i="19" s="1"/>
  <c r="AP962" i="19"/>
  <c r="AR777" i="19"/>
  <c r="BA777" i="19" s="1"/>
  <c r="AQ777" i="19"/>
  <c r="AZ777" i="19" s="1"/>
  <c r="AP777" i="19"/>
  <c r="AP10" i="19"/>
  <c r="AR10" i="19"/>
  <c r="BA10" i="19" s="1"/>
  <c r="AQ10" i="19"/>
  <c r="AZ10" i="19" s="1"/>
  <c r="AP360" i="19"/>
  <c r="AQ360" i="19"/>
  <c r="AZ360" i="19" s="1"/>
  <c r="AR360" i="19"/>
  <c r="BA360" i="19" s="1"/>
  <c r="AQ182" i="19"/>
  <c r="AZ182" i="19" s="1"/>
  <c r="AR182" i="19"/>
  <c r="BA182" i="19" s="1"/>
  <c r="AP182" i="19"/>
  <c r="AP854" i="19"/>
  <c r="AQ854" i="19"/>
  <c r="AZ854" i="19" s="1"/>
  <c r="AR854" i="19"/>
  <c r="BA854" i="19" s="1"/>
  <c r="AR94" i="19"/>
  <c r="BA94" i="19" s="1"/>
  <c r="AQ94" i="19"/>
  <c r="AZ94" i="19" s="1"/>
  <c r="AP94" i="19"/>
  <c r="AR103" i="19"/>
  <c r="BA103" i="19" s="1"/>
  <c r="AP103" i="19"/>
  <c r="AQ103" i="19"/>
  <c r="AZ103" i="19" s="1"/>
  <c r="AQ414" i="19"/>
  <c r="AZ414" i="19" s="1"/>
  <c r="AR414" i="19"/>
  <c r="BA414" i="19" s="1"/>
  <c r="AP414" i="19"/>
  <c r="AP123" i="19"/>
  <c r="AR123" i="19"/>
  <c r="BA123" i="19" s="1"/>
  <c r="AQ123" i="19"/>
  <c r="AZ123" i="19" s="1"/>
  <c r="AP518" i="19"/>
  <c r="AQ518" i="19"/>
  <c r="AZ518" i="19" s="1"/>
  <c r="AR518" i="19"/>
  <c r="BA518" i="19" s="1"/>
  <c r="AQ262" i="19"/>
  <c r="AZ262" i="19" s="1"/>
  <c r="AR262" i="19"/>
  <c r="BA262" i="19" s="1"/>
  <c r="AP262" i="19"/>
  <c r="AQ540" i="19"/>
  <c r="AZ540" i="19" s="1"/>
  <c r="AR540" i="19"/>
  <c r="BA540" i="19" s="1"/>
  <c r="AP540" i="19"/>
  <c r="AQ628" i="19"/>
  <c r="AZ628" i="19" s="1"/>
  <c r="AP628" i="19"/>
  <c r="AR628" i="19"/>
  <c r="BA628" i="19" s="1"/>
  <c r="AQ857" i="19"/>
  <c r="AZ857" i="19" s="1"/>
  <c r="AR857" i="19"/>
  <c r="BA857" i="19" s="1"/>
  <c r="AP857" i="19"/>
  <c r="AQ645" i="19"/>
  <c r="AZ645" i="19" s="1"/>
  <c r="AP645" i="19"/>
  <c r="AR645" i="19"/>
  <c r="BA645" i="19" s="1"/>
  <c r="AP183" i="19"/>
  <c r="AR183" i="19"/>
  <c r="BA183" i="19" s="1"/>
  <c r="AQ183" i="19"/>
  <c r="AZ183" i="19" s="1"/>
  <c r="AQ501" i="19"/>
  <c r="AZ501" i="19" s="1"/>
  <c r="AR501" i="19"/>
  <c r="BA501" i="19" s="1"/>
  <c r="AP501" i="19"/>
  <c r="AR638" i="19"/>
  <c r="BA638" i="19" s="1"/>
  <c r="AP638" i="19"/>
  <c r="AQ638" i="19"/>
  <c r="AZ638" i="19" s="1"/>
  <c r="AP849" i="19"/>
  <c r="AR849" i="19"/>
  <c r="BA849" i="19" s="1"/>
  <c r="AQ849" i="19"/>
  <c r="AZ849" i="19" s="1"/>
  <c r="AQ137" i="19"/>
  <c r="AZ137" i="19" s="1"/>
  <c r="AR137" i="19"/>
  <c r="BA137" i="19" s="1"/>
  <c r="AP137" i="19"/>
  <c r="AP197" i="19"/>
  <c r="AQ197" i="19"/>
  <c r="AZ197" i="19" s="1"/>
  <c r="AR197" i="19"/>
  <c r="BA197" i="19" s="1"/>
  <c r="AR416" i="19"/>
  <c r="BA416" i="19" s="1"/>
  <c r="AP416" i="19"/>
  <c r="AQ416" i="19"/>
  <c r="AZ416" i="19" s="1"/>
  <c r="AR744" i="19"/>
  <c r="BA744" i="19" s="1"/>
  <c r="AQ744" i="19"/>
  <c r="AZ744" i="19" s="1"/>
  <c r="AP744" i="19"/>
  <c r="AP869" i="19"/>
  <c r="AR869" i="19"/>
  <c r="BA869" i="19" s="1"/>
  <c r="AQ869" i="19"/>
  <c r="AZ869" i="19" s="1"/>
  <c r="AQ370" i="19"/>
  <c r="AZ370" i="19" s="1"/>
  <c r="AR370" i="19"/>
  <c r="BA370" i="19" s="1"/>
  <c r="AP370" i="19"/>
  <c r="AQ757" i="19"/>
  <c r="AZ757" i="19" s="1"/>
  <c r="AP757" i="19"/>
  <c r="AR757" i="19"/>
  <c r="BA757" i="19" s="1"/>
  <c r="AP813" i="19"/>
  <c r="AQ813" i="19"/>
  <c r="AZ813" i="19" s="1"/>
  <c r="AR813" i="19"/>
  <c r="BA813" i="19" s="1"/>
  <c r="AR398" i="19"/>
  <c r="BA398" i="19" s="1"/>
  <c r="AQ398" i="19"/>
  <c r="AZ398" i="19" s="1"/>
  <c r="AP398" i="19"/>
  <c r="AR639" i="19"/>
  <c r="BA639" i="19" s="1"/>
  <c r="AQ639" i="19"/>
  <c r="AZ639" i="19" s="1"/>
  <c r="AP639" i="19"/>
  <c r="AR2" i="19"/>
  <c r="BA2" i="19" s="1"/>
  <c r="AP2" i="19"/>
  <c r="AQ2" i="19"/>
  <c r="AZ2" i="19" s="1"/>
  <c r="AQ923" i="19"/>
  <c r="AZ923" i="19" s="1"/>
  <c r="AP923" i="19"/>
  <c r="AR923" i="19"/>
  <c r="BA923" i="19" s="1"/>
  <c r="AP597" i="19"/>
  <c r="AQ597" i="19"/>
  <c r="AZ597" i="19" s="1"/>
  <c r="AR597" i="19"/>
  <c r="BA597" i="19" s="1"/>
  <c r="AR620" i="19"/>
  <c r="BA620" i="19" s="1"/>
  <c r="AP620" i="19"/>
  <c r="AQ620" i="19"/>
  <c r="AZ620" i="19" s="1"/>
  <c r="AP919" i="19"/>
  <c r="AR919" i="19"/>
  <c r="BA919" i="19" s="1"/>
  <c r="AQ919" i="19"/>
  <c r="AZ919" i="19" s="1"/>
  <c r="AR256" i="19"/>
  <c r="BA256" i="19" s="1"/>
  <c r="AQ256" i="19"/>
  <c r="AZ256" i="19" s="1"/>
  <c r="AP256" i="19"/>
  <c r="AR396" i="19"/>
  <c r="BA396" i="19" s="1"/>
  <c r="AP396" i="19"/>
  <c r="AQ396" i="19"/>
  <c r="AZ396" i="19" s="1"/>
  <c r="AP582" i="19"/>
  <c r="AQ582" i="19"/>
  <c r="AZ582" i="19" s="1"/>
  <c r="AR582" i="19"/>
  <c r="BA582" i="19" s="1"/>
  <c r="AP468" i="19"/>
  <c r="AR468" i="19"/>
  <c r="BA468" i="19" s="1"/>
  <c r="AQ468" i="19"/>
  <c r="AZ468" i="19" s="1"/>
  <c r="AP433" i="19"/>
  <c r="AR433" i="19"/>
  <c r="BA433" i="19" s="1"/>
  <c r="AQ433" i="19"/>
  <c r="AZ433" i="19" s="1"/>
  <c r="AP783" i="19"/>
  <c r="AQ783" i="19"/>
  <c r="AZ783" i="19" s="1"/>
  <c r="AR783" i="19"/>
  <c r="BA783" i="19" s="1"/>
  <c r="AQ644" i="19"/>
  <c r="AZ644" i="19" s="1"/>
  <c r="AP644" i="19"/>
  <c r="AR644" i="19"/>
  <c r="BA644" i="19" s="1"/>
  <c r="AP950" i="19"/>
  <c r="AR950" i="19"/>
  <c r="BA950" i="19" s="1"/>
  <c r="AQ950" i="19"/>
  <c r="AZ950" i="19" s="1"/>
  <c r="AP949" i="19"/>
  <c r="AQ949" i="19"/>
  <c r="AZ949" i="19" s="1"/>
  <c r="AR949" i="19"/>
  <c r="BA949" i="19" s="1"/>
  <c r="AR257" i="19"/>
  <c r="BA257" i="19" s="1"/>
  <c r="AP257" i="19"/>
  <c r="AQ257" i="19"/>
  <c r="AZ257" i="19" s="1"/>
  <c r="AR571" i="19"/>
  <c r="BA571" i="19" s="1"/>
  <c r="AP571" i="19"/>
  <c r="AQ571" i="19"/>
  <c r="AZ571" i="19" s="1"/>
  <c r="AP755" i="19"/>
  <c r="AQ755" i="19"/>
  <c r="AZ755" i="19" s="1"/>
  <c r="AR755" i="19"/>
  <c r="BA755" i="19" s="1"/>
  <c r="AR295" i="19"/>
  <c r="BA295" i="19" s="1"/>
  <c r="AQ295" i="19"/>
  <c r="AZ295" i="19" s="1"/>
  <c r="AP295" i="19"/>
  <c r="AR6" i="19"/>
  <c r="BA6" i="19" s="1"/>
  <c r="AQ6" i="19"/>
  <c r="AZ6" i="19" s="1"/>
  <c r="AP6" i="19"/>
  <c r="AR156" i="19"/>
  <c r="BA156" i="19" s="1"/>
  <c r="AQ156" i="19"/>
  <c r="AZ156" i="19" s="1"/>
  <c r="AP156" i="19"/>
  <c r="AR722" i="19"/>
  <c r="BA722" i="19" s="1"/>
  <c r="AP722" i="19"/>
  <c r="AQ722" i="19"/>
  <c r="AZ722" i="19" s="1"/>
  <c r="AP736" i="19"/>
  <c r="AR736" i="19"/>
  <c r="BA736" i="19" s="1"/>
  <c r="AQ736" i="19"/>
  <c r="AZ736" i="19" s="1"/>
  <c r="AR641" i="19"/>
  <c r="BA641" i="19" s="1"/>
  <c r="AQ641" i="19"/>
  <c r="AZ641" i="19" s="1"/>
  <c r="AP641" i="19"/>
  <c r="AR16" i="19"/>
  <c r="BA16" i="19" s="1"/>
  <c r="AQ16" i="19"/>
  <c r="AZ16" i="19" s="1"/>
  <c r="AP16" i="19"/>
  <c r="AR145" i="19"/>
  <c r="BA145" i="19" s="1"/>
  <c r="AP145" i="19"/>
  <c r="AQ145" i="19"/>
  <c r="AZ145" i="19" s="1"/>
  <c r="AQ339" i="19"/>
  <c r="AZ339" i="19" s="1"/>
  <c r="AP339" i="19"/>
  <c r="AR339" i="19"/>
  <c r="BA339" i="19" s="1"/>
  <c r="AP138" i="19"/>
  <c r="AR138" i="19"/>
  <c r="BA138" i="19" s="1"/>
  <c r="AQ138" i="19"/>
  <c r="AZ138" i="19" s="1"/>
  <c r="AP53" i="19"/>
  <c r="AQ53" i="19"/>
  <c r="AZ53" i="19" s="1"/>
  <c r="AR53" i="19"/>
  <c r="BA53" i="19" s="1"/>
  <c r="AP499" i="19"/>
  <c r="AQ499" i="19"/>
  <c r="AZ499" i="19" s="1"/>
  <c r="AR499" i="19"/>
  <c r="BA499" i="19" s="1"/>
  <c r="AR180" i="19"/>
  <c r="BA180" i="19" s="1"/>
  <c r="AP180" i="19"/>
  <c r="AQ180" i="19"/>
  <c r="AZ180" i="19" s="1"/>
  <c r="AR551" i="19"/>
  <c r="BA551" i="19" s="1"/>
  <c r="AQ551" i="19"/>
  <c r="AZ551" i="19" s="1"/>
  <c r="AP551" i="19"/>
  <c r="AP355" i="19"/>
  <c r="AR355" i="19"/>
  <c r="BA355" i="19" s="1"/>
  <c r="AQ355" i="19"/>
  <c r="AZ355" i="19" s="1"/>
  <c r="AR440" i="19"/>
  <c r="BA440" i="19" s="1"/>
  <c r="AQ440" i="19"/>
  <c r="AZ440" i="19" s="1"/>
  <c r="AP440" i="19"/>
  <c r="AQ336" i="19"/>
  <c r="AZ336" i="19" s="1"/>
  <c r="AR336" i="19"/>
  <c r="BA336" i="19" s="1"/>
  <c r="AP336" i="19"/>
  <c r="AR799" i="19"/>
  <c r="BA799" i="19" s="1"/>
  <c r="AP799" i="19"/>
  <c r="AQ799" i="19"/>
  <c r="AZ799" i="19" s="1"/>
  <c r="AP874" i="19"/>
  <c r="AQ874" i="19"/>
  <c r="AZ874" i="19" s="1"/>
  <c r="AR874" i="19"/>
  <c r="BA874" i="19" s="1"/>
  <c r="AP701" i="19"/>
  <c r="AQ701" i="19"/>
  <c r="AZ701" i="19" s="1"/>
  <c r="AR701" i="19"/>
  <c r="BA701" i="19" s="1"/>
  <c r="AR576" i="19"/>
  <c r="BA576" i="19" s="1"/>
  <c r="AP576" i="19"/>
  <c r="AQ576" i="19"/>
  <c r="AZ576" i="19" s="1"/>
  <c r="AR459" i="19"/>
  <c r="BA459" i="19" s="1"/>
  <c r="AQ459" i="19"/>
  <c r="AZ459" i="19" s="1"/>
  <c r="AP459" i="19"/>
  <c r="AR62" i="19"/>
  <c r="BA62" i="19" s="1"/>
  <c r="AQ62" i="19"/>
  <c r="AZ62" i="19" s="1"/>
  <c r="AP62" i="19"/>
  <c r="AQ358" i="19"/>
  <c r="AZ358" i="19" s="1"/>
  <c r="AP358" i="19"/>
  <c r="AR358" i="19"/>
  <c r="BA358" i="19" s="1"/>
  <c r="AQ56" i="19"/>
  <c r="AZ56" i="19" s="1"/>
  <c r="AP56" i="19"/>
  <c r="AR56" i="19"/>
  <c r="BA56" i="19" s="1"/>
  <c r="AQ533" i="19"/>
  <c r="AZ533" i="19" s="1"/>
  <c r="AR533" i="19"/>
  <c r="BA533" i="19" s="1"/>
  <c r="AP533" i="19"/>
  <c r="AR905" i="19"/>
  <c r="BA905" i="19" s="1"/>
  <c r="AP905" i="19"/>
  <c r="AQ905" i="19"/>
  <c r="AZ905" i="19" s="1"/>
  <c r="AR353" i="19"/>
  <c r="BA353" i="19" s="1"/>
  <c r="AP353" i="19"/>
  <c r="AQ353" i="19"/>
  <c r="AZ353" i="19" s="1"/>
  <c r="AQ172" i="19"/>
  <c r="AZ172" i="19" s="1"/>
  <c r="AR172" i="19"/>
  <c r="BA172" i="19" s="1"/>
  <c r="AP172" i="19"/>
  <c r="AP88" i="19"/>
  <c r="AR88" i="19"/>
  <c r="BA88" i="19" s="1"/>
  <c r="AQ88" i="19"/>
  <c r="AZ88" i="19" s="1"/>
  <c r="AQ408" i="19"/>
  <c r="AZ408" i="19" s="1"/>
  <c r="AP408" i="19"/>
  <c r="AR408" i="19"/>
  <c r="BA408" i="19" s="1"/>
  <c r="AR903" i="19"/>
  <c r="BA903" i="19" s="1"/>
  <c r="AQ903" i="19"/>
  <c r="AZ903" i="19" s="1"/>
  <c r="AP903" i="19"/>
  <c r="AQ99" i="19"/>
  <c r="AZ99" i="19" s="1"/>
  <c r="AR99" i="19"/>
  <c r="BA99" i="19" s="1"/>
  <c r="AP99" i="19"/>
  <c r="AQ394" i="19"/>
  <c r="AZ394" i="19" s="1"/>
  <c r="AR394" i="19"/>
  <c r="BA394" i="19" s="1"/>
  <c r="AP394" i="19"/>
  <c r="AQ839" i="19"/>
  <c r="AZ839" i="19" s="1"/>
  <c r="AP839" i="19"/>
  <c r="AR839" i="19"/>
  <c r="BA839" i="19" s="1"/>
  <c r="AP801" i="19"/>
  <c r="AR801" i="19"/>
  <c r="BA801" i="19" s="1"/>
  <c r="AQ801" i="19"/>
  <c r="AZ801" i="19" s="1"/>
  <c r="AP283" i="19"/>
  <c r="AQ283" i="19"/>
  <c r="AZ283" i="19" s="1"/>
  <c r="AR283" i="19"/>
  <c r="BA283" i="19" s="1"/>
  <c r="AR904" i="19"/>
  <c r="BA904" i="19" s="1"/>
  <c r="AQ904" i="19"/>
  <c r="AZ904" i="19" s="1"/>
  <c r="AP904" i="19"/>
  <c r="AQ471" i="19"/>
  <c r="AZ471" i="19" s="1"/>
  <c r="AP471" i="19"/>
  <c r="AR471" i="19"/>
  <c r="BA471" i="19" s="1"/>
  <c r="AQ467" i="19"/>
  <c r="AZ467" i="19" s="1"/>
  <c r="AR467" i="19"/>
  <c r="BA467" i="19" s="1"/>
  <c r="AP467" i="19"/>
  <c r="AP770" i="19"/>
  <c r="AQ770" i="19"/>
  <c r="AZ770" i="19" s="1"/>
  <c r="AR770" i="19"/>
  <c r="BA770" i="19" s="1"/>
  <c r="AR361" i="19"/>
  <c r="BA361" i="19" s="1"/>
  <c r="AP361" i="19"/>
  <c r="AQ361" i="19"/>
  <c r="AZ361" i="19" s="1"/>
  <c r="AQ885" i="19"/>
  <c r="AZ885" i="19" s="1"/>
  <c r="AP885" i="19"/>
  <c r="AR885" i="19"/>
  <c r="BA885" i="19" s="1"/>
  <c r="AQ519" i="19"/>
  <c r="AZ519" i="19" s="1"/>
  <c r="AR519" i="19"/>
  <c r="BA519" i="19" s="1"/>
  <c r="AP519" i="19"/>
  <c r="AP190" i="19"/>
  <c r="AQ190" i="19"/>
  <c r="AZ190" i="19" s="1"/>
  <c r="AR190" i="19"/>
  <c r="BA190" i="19" s="1"/>
  <c r="AR328" i="19"/>
  <c r="BA328" i="19" s="1"/>
  <c r="AP328" i="19"/>
  <c r="AQ328" i="19"/>
  <c r="AZ328" i="19" s="1"/>
  <c r="AQ139" i="19"/>
  <c r="AZ139" i="19" s="1"/>
  <c r="AP139" i="19"/>
  <c r="AR139" i="19"/>
  <c r="BA139" i="19" s="1"/>
  <c r="AQ497" i="19"/>
  <c r="AZ497" i="19" s="1"/>
  <c r="AP497" i="19"/>
  <c r="AR497" i="19"/>
  <c r="BA497" i="19" s="1"/>
  <c r="AR419" i="19"/>
  <c r="BA419" i="19" s="1"/>
  <c r="AQ419" i="19"/>
  <c r="AZ419" i="19" s="1"/>
  <c r="AP419" i="19"/>
  <c r="AR136" i="19"/>
  <c r="BA136" i="19" s="1"/>
  <c r="AQ136" i="19"/>
  <c r="AZ136" i="19" s="1"/>
  <c r="AP136" i="19"/>
  <c r="AP21" i="19"/>
  <c r="AR21" i="19"/>
  <c r="BA21" i="19" s="1"/>
  <c r="AQ21" i="19"/>
  <c r="AZ21" i="19" s="1"/>
  <c r="AQ784" i="19"/>
  <c r="AZ784" i="19" s="1"/>
  <c r="AR784" i="19"/>
  <c r="BA784" i="19" s="1"/>
  <c r="AP784" i="19"/>
  <c r="AP333" i="19"/>
  <c r="AR333" i="19"/>
  <c r="BA333" i="19" s="1"/>
  <c r="AQ333" i="19"/>
  <c r="AZ333" i="19" s="1"/>
  <c r="AR287" i="19"/>
  <c r="BA287" i="19" s="1"/>
  <c r="AQ287" i="19"/>
  <c r="AZ287" i="19" s="1"/>
  <c r="AP287" i="19"/>
  <c r="AR173" i="19"/>
  <c r="BA173" i="19" s="1"/>
  <c r="AP173" i="19"/>
  <c r="AQ173" i="19"/>
  <c r="AZ173" i="19" s="1"/>
  <c r="AP469" i="19"/>
  <c r="AQ469" i="19"/>
  <c r="AZ469" i="19" s="1"/>
  <c r="AR469" i="19"/>
  <c r="BA469" i="19" s="1"/>
  <c r="AR388" i="19"/>
  <c r="BA388" i="19" s="1"/>
  <c r="AP388" i="19"/>
  <c r="AQ388" i="19"/>
  <c r="AZ388" i="19" s="1"/>
  <c r="AQ948" i="19"/>
  <c r="AZ948" i="19" s="1"/>
  <c r="AP948" i="19"/>
  <c r="AR948" i="19"/>
  <c r="BA948" i="19" s="1"/>
  <c r="AQ908" i="19"/>
  <c r="AZ908" i="19" s="1"/>
  <c r="AP908" i="19"/>
  <c r="AR908" i="19"/>
  <c r="BA908" i="19" s="1"/>
  <c r="AQ134" i="19"/>
  <c r="AZ134" i="19" s="1"/>
  <c r="AR134" i="19"/>
  <c r="BA134" i="19" s="1"/>
  <c r="AP134" i="19"/>
  <c r="AQ409" i="19"/>
  <c r="AZ409" i="19" s="1"/>
  <c r="AR409" i="19"/>
  <c r="BA409" i="19" s="1"/>
  <c r="AP409" i="19"/>
  <c r="AQ267" i="19"/>
  <c r="AZ267" i="19" s="1"/>
  <c r="AR267" i="19"/>
  <c r="BA267" i="19" s="1"/>
  <c r="AP267" i="19"/>
  <c r="AP759" i="19"/>
  <c r="AR759" i="19"/>
  <c r="BA759" i="19" s="1"/>
  <c r="AQ759" i="19"/>
  <c r="AZ759" i="19" s="1"/>
  <c r="AP108" i="19"/>
  <c r="AR108" i="19"/>
  <c r="BA108" i="19" s="1"/>
  <c r="AQ108" i="19"/>
  <c r="AZ108" i="19" s="1"/>
  <c r="AR720" i="19"/>
  <c r="BA720" i="19" s="1"/>
  <c r="AP720" i="19"/>
  <c r="AQ720" i="19"/>
  <c r="AZ720" i="19" s="1"/>
  <c r="AQ668" i="19"/>
  <c r="AZ668" i="19" s="1"/>
  <c r="AR668" i="19"/>
  <c r="BA668" i="19" s="1"/>
  <c r="AP668" i="19"/>
  <c r="AR963" i="19"/>
  <c r="BA963" i="19" s="1"/>
  <c r="AQ963" i="19"/>
  <c r="AZ963" i="19" s="1"/>
  <c r="AP963" i="19"/>
  <c r="AR940" i="19"/>
  <c r="BA940" i="19" s="1"/>
  <c r="AP940" i="19"/>
  <c r="AQ940" i="19"/>
  <c r="AZ940" i="19" s="1"/>
  <c r="AR898" i="19"/>
  <c r="BA898" i="19" s="1"/>
  <c r="AP898" i="19"/>
  <c r="AQ898" i="19"/>
  <c r="AZ898" i="19" s="1"/>
  <c r="AP457" i="19"/>
  <c r="AQ457" i="19"/>
  <c r="AZ457" i="19" s="1"/>
  <c r="AR457" i="19"/>
  <c r="BA457" i="19" s="1"/>
  <c r="AQ710" i="19"/>
  <c r="AZ710" i="19" s="1"/>
  <c r="AP710" i="19"/>
  <c r="AR710" i="19"/>
  <c r="BA710" i="19" s="1"/>
  <c r="AR593" i="19"/>
  <c r="BA593" i="19" s="1"/>
  <c r="AP593" i="19"/>
  <c r="AQ593" i="19"/>
  <c r="AZ593" i="19" s="1"/>
  <c r="AQ547" i="19"/>
  <c r="AZ547" i="19" s="1"/>
  <c r="AR547" i="19"/>
  <c r="BA547" i="19" s="1"/>
  <c r="AP547" i="19"/>
  <c r="AQ140" i="19"/>
  <c r="AZ140" i="19" s="1"/>
  <c r="AR140" i="19"/>
  <c r="BA140" i="19" s="1"/>
  <c r="AP140" i="19"/>
  <c r="AR496" i="19"/>
  <c r="BA496" i="19" s="1"/>
  <c r="AP496" i="19"/>
  <c r="AQ496" i="19"/>
  <c r="AZ496" i="19" s="1"/>
  <c r="AP907" i="19"/>
  <c r="AQ907" i="19"/>
  <c r="AZ907" i="19" s="1"/>
  <c r="AR907" i="19"/>
  <c r="BA907" i="19" s="1"/>
  <c r="AP100" i="19"/>
  <c r="AR100" i="19"/>
  <c r="BA100" i="19" s="1"/>
  <c r="AQ100" i="19"/>
  <c r="AZ100" i="19" s="1"/>
  <c r="AQ958" i="19"/>
  <c r="AZ958" i="19" s="1"/>
  <c r="AR958" i="19"/>
  <c r="BA958" i="19" s="1"/>
  <c r="AP958" i="19"/>
  <c r="AP900" i="19"/>
  <c r="AR900" i="19"/>
  <c r="BA900" i="19" s="1"/>
  <c r="AQ900" i="19"/>
  <c r="AZ900" i="19" s="1"/>
  <c r="AQ346" i="19"/>
  <c r="AZ346" i="19" s="1"/>
  <c r="AP346" i="19"/>
  <c r="AR346" i="19"/>
  <c r="BA346" i="19" s="1"/>
  <c r="AR17" i="19"/>
  <c r="BA17" i="19" s="1"/>
  <c r="AP17" i="19"/>
  <c r="AQ17" i="19"/>
  <c r="AZ17" i="19" s="1"/>
  <c r="AR739" i="19"/>
  <c r="BA739" i="19" s="1"/>
  <c r="AQ739" i="19"/>
  <c r="AZ739" i="19" s="1"/>
  <c r="AP739" i="19"/>
  <c r="AQ612" i="19"/>
  <c r="AZ612" i="19" s="1"/>
  <c r="AP612" i="19"/>
  <c r="AR612" i="19"/>
  <c r="BA612" i="19" s="1"/>
  <c r="AQ489" i="19"/>
  <c r="AZ489" i="19" s="1"/>
  <c r="AR489" i="19"/>
  <c r="BA489" i="19" s="1"/>
  <c r="AP489" i="19"/>
  <c r="AP811" i="19"/>
  <c r="AR811" i="19"/>
  <c r="BA811" i="19" s="1"/>
  <c r="AQ811" i="19"/>
  <c r="AZ811" i="19" s="1"/>
  <c r="AR887" i="19"/>
  <c r="BA887" i="19" s="1"/>
  <c r="AQ887" i="19"/>
  <c r="AZ887" i="19" s="1"/>
  <c r="AP887" i="19"/>
  <c r="AP705" i="19"/>
  <c r="AQ705" i="19"/>
  <c r="AZ705" i="19" s="1"/>
  <c r="AR705" i="19"/>
  <c r="BA705" i="19" s="1"/>
  <c r="AQ882" i="19"/>
  <c r="AZ882" i="19" s="1"/>
  <c r="AP882" i="19"/>
  <c r="AR882" i="19"/>
  <c r="BA882" i="19" s="1"/>
  <c r="AQ873" i="19"/>
  <c r="AZ873" i="19" s="1"/>
  <c r="AR873" i="19"/>
  <c r="BA873" i="19" s="1"/>
  <c r="AP873" i="19"/>
  <c r="AR924" i="19"/>
  <c r="BA924" i="19" s="1"/>
  <c r="AQ924" i="19"/>
  <c r="AZ924" i="19" s="1"/>
  <c r="AP924" i="19"/>
  <c r="AP517" i="19"/>
  <c r="AQ517" i="19"/>
  <c r="AZ517" i="19" s="1"/>
  <c r="AR517" i="19"/>
  <c r="BA517" i="19" s="1"/>
  <c r="AR401" i="19"/>
  <c r="BA401" i="19" s="1"/>
  <c r="AQ401" i="19"/>
  <c r="AZ401" i="19" s="1"/>
  <c r="AP401" i="19"/>
  <c r="AP729" i="19"/>
  <c r="AQ729" i="19"/>
  <c r="AZ729" i="19" s="1"/>
  <c r="AR729" i="19"/>
  <c r="BA729" i="19" s="1"/>
  <c r="AR229" i="19"/>
  <c r="BA229" i="19" s="1"/>
  <c r="AQ229" i="19"/>
  <c r="AZ229" i="19" s="1"/>
  <c r="AP229" i="19"/>
  <c r="AQ528" i="19"/>
  <c r="AZ528" i="19" s="1"/>
  <c r="AP528" i="19"/>
  <c r="AR528" i="19"/>
  <c r="BA528" i="19" s="1"/>
  <c r="AQ855" i="19"/>
  <c r="AZ855" i="19" s="1"/>
  <c r="AP855" i="19"/>
  <c r="AR855" i="19"/>
  <c r="BA855" i="19" s="1"/>
  <c r="AQ407" i="19"/>
  <c r="AZ407" i="19" s="1"/>
  <c r="AR407" i="19"/>
  <c r="BA407" i="19" s="1"/>
  <c r="AP407" i="19"/>
  <c r="AR463" i="19"/>
  <c r="BA463" i="19" s="1"/>
  <c r="AQ463" i="19"/>
  <c r="AZ463" i="19" s="1"/>
  <c r="AP463" i="19"/>
  <c r="AR643" i="19"/>
  <c r="BA643" i="19" s="1"/>
  <c r="AP643" i="19"/>
  <c r="AQ643" i="19"/>
  <c r="AZ643" i="19" s="1"/>
  <c r="AP632" i="19"/>
  <c r="AQ632" i="19"/>
  <c r="AZ632" i="19" s="1"/>
  <c r="AR632" i="19"/>
  <c r="BA632" i="19" s="1"/>
  <c r="AR917" i="19"/>
  <c r="BA917" i="19" s="1"/>
  <c r="AP917" i="19"/>
  <c r="AQ917" i="19"/>
  <c r="AZ917" i="19" s="1"/>
  <c r="AP606" i="19"/>
  <c r="AQ606" i="19"/>
  <c r="AZ606" i="19" s="1"/>
  <c r="AR606" i="19"/>
  <c r="BA606" i="19" s="1"/>
  <c r="AP481" i="19"/>
  <c r="AR481" i="19"/>
  <c r="BA481" i="19" s="1"/>
  <c r="AQ481" i="19"/>
  <c r="AZ481" i="19" s="1"/>
  <c r="AQ830" i="19"/>
  <c r="AZ830" i="19" s="1"/>
  <c r="AP830" i="19"/>
  <c r="AR830" i="19"/>
  <c r="BA830" i="19" s="1"/>
  <c r="AP68" i="19"/>
  <c r="AR68" i="19"/>
  <c r="BA68" i="19" s="1"/>
  <c r="AQ68" i="19"/>
  <c r="AZ68" i="19" s="1"/>
  <c r="AQ748" i="19"/>
  <c r="AZ748" i="19" s="1"/>
  <c r="AR748" i="19"/>
  <c r="BA748" i="19" s="1"/>
  <c r="AP748" i="19"/>
  <c r="AQ13" i="19"/>
  <c r="AZ13" i="19" s="1"/>
  <c r="AP13" i="19"/>
  <c r="AR13" i="19"/>
  <c r="BA13" i="19" s="1"/>
  <c r="AP130" i="19"/>
  <c r="AR130" i="19"/>
  <c r="BA130" i="19" s="1"/>
  <c r="AQ130" i="19"/>
  <c r="AZ130" i="19" s="1"/>
  <c r="AQ382" i="19"/>
  <c r="AZ382" i="19" s="1"/>
  <c r="AP382" i="19"/>
  <c r="AR382" i="19"/>
  <c r="BA382" i="19" s="1"/>
  <c r="AP912" i="19"/>
  <c r="AR912" i="19"/>
  <c r="BA912" i="19" s="1"/>
  <c r="AQ912" i="19"/>
  <c r="AZ912" i="19" s="1"/>
  <c r="AQ259" i="19"/>
  <c r="AZ259" i="19" s="1"/>
  <c r="AR259" i="19"/>
  <c r="BA259" i="19" s="1"/>
  <c r="AP259" i="19"/>
  <c r="AR730" i="19"/>
  <c r="BA730" i="19" s="1"/>
  <c r="AQ730" i="19"/>
  <c r="AZ730" i="19" s="1"/>
  <c r="AP730" i="19"/>
  <c r="AR724" i="19"/>
  <c r="BA724" i="19" s="1"/>
  <c r="AP724" i="19"/>
  <c r="AQ724" i="19"/>
  <c r="AZ724" i="19" s="1"/>
  <c r="AR424" i="19"/>
  <c r="BA424" i="19" s="1"/>
  <c r="AP424" i="19"/>
  <c r="AQ424" i="19"/>
  <c r="AZ424" i="19" s="1"/>
  <c r="AQ555" i="19"/>
  <c r="AZ555" i="19" s="1"/>
  <c r="AP555" i="19"/>
  <c r="AR555" i="19"/>
  <c r="BA555" i="19" s="1"/>
  <c r="AR86" i="19"/>
  <c r="BA86" i="19" s="1"/>
  <c r="AQ86" i="19"/>
  <c r="AZ86" i="19" s="1"/>
  <c r="AP86" i="19"/>
  <c r="AQ860" i="19"/>
  <c r="AZ860" i="19" s="1"/>
  <c r="AP860" i="19"/>
  <c r="AR860" i="19"/>
  <c r="BA860" i="19" s="1"/>
  <c r="AP695" i="19"/>
  <c r="AQ695" i="19"/>
  <c r="AZ695" i="19" s="1"/>
  <c r="AR695" i="19"/>
  <c r="BA695" i="19" s="1"/>
  <c r="AR161" i="19"/>
  <c r="BA161" i="19" s="1"/>
  <c r="AP161" i="19"/>
  <c r="AQ161" i="19"/>
  <c r="AZ161" i="19" s="1"/>
  <c r="AR230" i="19"/>
  <c r="BA230" i="19" s="1"/>
  <c r="AQ230" i="19"/>
  <c r="AZ230" i="19" s="1"/>
  <c r="AP230" i="19"/>
  <c r="AQ171" i="19"/>
  <c r="AZ171" i="19" s="1"/>
  <c r="AP171" i="19"/>
  <c r="AR171" i="19"/>
  <c r="BA171" i="19" s="1"/>
  <c r="AQ308" i="19"/>
  <c r="AZ308" i="19" s="1"/>
  <c r="AP308" i="19"/>
  <c r="AR308" i="19"/>
  <c r="BA308" i="19" s="1"/>
  <c r="AP239" i="19"/>
  <c r="AR239" i="19"/>
  <c r="BA239" i="19" s="1"/>
  <c r="AQ239" i="19"/>
  <c r="AZ239" i="19" s="1"/>
  <c r="AR175" i="19"/>
  <c r="BA175" i="19" s="1"/>
  <c r="AP175" i="19"/>
  <c r="AQ175" i="19"/>
  <c r="AZ175" i="19" s="1"/>
  <c r="AR27" i="19"/>
  <c r="BA27" i="19" s="1"/>
  <c r="AQ27" i="19"/>
  <c r="AZ27" i="19" s="1"/>
  <c r="AP27" i="19"/>
  <c r="AR779" i="19"/>
  <c r="BA779" i="19" s="1"/>
  <c r="AQ779" i="19"/>
  <c r="AZ779" i="19" s="1"/>
  <c r="AP779" i="19"/>
  <c r="AQ570" i="19"/>
  <c r="AZ570" i="19" s="1"/>
  <c r="AP570" i="19"/>
  <c r="AR570" i="19"/>
  <c r="BA570" i="19" s="1"/>
  <c r="AQ909" i="19"/>
  <c r="AZ909" i="19" s="1"/>
  <c r="AP909" i="19"/>
  <c r="AR909" i="19"/>
  <c r="BA909" i="19" s="1"/>
  <c r="AP640" i="19"/>
  <c r="AR640" i="19"/>
  <c r="BA640" i="19" s="1"/>
  <c r="AQ640" i="19"/>
  <c r="AZ640" i="19" s="1"/>
  <c r="AQ502" i="19"/>
  <c r="AZ502" i="19" s="1"/>
  <c r="AR502" i="19"/>
  <c r="BA502" i="19" s="1"/>
  <c r="AP502" i="19"/>
  <c r="AP317" i="19"/>
  <c r="AQ317" i="19"/>
  <c r="AZ317" i="19" s="1"/>
  <c r="AR317" i="19"/>
  <c r="BA317" i="19" s="1"/>
  <c r="AP699" i="19"/>
  <c r="AR699" i="19"/>
  <c r="BA699" i="19" s="1"/>
  <c r="AQ699" i="19"/>
  <c r="AZ699" i="19" s="1"/>
  <c r="AR363" i="19"/>
  <c r="BA363" i="19" s="1"/>
  <c r="AQ363" i="19"/>
  <c r="AZ363" i="19" s="1"/>
  <c r="AP363" i="19"/>
  <c r="AQ646" i="19"/>
  <c r="AZ646" i="19" s="1"/>
  <c r="AR646" i="19"/>
  <c r="BA646" i="19" s="1"/>
  <c r="AP646" i="19"/>
  <c r="AR384" i="19"/>
  <c r="BA384" i="19" s="1"/>
  <c r="AQ384" i="19"/>
  <c r="AZ384" i="19" s="1"/>
  <c r="AP384" i="19"/>
  <c r="AQ185" i="19"/>
  <c r="AZ185" i="19" s="1"/>
  <c r="AP185" i="19"/>
  <c r="AR185" i="19"/>
  <c r="BA185" i="19" s="1"/>
  <c r="AQ280" i="19"/>
  <c r="AZ280" i="19" s="1"/>
  <c r="AR280" i="19"/>
  <c r="BA280" i="19" s="1"/>
  <c r="AP280" i="19"/>
  <c r="AQ611" i="19"/>
  <c r="AZ611" i="19" s="1"/>
  <c r="AP611" i="19"/>
  <c r="AR611" i="19"/>
  <c r="BA611" i="19" s="1"/>
  <c r="AP716" i="19"/>
  <c r="AQ716" i="19"/>
  <c r="AZ716" i="19" s="1"/>
  <c r="AR716" i="19"/>
  <c r="BA716" i="19" s="1"/>
  <c r="AP550" i="19"/>
  <c r="AR550" i="19"/>
  <c r="BA550" i="19" s="1"/>
  <c r="AQ550" i="19"/>
  <c r="AZ550" i="19" s="1"/>
  <c r="AP290" i="19"/>
  <c r="AQ290" i="19"/>
  <c r="AZ290" i="19" s="1"/>
  <c r="AR290" i="19"/>
  <c r="BA290" i="19" s="1"/>
  <c r="AQ357" i="19"/>
  <c r="AZ357" i="19" s="1"/>
  <c r="AP357" i="19"/>
  <c r="AR357" i="19"/>
  <c r="BA357" i="19" s="1"/>
  <c r="AQ610" i="19"/>
  <c r="AZ610" i="19" s="1"/>
  <c r="AP610" i="19"/>
  <c r="AR610" i="19"/>
  <c r="BA610" i="19" s="1"/>
  <c r="AP665" i="19"/>
  <c r="AR665" i="19"/>
  <c r="BA665" i="19" s="1"/>
  <c r="AQ665" i="19"/>
  <c r="AZ665" i="19" s="1"/>
  <c r="AP672" i="19"/>
  <c r="AR672" i="19"/>
  <c r="BA672" i="19" s="1"/>
  <c r="AQ672" i="19"/>
  <c r="AZ672" i="19" s="1"/>
  <c r="AP608" i="19"/>
  <c r="AQ608" i="19"/>
  <c r="AZ608" i="19" s="1"/>
  <c r="AR608" i="19"/>
  <c r="BA608" i="19" s="1"/>
  <c r="AR65" i="19"/>
  <c r="BA65" i="19" s="1"/>
  <c r="AQ65" i="19"/>
  <c r="AZ65" i="19" s="1"/>
  <c r="AP65" i="19"/>
  <c r="AP776" i="19"/>
  <c r="AQ776" i="19"/>
  <c r="AZ776" i="19" s="1"/>
  <c r="AR776" i="19"/>
  <c r="BA776" i="19" s="1"/>
  <c r="AP122" i="19"/>
  <c r="AQ122" i="19"/>
  <c r="AZ122" i="19" s="1"/>
  <c r="AR122" i="19"/>
  <c r="BA122" i="19" s="1"/>
  <c r="AQ64" i="19"/>
  <c r="AZ64" i="19" s="1"/>
  <c r="AP64" i="19"/>
  <c r="AR64" i="19"/>
  <c r="BA64" i="19" s="1"/>
  <c r="AR112" i="19"/>
  <c r="BA112" i="19" s="1"/>
  <c r="AP112" i="19"/>
  <c r="AQ112" i="19"/>
  <c r="AZ112" i="19" s="1"/>
  <c r="AQ39" i="19"/>
  <c r="AZ39" i="19" s="1"/>
  <c r="AR39" i="19"/>
  <c r="BA39" i="19" s="1"/>
  <c r="AP39" i="19"/>
  <c r="AR539" i="19"/>
  <c r="BA539" i="19" s="1"/>
  <c r="AQ539" i="19"/>
  <c r="AZ539" i="19" s="1"/>
  <c r="AP539" i="19"/>
  <c r="AP411" i="19"/>
  <c r="AR411" i="19"/>
  <c r="BA411" i="19" s="1"/>
  <c r="AQ411" i="19"/>
  <c r="AZ411" i="19" s="1"/>
  <c r="AP85" i="19"/>
  <c r="AR85" i="19"/>
  <c r="BA85" i="19" s="1"/>
  <c r="AQ85" i="19"/>
  <c r="AZ85" i="19" s="1"/>
  <c r="AQ418" i="19"/>
  <c r="AZ418" i="19" s="1"/>
  <c r="AP418" i="19"/>
  <c r="AR418" i="19"/>
  <c r="BA418" i="19" s="1"/>
  <c r="AQ553" i="19"/>
  <c r="AZ553" i="19" s="1"/>
  <c r="AP553" i="19"/>
  <c r="AR553" i="19"/>
  <c r="BA553" i="19" s="1"/>
  <c r="AR250" i="19"/>
  <c r="BA250" i="19" s="1"/>
  <c r="AQ250" i="19"/>
  <c r="AZ250" i="19" s="1"/>
  <c r="AP250" i="19"/>
  <c r="AR649" i="19"/>
  <c r="BA649" i="19" s="1"/>
  <c r="AP649" i="19"/>
  <c r="AQ649" i="19"/>
  <c r="AZ649" i="19" s="1"/>
  <c r="AQ690" i="19"/>
  <c r="AZ690" i="19" s="1"/>
  <c r="AR690" i="19"/>
  <c r="BA690" i="19" s="1"/>
  <c r="AP690" i="19"/>
  <c r="AP934" i="19"/>
  <c r="AR934" i="19"/>
  <c r="BA934" i="19" s="1"/>
  <c r="AQ934" i="19"/>
  <c r="AZ934" i="19" s="1"/>
  <c r="AQ819" i="19"/>
  <c r="AZ819" i="19" s="1"/>
  <c r="AR819" i="19"/>
  <c r="BA819" i="19" s="1"/>
  <c r="AP819" i="19"/>
  <c r="AP203" i="19"/>
  <c r="AR203" i="19"/>
  <c r="BA203" i="19" s="1"/>
  <c r="AQ203" i="19"/>
  <c r="AZ203" i="19" s="1"/>
  <c r="AQ721" i="19"/>
  <c r="AZ721" i="19" s="1"/>
  <c r="AP721" i="19"/>
  <c r="AR721" i="19"/>
  <c r="BA721" i="19" s="1"/>
  <c r="AP132" i="19"/>
  <c r="AR132" i="19"/>
  <c r="BA132" i="19" s="1"/>
  <c r="AQ132" i="19"/>
  <c r="AZ132" i="19" s="1"/>
  <c r="AR54" i="19"/>
  <c r="BA54" i="19" s="1"/>
  <c r="AQ54" i="19"/>
  <c r="AZ54" i="19" s="1"/>
  <c r="AP54" i="19"/>
  <c r="AQ630" i="19"/>
  <c r="AZ630" i="19" s="1"/>
  <c r="AR630" i="19"/>
  <c r="BA630" i="19" s="1"/>
  <c r="AP630" i="19"/>
  <c r="AR33" i="19"/>
  <c r="BA33" i="19" s="1"/>
  <c r="AQ33" i="19"/>
  <c r="AZ33" i="19" s="1"/>
  <c r="AP33" i="19"/>
  <c r="AQ828" i="19"/>
  <c r="AZ828" i="19" s="1"/>
  <c r="AR828" i="19"/>
  <c r="BA828" i="19" s="1"/>
  <c r="AP828" i="19"/>
  <c r="AQ177" i="19"/>
  <c r="AZ177" i="19" s="1"/>
  <c r="AR177" i="19"/>
  <c r="BA177" i="19" s="1"/>
  <c r="AP177" i="19"/>
  <c r="AP785" i="19"/>
  <c r="AQ785" i="19"/>
  <c r="AZ785" i="19" s="1"/>
  <c r="AR785" i="19"/>
  <c r="BA785" i="19" s="1"/>
  <c r="AP391" i="19"/>
  <c r="AQ391" i="19"/>
  <c r="AZ391" i="19" s="1"/>
  <c r="AR391" i="19"/>
  <c r="BA391" i="19" s="1"/>
  <c r="AP196" i="19"/>
  <c r="AQ196" i="19"/>
  <c r="AZ196" i="19" s="1"/>
  <c r="AR196" i="19"/>
  <c r="BA196" i="19" s="1"/>
  <c r="AR543" i="19"/>
  <c r="BA543" i="19" s="1"/>
  <c r="AP543" i="19"/>
  <c r="AQ543" i="19"/>
  <c r="AZ543" i="19" s="1"/>
  <c r="AR57" i="19"/>
  <c r="BA57" i="19" s="1"/>
  <c r="AP57" i="19"/>
  <c r="AQ57" i="19"/>
  <c r="AZ57" i="19" s="1"/>
  <c r="AR487" i="19"/>
  <c r="BA487" i="19" s="1"/>
  <c r="AP487" i="19"/>
  <c r="AQ487" i="19"/>
  <c r="AZ487" i="19" s="1"/>
  <c r="AR712" i="19"/>
  <c r="BA712" i="19" s="1"/>
  <c r="AP712" i="19"/>
  <c r="AQ712" i="19"/>
  <c r="AZ712" i="19" s="1"/>
  <c r="AP970" i="19"/>
  <c r="AQ970" i="19"/>
  <c r="AZ970" i="19" s="1"/>
  <c r="AR970" i="19"/>
  <c r="BA970" i="19" s="1"/>
  <c r="AP453" i="19"/>
  <c r="AR453" i="19"/>
  <c r="BA453" i="19" s="1"/>
  <c r="AQ453" i="19"/>
  <c r="AZ453" i="19" s="1"/>
  <c r="AQ935" i="19"/>
  <c r="AZ935" i="19" s="1"/>
  <c r="AP935" i="19"/>
  <c r="AR935" i="19"/>
  <c r="BA935" i="19" s="1"/>
  <c r="AQ763" i="19"/>
  <c r="AZ763" i="19" s="1"/>
  <c r="AR763" i="19"/>
  <c r="BA763" i="19" s="1"/>
  <c r="AP763" i="19"/>
  <c r="AR615" i="19"/>
  <c r="BA615" i="19" s="1"/>
  <c r="AQ615" i="19"/>
  <c r="AZ615" i="19" s="1"/>
  <c r="AP615" i="19"/>
  <c r="AQ590" i="19"/>
  <c r="AZ590" i="19" s="1"/>
  <c r="AP590" i="19"/>
  <c r="AR590" i="19"/>
  <c r="BA590" i="19" s="1"/>
  <c r="AR886" i="19"/>
  <c r="BA886" i="19" s="1"/>
  <c r="AP886" i="19"/>
  <c r="AQ886" i="19"/>
  <c r="AZ886" i="19" s="1"/>
  <c r="AR304" i="19"/>
  <c r="BA304" i="19" s="1"/>
  <c r="AQ304" i="19"/>
  <c r="AZ304" i="19" s="1"/>
  <c r="AP304" i="19"/>
  <c r="AR348" i="19"/>
  <c r="BA348" i="19" s="1"/>
  <c r="AP348" i="19"/>
  <c r="AQ348" i="19"/>
  <c r="AZ348" i="19" s="1"/>
  <c r="AQ405" i="19"/>
  <c r="AZ405" i="19" s="1"/>
  <c r="AR405" i="19"/>
  <c r="BA405" i="19" s="1"/>
  <c r="AP405" i="19"/>
  <c r="AQ689" i="19"/>
  <c r="AZ689" i="19" s="1"/>
  <c r="AR689" i="19"/>
  <c r="BA689" i="19" s="1"/>
  <c r="AP689" i="19"/>
  <c r="AP623" i="19"/>
  <c r="AR623" i="19"/>
  <c r="BA623" i="19" s="1"/>
  <c r="AQ623" i="19"/>
  <c r="AZ623" i="19" s="1"/>
  <c r="AP930" i="19"/>
  <c r="AR930" i="19"/>
  <c r="BA930" i="19" s="1"/>
  <c r="AQ930" i="19"/>
  <c r="AZ930" i="19" s="1"/>
  <c r="AR420" i="19"/>
  <c r="BA420" i="19" s="1"/>
  <c r="AP420" i="19"/>
  <c r="AQ420" i="19"/>
  <c r="AZ420" i="19" s="1"/>
  <c r="AP961" i="19"/>
  <c r="AQ961" i="19"/>
  <c r="AZ961" i="19" s="1"/>
  <c r="AR961" i="19"/>
  <c r="BA961" i="19" s="1"/>
  <c r="AQ392" i="19"/>
  <c r="AZ392" i="19" s="1"/>
  <c r="AR392" i="19"/>
  <c r="BA392" i="19" s="1"/>
  <c r="AP392" i="19"/>
  <c r="AQ343" i="19"/>
  <c r="AZ343" i="19" s="1"/>
  <c r="AP343" i="19"/>
  <c r="AR343" i="19"/>
  <c r="BA343" i="19" s="1"/>
  <c r="AP415" i="19"/>
  <c r="AR415" i="19"/>
  <c r="BA415" i="19" s="1"/>
  <c r="AQ415" i="19"/>
  <c r="AZ415" i="19" s="1"/>
  <c r="AQ55" i="19"/>
  <c r="AZ55" i="19" s="1"/>
  <c r="AP55" i="19"/>
  <c r="AR55" i="19"/>
  <c r="BA55" i="19" s="1"/>
  <c r="AQ368" i="19"/>
  <c r="AZ368" i="19" s="1"/>
  <c r="AP368" i="19"/>
  <c r="AR368" i="19"/>
  <c r="BA368" i="19" s="1"/>
  <c r="AQ367" i="19"/>
  <c r="AZ367" i="19" s="1"/>
  <c r="AR367" i="19"/>
  <c r="BA367" i="19" s="1"/>
  <c r="AP367" i="19"/>
  <c r="AP212" i="19"/>
  <c r="AQ212" i="19"/>
  <c r="AZ212" i="19" s="1"/>
  <c r="AR212" i="19"/>
  <c r="BA212" i="19" s="1"/>
  <c r="AQ204" i="19"/>
  <c r="AZ204" i="19" s="1"/>
  <c r="AP204" i="19"/>
  <c r="AR204" i="19"/>
  <c r="BA204" i="19" s="1"/>
  <c r="AQ852" i="19"/>
  <c r="AZ852" i="19" s="1"/>
  <c r="AP852" i="19"/>
  <c r="AR852" i="19"/>
  <c r="BA852" i="19" s="1"/>
  <c r="AQ8" i="19"/>
  <c r="AZ8" i="19" s="1"/>
  <c r="AP8" i="19"/>
  <c r="AR8" i="19"/>
  <c r="BA8" i="19" s="1"/>
  <c r="AQ109" i="19"/>
  <c r="AZ109" i="19" s="1"/>
  <c r="AP109" i="19"/>
  <c r="AR109" i="19"/>
  <c r="BA109" i="19" s="1"/>
  <c r="AP125" i="19"/>
  <c r="AQ125" i="19"/>
  <c r="AZ125" i="19" s="1"/>
  <c r="AR125" i="19"/>
  <c r="BA125" i="19" s="1"/>
  <c r="AQ310" i="19"/>
  <c r="AZ310" i="19" s="1"/>
  <c r="AR310" i="19"/>
  <c r="BA310" i="19" s="1"/>
  <c r="AP310" i="19"/>
  <c r="AQ601" i="19"/>
  <c r="AZ601" i="19" s="1"/>
  <c r="AR601" i="19"/>
  <c r="BA601" i="19" s="1"/>
  <c r="AP601" i="19"/>
  <c r="AQ186" i="19"/>
  <c r="AZ186" i="19" s="1"/>
  <c r="AR186" i="19"/>
  <c r="BA186" i="19" s="1"/>
  <c r="AP186" i="19"/>
  <c r="AR634" i="19"/>
  <c r="BA634" i="19" s="1"/>
  <c r="AQ634" i="19"/>
  <c r="AZ634" i="19" s="1"/>
  <c r="AP634" i="19"/>
  <c r="AQ254" i="19"/>
  <c r="AZ254" i="19" s="1"/>
  <c r="AR254" i="19"/>
  <c r="BA254" i="19" s="1"/>
  <c r="AP254" i="19"/>
  <c r="AP753" i="19"/>
  <c r="AQ753" i="19"/>
  <c r="AZ753" i="19" s="1"/>
  <c r="AR753" i="19"/>
  <c r="BA753" i="19" s="1"/>
  <c r="AR216" i="19"/>
  <c r="BA216" i="19" s="1"/>
  <c r="AP216" i="19"/>
  <c r="AQ216" i="19"/>
  <c r="AZ216" i="19" s="1"/>
  <c r="AQ899" i="19"/>
  <c r="AZ899" i="19" s="1"/>
  <c r="AP899" i="19"/>
  <c r="AR899" i="19"/>
  <c r="BA899" i="19" s="1"/>
  <c r="AQ814" i="19"/>
  <c r="AZ814" i="19" s="1"/>
  <c r="AP814" i="19"/>
  <c r="AR814" i="19"/>
  <c r="BA814" i="19" s="1"/>
  <c r="AR61" i="19"/>
  <c r="BA61" i="19" s="1"/>
  <c r="AP61" i="19"/>
  <c r="AQ61" i="19"/>
  <c r="AZ61" i="19" s="1"/>
  <c r="AR374" i="19"/>
  <c r="BA374" i="19" s="1"/>
  <c r="AP374" i="19"/>
  <c r="AQ374" i="19"/>
  <c r="AZ374" i="19" s="1"/>
  <c r="AP671" i="19"/>
  <c r="AR671" i="19"/>
  <c r="BA671" i="19" s="1"/>
  <c r="AQ671" i="19"/>
  <c r="AZ671" i="19" s="1"/>
  <c r="AP847" i="19"/>
  <c r="AQ847" i="19"/>
  <c r="AZ847" i="19" s="1"/>
  <c r="AR847" i="19"/>
  <c r="BA847" i="19" s="1"/>
  <c r="AQ782" i="19"/>
  <c r="AZ782" i="19" s="1"/>
  <c r="AP782" i="19"/>
  <c r="AR782" i="19"/>
  <c r="BA782" i="19" s="1"/>
  <c r="AR817" i="19"/>
  <c r="BA817" i="19" s="1"/>
  <c r="AP817" i="19"/>
  <c r="AQ817" i="19"/>
  <c r="AZ817" i="19" s="1"/>
  <c r="AQ167" i="19"/>
  <c r="AZ167" i="19" s="1"/>
  <c r="AP167" i="19"/>
  <c r="AR167" i="19"/>
  <c r="BA167" i="19" s="1"/>
  <c r="AP863" i="19"/>
  <c r="AR863" i="19"/>
  <c r="BA863" i="19" s="1"/>
  <c r="AQ863" i="19"/>
  <c r="AZ863" i="19" s="1"/>
  <c r="AQ750" i="19"/>
  <c r="AZ750" i="19" s="1"/>
  <c r="AR750" i="19"/>
  <c r="BA750" i="19" s="1"/>
  <c r="AP750" i="19"/>
  <c r="AQ23" i="19"/>
  <c r="AZ23" i="19" s="1"/>
  <c r="AR23" i="19"/>
  <c r="BA23" i="19" s="1"/>
  <c r="AP23" i="19"/>
  <c r="AQ37" i="19"/>
  <c r="AZ37" i="19" s="1"/>
  <c r="AR37" i="19"/>
  <c r="BA37" i="19" s="1"/>
  <c r="AP37" i="19"/>
  <c r="AQ624" i="19"/>
  <c r="AZ624" i="19" s="1"/>
  <c r="AR624" i="19"/>
  <c r="BA624" i="19" s="1"/>
  <c r="AP624" i="19"/>
  <c r="AR406" i="19"/>
  <c r="BA406" i="19" s="1"/>
  <c r="AQ406" i="19"/>
  <c r="AZ406" i="19" s="1"/>
  <c r="AP406" i="19"/>
  <c r="AR277" i="19"/>
  <c r="BA277" i="19" s="1"/>
  <c r="AQ277" i="19"/>
  <c r="AZ277" i="19" s="1"/>
  <c r="AP277" i="19"/>
  <c r="AP865" i="19"/>
  <c r="AQ865" i="19"/>
  <c r="AZ865" i="19" s="1"/>
  <c r="AR865" i="19"/>
  <c r="BA865" i="19" s="1"/>
  <c r="AP800" i="19"/>
  <c r="AQ800" i="19"/>
  <c r="AZ800" i="19" s="1"/>
  <c r="AR800" i="19"/>
  <c r="BA800" i="19" s="1"/>
  <c r="AR563" i="19"/>
  <c r="BA563" i="19" s="1"/>
  <c r="AP563" i="19"/>
  <c r="AQ563" i="19"/>
  <c r="AZ563" i="19" s="1"/>
  <c r="AR735" i="19"/>
  <c r="BA735" i="19" s="1"/>
  <c r="AP735" i="19"/>
  <c r="AQ735" i="19"/>
  <c r="AZ735" i="19" s="1"/>
  <c r="AR914" i="19"/>
  <c r="BA914" i="19" s="1"/>
  <c r="AQ914" i="19"/>
  <c r="AZ914" i="19" s="1"/>
  <c r="AP914" i="19"/>
  <c r="AP115" i="19"/>
  <c r="AQ115" i="19"/>
  <c r="AZ115" i="19" s="1"/>
  <c r="AR115" i="19"/>
  <c r="BA115" i="19" s="1"/>
  <c r="AQ718" i="19"/>
  <c r="AZ718" i="19" s="1"/>
  <c r="AR718" i="19"/>
  <c r="BA718" i="19" s="1"/>
  <c r="AP718" i="19"/>
  <c r="AP881" i="19"/>
  <c r="AQ881" i="19"/>
  <c r="AZ881" i="19" s="1"/>
  <c r="AR881" i="19"/>
  <c r="BA881" i="19" s="1"/>
  <c r="AR926" i="19"/>
  <c r="BA926" i="19" s="1"/>
  <c r="AQ926" i="19"/>
  <c r="AZ926" i="19" s="1"/>
  <c r="AP926" i="19"/>
  <c r="AQ758" i="19"/>
  <c r="AZ758" i="19" s="1"/>
  <c r="AP758" i="19"/>
  <c r="AR758" i="19"/>
  <c r="BA758" i="19" s="1"/>
  <c r="AR764" i="19"/>
  <c r="BA764" i="19" s="1"/>
  <c r="AQ764" i="19"/>
  <c r="AZ764" i="19" s="1"/>
  <c r="AP764" i="19"/>
  <c r="AQ678" i="19"/>
  <c r="AZ678" i="19" s="1"/>
  <c r="AR678" i="19"/>
  <c r="BA678" i="19" s="1"/>
  <c r="AP678" i="19"/>
  <c r="AP101" i="19"/>
  <c r="AQ101" i="19"/>
  <c r="AZ101" i="19" s="1"/>
  <c r="AR101" i="19"/>
  <c r="BA101" i="19" s="1"/>
  <c r="Q90" i="19"/>
  <c r="R89" i="19"/>
  <c r="AS375" i="19"/>
  <c r="AS737" i="19"/>
  <c r="AS661" i="19"/>
  <c r="AS666" i="19"/>
  <c r="AS29" i="19"/>
  <c r="AS191" i="19"/>
  <c r="AS617" i="19"/>
  <c r="AS827" i="19"/>
  <c r="AS578" i="19"/>
  <c r="AS941" i="19"/>
  <c r="AS527" i="19"/>
  <c r="AS523" i="19"/>
  <c r="AS131" i="19"/>
  <c r="AS573" i="19"/>
  <c r="AS951" i="19"/>
  <c r="AS915" i="19"/>
  <c r="AS883" i="19"/>
  <c r="AS70" i="19"/>
  <c r="AS798" i="19"/>
  <c r="AS30" i="19"/>
  <c r="AS810" i="19"/>
  <c r="AS534" i="19"/>
  <c r="AS675" i="19"/>
  <c r="AS773" i="19"/>
  <c r="AS369" i="19"/>
  <c r="AS354" i="19"/>
  <c r="AS809" i="19"/>
  <c r="AS541" i="19"/>
  <c r="AS285" i="19"/>
  <c r="AS351" i="19"/>
  <c r="AS321" i="19"/>
  <c r="AS319" i="19"/>
  <c r="AS795" i="19"/>
  <c r="AS681" i="19"/>
  <c r="AS266" i="19"/>
  <c r="AS372" i="19"/>
  <c r="AS313" i="19"/>
  <c r="AS943" i="19"/>
  <c r="AS275" i="19"/>
  <c r="AS72" i="19"/>
  <c r="AS166" i="19"/>
  <c r="AS300" i="19"/>
  <c r="AS669" i="19"/>
  <c r="AS219" i="19"/>
  <c r="AS944" i="19"/>
  <c r="AS207" i="19"/>
  <c r="AS151" i="19"/>
  <c r="AS568" i="19"/>
  <c r="AS205" i="19"/>
  <c r="AS84" i="19"/>
  <c r="AS727" i="19"/>
  <c r="AS936" i="19"/>
  <c r="AS59" i="19"/>
  <c r="AS81" i="19"/>
  <c r="AS621" i="19"/>
  <c r="AS537" i="19"/>
  <c r="AS244" i="19"/>
  <c r="AS412" i="19"/>
  <c r="AS434" i="19"/>
  <c r="AS884" i="19"/>
  <c r="AS738" i="19"/>
  <c r="AS452" i="19"/>
  <c r="AS552" i="19"/>
  <c r="AS700" i="19"/>
  <c r="AS733" i="19"/>
  <c r="AS498" i="19"/>
  <c r="AS142" i="19"/>
  <c r="AS532" i="19"/>
  <c r="AS767" i="19"/>
  <c r="AS15" i="19"/>
  <c r="AS486" i="19"/>
  <c r="AS316" i="19"/>
  <c r="AS276" i="19"/>
  <c r="AS73" i="19"/>
  <c r="AS676" i="19"/>
  <c r="AS475" i="19"/>
  <c r="AS577" i="19"/>
  <c r="AS211" i="19"/>
  <c r="AS680" i="19"/>
  <c r="AS895" i="19"/>
  <c r="AS410" i="19"/>
  <c r="AS876" i="19"/>
  <c r="AS215" i="19"/>
  <c r="AS77" i="19"/>
  <c r="AS892" i="19"/>
  <c r="AS858" i="19"/>
  <c r="AS223" i="19"/>
  <c r="AS703" i="19"/>
  <c r="AS564" i="19"/>
  <c r="AS609" i="19"/>
  <c r="AS792" i="19"/>
  <c r="AS688" i="19"/>
  <c r="AS439" i="19"/>
  <c r="AS383" i="19"/>
  <c r="AS504" i="19"/>
  <c r="AS565" i="19"/>
  <c r="AS92" i="19"/>
  <c r="AS75" i="19"/>
  <c r="AS693" i="19"/>
  <c r="AS709" i="19"/>
  <c r="AS272" i="19"/>
  <c r="AS246" i="19"/>
  <c r="AS133" i="19"/>
  <c r="AS269" i="19"/>
  <c r="AS956" i="19"/>
  <c r="AS760" i="19"/>
  <c r="AS377" i="19"/>
  <c r="AS325" i="19"/>
  <c r="AS574" i="19"/>
  <c r="AS119" i="19"/>
  <c r="AS80" i="19"/>
  <c r="AS719" i="19"/>
  <c r="AS387" i="19"/>
  <c r="AS34" i="19"/>
  <c r="AS512" i="19"/>
  <c r="AS945" i="19"/>
  <c r="AS725" i="19"/>
  <c r="AS20" i="19"/>
  <c r="AS964" i="19"/>
  <c r="AS812" i="19"/>
  <c r="AS955" i="19"/>
  <c r="AS614" i="19"/>
  <c r="AS397" i="19"/>
  <c r="AS872" i="19"/>
  <c r="AS146" i="19"/>
  <c r="AS505" i="19"/>
  <c r="AS508" i="19"/>
  <c r="AS288" i="19"/>
  <c r="AS825" i="19"/>
  <c r="AS790" i="19"/>
  <c r="AS206" i="19"/>
  <c r="AS747" i="19"/>
  <c r="AS566" i="19"/>
  <c r="AS82" i="19"/>
  <c r="AS880" i="19"/>
  <c r="AS544" i="19"/>
  <c r="AS697" i="19"/>
  <c r="AS400" i="19"/>
  <c r="AS281" i="19"/>
  <c r="AS350" i="19"/>
  <c r="AS425" i="19"/>
  <c r="AS461" i="19"/>
  <c r="AS154" i="19"/>
  <c r="AS866" i="19"/>
  <c r="AS293" i="19"/>
  <c r="AS832" i="19"/>
  <c r="AS562" i="19"/>
  <c r="AS26" i="19"/>
  <c r="AS160" i="19"/>
  <c r="AS478" i="19"/>
  <c r="AS925" i="19"/>
  <c r="AS787" i="19"/>
  <c r="AS253" i="19"/>
  <c r="AS307" i="19"/>
  <c r="AS210" i="19"/>
  <c r="AS324" i="19"/>
  <c r="AS282" i="19"/>
  <c r="AS531" i="19"/>
  <c r="AS258" i="19"/>
  <c r="AS525" i="19"/>
  <c r="AS322" i="19"/>
  <c r="AS157" i="19"/>
  <c r="AS824" i="19"/>
  <c r="AS241" i="19"/>
  <c r="AS298" i="19"/>
  <c r="AS745" i="19"/>
  <c r="AS404" i="19"/>
  <c r="AS962" i="19"/>
  <c r="AS10" i="19"/>
  <c r="AS182" i="19"/>
  <c r="AS103" i="19"/>
  <c r="AS414" i="19"/>
  <c r="AS518" i="19"/>
  <c r="AS540" i="19"/>
  <c r="AS645" i="19"/>
  <c r="AS137" i="19"/>
  <c r="AS398" i="19"/>
  <c r="AS923" i="19"/>
  <c r="AS919" i="19"/>
  <c r="AS468" i="19"/>
  <c r="AS950" i="19"/>
  <c r="AS755" i="19"/>
  <c r="AS6" i="19"/>
  <c r="AS641" i="19"/>
  <c r="AS339" i="19"/>
  <c r="AS499" i="19"/>
  <c r="AS180" i="19"/>
  <c r="AS551" i="19"/>
  <c r="AS701" i="19"/>
  <c r="AS576" i="19"/>
  <c r="AS459" i="19"/>
  <c r="AS56" i="19"/>
  <c r="AS533" i="19"/>
  <c r="AS394" i="19"/>
  <c r="AS801" i="19"/>
  <c r="AS904" i="19"/>
  <c r="AS136" i="19"/>
  <c r="AS287" i="19"/>
  <c r="AS469" i="19"/>
  <c r="AS388" i="19"/>
  <c r="AS267" i="19"/>
  <c r="AS108" i="19"/>
  <c r="AS720" i="19"/>
  <c r="AS668" i="19"/>
  <c r="AS898" i="19"/>
  <c r="AS140" i="19"/>
  <c r="AS907" i="19"/>
  <c r="AS958" i="19"/>
  <c r="AS17" i="19"/>
  <c r="AS739" i="19"/>
  <c r="AS887" i="19"/>
  <c r="AS924" i="19"/>
  <c r="AS229" i="19"/>
  <c r="AS463" i="19"/>
  <c r="AS632" i="19"/>
  <c r="AS917" i="19"/>
  <c r="AS748" i="19"/>
  <c r="AS130" i="19"/>
  <c r="AS382" i="19"/>
  <c r="AS724" i="19"/>
  <c r="AS860" i="19"/>
  <c r="AS171" i="19"/>
  <c r="AS779" i="19"/>
  <c r="AS502" i="19"/>
  <c r="AS699" i="19"/>
  <c r="AS646" i="19"/>
  <c r="AS550" i="19"/>
  <c r="AS665" i="19"/>
  <c r="AS776" i="19"/>
  <c r="AS553" i="19"/>
  <c r="AS250" i="19"/>
  <c r="AS819" i="19"/>
  <c r="AS54" i="19"/>
  <c r="AS177" i="19"/>
  <c r="AS391" i="19"/>
  <c r="AS712" i="19"/>
  <c r="AS615" i="19"/>
  <c r="AS961" i="19"/>
  <c r="AS368" i="19"/>
  <c r="AS367" i="19"/>
  <c r="AS852" i="19"/>
  <c r="AS125" i="19"/>
  <c r="AS601" i="19"/>
  <c r="AS814" i="19"/>
  <c r="AS671" i="19"/>
  <c r="AS750" i="19"/>
  <c r="AS406" i="19"/>
  <c r="AS865" i="19"/>
  <c r="AS718" i="19"/>
  <c r="AS758" i="19"/>
  <c r="AS764" i="19"/>
  <c r="AS101" i="19"/>
  <c r="AS422" i="19"/>
  <c r="AS341" i="19"/>
  <c r="AS289" i="19"/>
  <c r="AS49" i="19"/>
  <c r="AS426" i="19"/>
  <c r="AS572" i="19"/>
  <c r="AS421" i="19"/>
  <c r="AS581" i="19"/>
  <c r="AS28" i="19"/>
  <c r="AS296" i="19"/>
  <c r="AS116" i="19"/>
  <c r="AS63" i="19"/>
  <c r="AS477" i="19"/>
  <c r="AS625" i="19"/>
  <c r="AS52" i="19"/>
  <c r="AS47" i="19"/>
  <c r="AS127" i="19"/>
  <c r="AS569" i="19"/>
  <c r="AS338" i="19"/>
  <c r="AS698" i="19"/>
  <c r="AS846" i="19"/>
  <c r="AS966" i="19"/>
  <c r="AS927" i="19"/>
  <c r="AS445" i="19"/>
  <c r="AS200" i="19"/>
  <c r="AS891" i="19"/>
  <c r="AS484" i="19"/>
  <c r="AS648" i="19"/>
  <c r="AS605" i="19"/>
  <c r="AS117" i="19"/>
  <c r="AS476" i="19"/>
  <c r="AS742" i="19"/>
  <c r="AS107" i="19"/>
  <c r="AS213" i="19"/>
  <c r="AS106" i="19"/>
  <c r="AS273" i="19"/>
  <c r="AS726" i="19"/>
  <c r="AS417" i="19"/>
  <c r="AS431" i="19"/>
  <c r="AS708" i="19"/>
  <c r="AS174" i="19"/>
  <c r="AS754" i="19"/>
  <c r="AS176" i="19"/>
  <c r="AS732" i="19"/>
  <c r="AS364" i="19"/>
  <c r="AS113" i="19"/>
  <c r="AS833" i="19"/>
  <c r="AS126" i="19"/>
  <c r="AS43" i="19"/>
  <c r="AS482" i="19"/>
  <c r="AS920" i="19"/>
  <c r="AS636" i="19"/>
  <c r="AS79" i="19"/>
  <c r="AS312" i="19"/>
  <c r="AS491" i="19"/>
  <c r="AS889" i="19"/>
  <c r="AS910" i="19"/>
  <c r="AS238" i="19"/>
  <c r="AS473" i="19"/>
  <c r="AS102" i="19"/>
  <c r="AS704" i="19"/>
  <c r="AS349" i="19"/>
  <c r="AS589" i="19"/>
  <c r="AS32" i="19"/>
  <c r="AS184" i="19"/>
  <c r="AS652" i="19"/>
  <c r="AS178" i="19"/>
  <c r="AS124" i="19"/>
  <c r="AS4" i="19"/>
  <c r="AS438" i="19"/>
  <c r="AS520" i="19"/>
  <c r="AS352" i="19"/>
  <c r="AS187" i="19"/>
  <c r="AS761" i="19"/>
  <c r="AS458" i="19"/>
  <c r="AS861" i="19"/>
  <c r="AS318" i="19"/>
  <c r="AS599" i="19"/>
  <c r="AS679" i="19"/>
  <c r="AS843" i="19"/>
  <c r="AS594" i="19"/>
  <c r="AS235" i="19"/>
  <c r="AS901" i="19"/>
  <c r="AS844" i="19"/>
  <c r="AS45" i="19"/>
  <c r="AS41" i="19"/>
  <c r="AS653" i="19"/>
  <c r="AS261" i="19"/>
  <c r="AS890" i="19"/>
  <c r="AS879" i="19"/>
  <c r="AS682" i="19"/>
  <c r="AS218" i="19"/>
  <c r="AS674" i="19"/>
  <c r="AS24" i="19"/>
  <c r="AS536" i="19"/>
  <c r="AS715" i="19"/>
  <c r="AS413" i="19"/>
  <c r="AS694" i="19"/>
  <c r="AS248" i="19"/>
  <c r="AS83" i="19"/>
  <c r="AS232" i="19"/>
  <c r="AS743" i="19"/>
  <c r="AS637" i="19"/>
  <c r="AS105" i="19"/>
  <c r="AS460" i="19"/>
  <c r="AS389" i="19"/>
  <c r="AS249" i="19"/>
  <c r="AS111" i="19"/>
  <c r="AS592" i="19"/>
  <c r="AS314" i="19"/>
  <c r="AS231" i="19"/>
  <c r="AS711" i="19"/>
  <c r="AS488" i="19"/>
  <c r="AS778" i="19"/>
  <c r="AS765" i="19"/>
  <c r="AS227" i="19"/>
  <c r="AS835" i="19"/>
  <c r="AS429" i="19"/>
  <c r="AS455" i="19"/>
  <c r="AS768" i="19"/>
  <c r="AS18" i="19"/>
  <c r="AS9" i="19"/>
  <c r="AS50" i="19"/>
  <c r="AS664" i="19"/>
  <c r="AS104" i="19"/>
  <c r="AS192" i="19"/>
  <c r="AS399" i="19"/>
  <c r="AS91" i="19"/>
  <c r="AS794" i="19"/>
  <c r="AS479" i="19"/>
  <c r="AS662" i="19"/>
  <c r="AS774" i="19"/>
  <c r="AS667" i="19"/>
  <c r="AS255" i="19"/>
  <c r="AS567" i="19"/>
  <c r="AS442" i="19"/>
  <c r="AS98" i="19"/>
  <c r="AS651" i="19"/>
  <c r="AS268" i="19"/>
  <c r="AS446" i="19"/>
  <c r="AS14" i="19"/>
  <c r="AS483" i="19"/>
  <c r="AS931" i="19"/>
  <c r="AS585" i="19"/>
  <c r="AS960" i="19"/>
  <c r="AS38" i="19"/>
  <c r="AS169" i="19"/>
  <c r="AS596" i="19"/>
  <c r="AS222" i="19"/>
  <c r="AS179" i="19"/>
  <c r="AS657" i="19"/>
  <c r="AS371" i="19"/>
  <c r="AS616" i="19"/>
  <c r="AS740" i="19"/>
  <c r="AS731" i="19"/>
  <c r="AS897" i="19"/>
  <c r="AS342" i="19"/>
  <c r="AS366" i="19"/>
  <c r="AS556" i="19"/>
  <c r="AS806" i="19"/>
  <c r="AS870" i="19"/>
  <c r="AS465" i="19"/>
  <c r="AS444" i="19"/>
  <c r="AS326" i="19"/>
  <c r="AS359" i="19"/>
  <c r="AS529" i="19"/>
  <c r="AS11" i="19"/>
  <c r="AS522" i="19"/>
  <c r="AS938" i="19"/>
  <c r="AS22" i="19"/>
  <c r="AS337" i="19"/>
  <c r="AS490" i="19"/>
  <c r="AS911" i="19"/>
  <c r="AS633" i="19"/>
  <c r="AS939" i="19"/>
  <c r="AS677" i="19"/>
  <c r="AS291" i="19"/>
  <c r="AS862" i="19"/>
  <c r="AS35" i="19"/>
  <c r="AS143" i="19"/>
  <c r="AS854" i="19"/>
  <c r="AS123" i="19"/>
  <c r="AS262" i="19"/>
  <c r="AS638" i="19"/>
  <c r="AS197" i="19"/>
  <c r="AS416" i="19"/>
  <c r="AS744" i="19"/>
  <c r="AS757" i="19"/>
  <c r="AS2" i="19"/>
  <c r="AS256" i="19"/>
  <c r="AS582" i="19"/>
  <c r="AS295" i="19"/>
  <c r="AS722" i="19"/>
  <c r="AS145" i="19"/>
  <c r="AS53" i="19"/>
  <c r="AS355" i="19"/>
  <c r="AS336" i="19"/>
  <c r="AS874" i="19"/>
  <c r="AS358" i="19"/>
  <c r="AS353" i="19"/>
  <c r="AS172" i="19"/>
  <c r="AS99" i="19"/>
  <c r="AS497" i="19"/>
  <c r="AS419" i="19"/>
  <c r="AS21" i="19"/>
  <c r="AS409" i="19"/>
  <c r="AS759" i="19"/>
  <c r="AS940" i="19"/>
  <c r="AS593" i="19"/>
  <c r="AS547" i="19"/>
  <c r="AS900" i="19"/>
  <c r="AS346" i="19"/>
  <c r="AS705" i="19"/>
  <c r="AS882" i="19"/>
  <c r="AS873" i="19"/>
  <c r="AS517" i="19"/>
  <c r="AS855" i="19"/>
  <c r="AS407" i="19"/>
  <c r="AS481" i="19"/>
  <c r="AS830" i="19"/>
  <c r="AS239" i="19"/>
  <c r="AS175" i="19"/>
  <c r="AS27" i="19"/>
  <c r="AS909" i="19"/>
  <c r="AS317" i="19"/>
  <c r="AS363" i="19"/>
  <c r="AS185" i="19"/>
  <c r="AS280" i="19"/>
  <c r="AS716" i="19"/>
  <c r="AS539" i="19"/>
  <c r="AS85" i="19"/>
  <c r="AS418" i="19"/>
  <c r="AS203" i="19"/>
  <c r="AS721" i="19"/>
  <c r="AS828" i="19"/>
  <c r="AS785" i="19"/>
  <c r="AS487" i="19"/>
  <c r="AS453" i="19"/>
  <c r="AS935" i="19"/>
  <c r="AS763" i="19"/>
  <c r="AS886" i="19"/>
  <c r="AS304" i="19"/>
  <c r="AS392" i="19"/>
  <c r="AS415" i="19"/>
  <c r="AS55" i="19"/>
  <c r="AS212" i="19"/>
  <c r="AS204" i="19"/>
  <c r="AS310" i="19"/>
  <c r="AS254" i="19"/>
  <c r="AS899" i="19"/>
  <c r="AS167" i="19"/>
  <c r="AS624" i="19"/>
  <c r="AS881" i="19"/>
  <c r="AS344" i="19"/>
  <c r="AS193" i="19"/>
  <c r="AS234" i="19"/>
  <c r="AS803" i="19"/>
  <c r="AS707" i="19"/>
  <c r="AS356" i="19"/>
  <c r="AS228" i="19"/>
  <c r="AS93" i="19"/>
  <c r="AS942" i="19"/>
  <c r="AS435" i="19"/>
  <c r="AS793" i="19"/>
  <c r="AS933" i="19"/>
  <c r="AS242" i="19"/>
  <c r="AS466" i="19"/>
  <c r="AS561" i="19"/>
  <c r="AS96" i="19"/>
  <c r="AS155" i="19"/>
  <c r="AS845" i="19"/>
  <c r="AS436" i="19"/>
  <c r="AS247" i="19"/>
  <c r="AS762" i="19"/>
  <c r="AS781" i="19"/>
  <c r="AS48" i="19"/>
  <c r="AS485" i="19"/>
  <c r="AS209" i="19"/>
  <c r="AS292" i="19"/>
  <c r="AS591" i="19"/>
  <c r="AS822" i="19"/>
  <c r="AS818" i="19"/>
  <c r="AS524" i="19"/>
  <c r="AS141" i="19"/>
  <c r="AS224" i="19"/>
  <c r="AS558" i="19"/>
  <c r="AS655" i="19"/>
  <c r="AS831" i="19"/>
  <c r="AS278" i="19"/>
  <c r="AS749" i="19"/>
  <c r="AS807" i="19"/>
  <c r="AS929" i="19"/>
  <c r="AS236" i="19"/>
  <c r="AS613" i="19"/>
  <c r="AS656" i="19"/>
  <c r="AS932" i="19"/>
  <c r="AS393" i="19"/>
  <c r="AS896" i="19"/>
  <c r="AS859" i="19"/>
  <c r="AS513" i="19"/>
  <c r="AS953" i="19"/>
  <c r="AS208" i="19"/>
  <c r="AS728" i="19"/>
  <c r="AS791" i="19"/>
  <c r="AS530" i="19"/>
  <c r="AS538" i="19"/>
  <c r="AS430" i="19"/>
  <c r="AS588" i="19"/>
  <c r="AS69" i="19"/>
  <c r="AS549" i="19"/>
  <c r="AS922" i="19"/>
  <c r="AS170" i="19"/>
  <c r="AS158" i="19"/>
  <c r="AS622" i="19"/>
  <c r="AS114" i="19"/>
  <c r="AS165" i="19"/>
  <c r="AS586" i="19"/>
  <c r="AS159" i="19"/>
  <c r="AS128" i="19"/>
  <c r="AS658" i="19"/>
  <c r="AS217" i="19"/>
  <c r="AS877" i="19"/>
  <c r="AS684" i="19"/>
  <c r="AS864" i="19"/>
  <c r="AS153" i="19"/>
  <c r="AS390" i="19"/>
  <c r="AS323" i="19"/>
  <c r="AS714" i="19"/>
  <c r="AS888" i="19"/>
  <c r="AS67" i="19"/>
  <c r="AS306" i="19"/>
  <c r="AS264" i="19"/>
  <c r="AS332" i="19"/>
  <c r="AS97" i="19"/>
  <c r="AS500" i="19"/>
  <c r="AS789" i="19"/>
  <c r="AS660" i="19"/>
  <c r="AS587" i="19"/>
  <c r="AS968" i="19"/>
  <c r="AS260" i="19"/>
  <c r="AS706" i="19"/>
  <c r="AS875" i="19"/>
  <c r="AS309" i="19"/>
  <c r="AS87" i="19"/>
  <c r="AS271" i="19"/>
  <c r="AS494" i="19"/>
  <c r="AS918" i="19"/>
  <c r="AS225" i="19"/>
  <c r="AS120" i="19"/>
  <c r="AS470" i="19"/>
  <c r="AS650" i="19"/>
  <c r="AS937" i="19"/>
  <c r="AS311" i="19"/>
  <c r="AS642" i="19"/>
  <c r="AS443" i="19"/>
  <c r="AS815" i="19"/>
  <c r="AS168" i="19"/>
  <c r="AS164" i="19"/>
  <c r="AS808" i="19"/>
  <c r="AS163" i="19"/>
  <c r="AS850" i="19"/>
  <c r="AS560" i="19"/>
  <c r="AS150" i="19"/>
  <c r="AS373" i="19"/>
  <c r="AS320" i="19"/>
  <c r="AS144" i="19"/>
  <c r="AS95" i="19"/>
  <c r="AS820" i="19"/>
  <c r="AS376" i="19"/>
  <c r="AS769" i="19"/>
  <c r="AS751" i="19"/>
  <c r="AS110" i="19"/>
  <c r="AS756" i="19"/>
  <c r="AS542" i="19"/>
  <c r="AS506" i="19"/>
  <c r="AS535" i="19"/>
  <c r="AS251" i="19"/>
  <c r="AS220" i="19"/>
  <c r="AS214" i="19"/>
  <c r="AS786" i="19"/>
  <c r="AS31" i="19"/>
  <c r="AS386" i="19"/>
  <c r="AS670" i="19"/>
  <c r="AS118" i="19"/>
  <c r="AS162" i="19"/>
  <c r="AS959" i="19"/>
  <c r="AS437" i="19"/>
  <c r="AS796" i="19"/>
  <c r="AS734" i="19"/>
  <c r="AS713" i="19"/>
  <c r="AS335" i="19"/>
  <c r="AS135" i="19"/>
  <c r="AS286" i="19"/>
  <c r="AS928" i="19"/>
  <c r="AS687" i="19"/>
  <c r="AS906" i="19"/>
  <c r="AS94" i="19"/>
  <c r="AS628" i="19"/>
  <c r="AS857" i="19"/>
  <c r="AS183" i="19"/>
  <c r="AS869" i="19"/>
  <c r="AS597" i="19"/>
  <c r="AS620" i="19"/>
  <c r="AS783" i="19"/>
  <c r="AS644" i="19"/>
  <c r="AS571" i="19"/>
  <c r="AS138" i="19"/>
  <c r="AS440" i="19"/>
  <c r="AS905" i="19"/>
  <c r="AS88" i="19"/>
  <c r="AS408" i="19"/>
  <c r="AS903" i="19"/>
  <c r="AS839" i="19"/>
  <c r="AS471" i="19"/>
  <c r="AS467" i="19"/>
  <c r="AS885" i="19"/>
  <c r="AS519" i="19"/>
  <c r="AS139" i="19"/>
  <c r="AS784" i="19"/>
  <c r="AS173" i="19"/>
  <c r="AS908" i="19"/>
  <c r="AS134" i="19"/>
  <c r="AS457" i="19"/>
  <c r="AS710" i="19"/>
  <c r="AS496" i="19"/>
  <c r="AS612" i="19"/>
  <c r="AS489" i="19"/>
  <c r="AS401" i="19"/>
  <c r="AS528" i="19"/>
  <c r="AS643" i="19"/>
  <c r="AS606" i="19"/>
  <c r="AS13" i="19"/>
  <c r="AS912" i="19"/>
  <c r="AS730" i="19"/>
  <c r="AS555" i="19"/>
  <c r="AS86" i="19"/>
  <c r="AS695" i="19"/>
  <c r="AS161" i="19"/>
  <c r="AS230" i="19"/>
  <c r="AS570" i="19"/>
  <c r="AS610" i="19"/>
  <c r="AS608" i="19"/>
  <c r="AS112" i="19"/>
  <c r="AS39" i="19"/>
  <c r="AS411" i="19"/>
  <c r="AS649" i="19"/>
  <c r="AS690" i="19"/>
  <c r="AS33" i="19"/>
  <c r="AS57" i="19"/>
  <c r="AS970" i="19"/>
  <c r="AS590" i="19"/>
  <c r="AS689" i="19"/>
  <c r="AS930" i="19"/>
  <c r="AS420" i="19"/>
  <c r="AS109" i="19"/>
  <c r="AS634" i="19"/>
  <c r="AS753" i="19"/>
  <c r="AS216" i="19"/>
  <c r="AS374" i="19"/>
  <c r="AS817" i="19"/>
  <c r="AS37" i="19"/>
  <c r="AS735" i="19"/>
  <c r="AS914" i="19"/>
  <c r="AS926" i="19"/>
  <c r="AS511" i="19"/>
  <c r="AS76" i="19"/>
  <c r="AS575" i="19"/>
  <c r="AS345" i="19"/>
  <c r="AS526" i="19"/>
  <c r="AS851" i="19"/>
  <c r="AS654" i="19"/>
  <c r="AS441" i="19"/>
  <c r="AS454" i="19"/>
  <c r="AS302" i="19"/>
  <c r="AS71" i="19"/>
  <c r="AS626" i="19"/>
  <c r="AS797" i="19"/>
  <c r="AS66" i="19"/>
  <c r="AS580" i="19"/>
  <c r="AS330" i="19"/>
  <c r="AS837" i="19"/>
  <c r="AS451" i="19"/>
  <c r="AS663" i="19"/>
  <c r="AS598" i="19"/>
  <c r="AS584" i="19"/>
  <c r="AS595" i="19"/>
  <c r="AS894" i="19"/>
  <c r="AS147" i="19"/>
  <c r="AS380" i="19"/>
  <c r="AS619" i="19"/>
  <c r="AS848" i="19"/>
  <c r="AS385" i="19"/>
  <c r="AS838" i="19"/>
  <c r="AS263" i="19"/>
  <c r="AS492" i="19"/>
  <c r="AS510" i="19"/>
  <c r="AS853" i="19"/>
  <c r="AS294" i="19"/>
  <c r="AS921" i="19"/>
  <c r="AS493" i="19"/>
  <c r="AS201" i="19"/>
  <c r="AS472" i="19"/>
  <c r="AS746" i="19"/>
  <c r="AS12" i="19"/>
  <c r="AS181" i="19"/>
  <c r="AS7" i="19"/>
  <c r="AS604" i="19"/>
  <c r="AS685" i="19"/>
  <c r="AS19" i="19"/>
  <c r="AS802" i="19"/>
  <c r="AS456" i="19"/>
  <c r="AS673" i="19"/>
  <c r="AS686" i="19"/>
  <c r="AS432" i="19"/>
  <c r="AS509" i="19"/>
  <c r="AS878" i="19"/>
  <c r="AS474" i="19"/>
  <c r="AS331" i="19"/>
  <c r="AS618" i="19"/>
  <c r="AS805" i="19"/>
  <c r="AS233" i="19"/>
  <c r="AS871" i="19"/>
  <c r="AS507" i="19"/>
  <c r="AS449" i="19"/>
  <c r="AS448" i="19"/>
  <c r="AS297" i="19"/>
  <c r="AS696" i="19"/>
  <c r="AS516" i="19"/>
  <c r="AS462" i="19"/>
  <c r="AS503" i="19"/>
  <c r="AS274" i="19"/>
  <c r="AS315" i="19"/>
  <c r="AS717" i="19"/>
  <c r="AS602" i="19"/>
  <c r="AS893" i="19"/>
  <c r="AS965" i="19"/>
  <c r="AS692" i="19"/>
  <c r="AS954" i="19"/>
  <c r="AS447" i="19"/>
  <c r="AS515" i="19"/>
  <c r="AS823" i="19"/>
  <c r="AS741" i="19"/>
  <c r="AS913" i="19"/>
  <c r="AS60" i="19"/>
  <c r="AS557" i="19"/>
  <c r="AS129" i="19"/>
  <c r="AS189" i="19"/>
  <c r="AS788" i="19"/>
  <c r="AS423" i="19"/>
  <c r="AS74" i="19"/>
  <c r="AS265" i="19"/>
  <c r="AS379" i="19"/>
  <c r="AS766" i="19"/>
  <c r="AS480" i="19"/>
  <c r="AS603" i="19"/>
  <c r="AS834" i="19"/>
  <c r="AS58" i="19"/>
  <c r="AS946" i="19"/>
  <c r="AS226" i="19"/>
  <c r="AS816" i="19"/>
  <c r="AS340" i="19"/>
  <c r="AS40" i="19"/>
  <c r="AS546" i="19"/>
  <c r="AS395" i="19"/>
  <c r="AS842" i="19"/>
  <c r="AS916" i="19"/>
  <c r="AS270" i="19"/>
  <c r="AS240" i="19"/>
  <c r="AS967" i="19"/>
  <c r="AS427" i="19"/>
  <c r="AS3" i="19"/>
  <c r="AS252" i="19"/>
  <c r="AS752" i="19"/>
  <c r="AS780" i="19"/>
  <c r="AS969" i="19"/>
  <c r="AS237" i="19"/>
  <c r="AS804" i="19"/>
  <c r="AS647" i="19"/>
  <c r="AS195" i="19"/>
  <c r="AS327" i="19"/>
  <c r="AS514" i="19"/>
  <c r="AS284" i="19"/>
  <c r="AS428" i="19"/>
  <c r="AS42" i="19"/>
  <c r="AS559" i="19"/>
  <c r="AS365" i="19"/>
  <c r="AS607" i="19"/>
  <c r="AS579" i="19"/>
  <c r="AS301" i="19"/>
  <c r="AS199" i="19"/>
  <c r="AS402" i="19"/>
  <c r="AS957" i="19"/>
  <c r="AS378" i="19"/>
  <c r="AS121" i="19"/>
  <c r="AS403" i="19"/>
  <c r="AS198" i="19"/>
  <c r="AS194" i="19"/>
  <c r="AS840" i="19"/>
  <c r="AS583" i="19"/>
  <c r="AS36" i="19"/>
  <c r="AS362" i="19"/>
  <c r="AS952" i="19"/>
  <c r="AS868" i="19"/>
  <c r="AS691" i="19"/>
  <c r="AS627" i="19"/>
  <c r="AS5" i="19"/>
  <c r="AS202" i="19"/>
  <c r="AS702" i="19"/>
  <c r="AS90" i="19"/>
  <c r="AS89" i="19"/>
  <c r="AS329" i="19"/>
  <c r="AS334" i="19"/>
  <c r="AS51" i="19"/>
  <c r="AS25" i="19"/>
  <c r="AS78" i="19"/>
  <c r="AS347" i="19"/>
  <c r="AS829" i="19"/>
  <c r="AS381" i="19"/>
  <c r="AS856" i="19"/>
  <c r="AS299" i="19"/>
  <c r="AS450" i="19"/>
  <c r="AS495" i="19"/>
  <c r="AS836" i="19"/>
  <c r="AS723" i="19"/>
  <c r="AS245" i="19"/>
  <c r="AS772" i="19"/>
  <c r="AS149" i="19"/>
  <c r="AS243" i="19"/>
  <c r="AS152" i="19"/>
  <c r="AS548" i="19"/>
  <c r="AS279" i="19"/>
  <c r="AS221" i="19"/>
  <c r="AS148" i="19"/>
  <c r="AS188" i="19"/>
  <c r="AS305" i="19"/>
  <c r="AS683" i="19"/>
  <c r="AS775" i="19"/>
  <c r="AS947" i="19"/>
  <c r="AS600" i="19"/>
  <c r="AS821" i="19"/>
  <c r="AS46" i="19"/>
  <c r="AS826" i="19"/>
  <c r="AS631" i="19"/>
  <c r="AS659" i="19"/>
  <c r="AS521" i="19"/>
  <c r="AS635" i="19"/>
  <c r="AS554" i="19"/>
  <c r="AS545" i="19"/>
  <c r="AS44" i="19"/>
  <c r="AS867" i="19"/>
  <c r="AS902" i="19"/>
  <c r="AS771" i="19"/>
  <c r="AS303" i="19"/>
  <c r="AS841" i="19"/>
  <c r="AS464" i="19"/>
  <c r="AS629" i="19"/>
  <c r="AS62" i="19"/>
  <c r="AS361" i="19"/>
  <c r="AS729" i="19"/>
  <c r="AS68" i="19"/>
  <c r="AS308" i="19"/>
  <c r="AS357" i="19"/>
  <c r="AS64" i="19"/>
  <c r="AS934" i="19"/>
  <c r="AS623" i="19"/>
  <c r="AS433" i="19"/>
  <c r="AS156" i="19"/>
  <c r="AS770" i="19"/>
  <c r="AS333" i="19"/>
  <c r="AS100" i="19"/>
  <c r="AS424" i="19"/>
  <c r="AS384" i="19"/>
  <c r="AS65" i="19"/>
  <c r="AS132" i="19"/>
  <c r="AS543" i="19"/>
  <c r="AS343" i="19"/>
  <c r="AS61" i="19"/>
  <c r="AS863" i="19"/>
  <c r="AS800" i="19"/>
  <c r="AS501" i="19"/>
  <c r="AS370" i="19"/>
  <c r="AS639" i="19"/>
  <c r="AS396" i="19"/>
  <c r="AS257" i="19"/>
  <c r="AS16" i="19"/>
  <c r="AS283" i="19"/>
  <c r="AS190" i="19"/>
  <c r="AS811" i="19"/>
  <c r="AS259" i="19"/>
  <c r="AS640" i="19"/>
  <c r="AS611" i="19"/>
  <c r="AS672" i="19"/>
  <c r="AS196" i="19"/>
  <c r="AS348" i="19"/>
  <c r="AS8" i="19"/>
  <c r="AS847" i="19"/>
  <c r="AS277" i="19"/>
  <c r="AS777" i="19"/>
  <c r="AS360" i="19"/>
  <c r="AS849" i="19"/>
  <c r="AS813" i="19"/>
  <c r="AS949" i="19"/>
  <c r="AS736" i="19"/>
  <c r="AS799" i="19"/>
  <c r="AS328" i="19"/>
  <c r="AS948" i="19"/>
  <c r="AS963" i="19"/>
  <c r="AS290" i="19"/>
  <c r="AS122" i="19"/>
  <c r="AS630" i="19"/>
  <c r="AS405" i="19"/>
  <c r="AS186" i="19"/>
  <c r="AS782" i="19"/>
  <c r="AS23" i="19"/>
  <c r="AS563" i="19"/>
  <c r="AS115" i="19"/>
  <c r="AS678" i="19"/>
  <c r="BB678" i="19" l="1"/>
  <c r="BB115" i="19"/>
  <c r="BB563" i="19"/>
  <c r="BB23" i="19"/>
  <c r="BB782" i="19"/>
  <c r="BB186" i="19"/>
  <c r="BB405" i="19"/>
  <c r="BB630" i="19"/>
  <c r="BB122" i="19"/>
  <c r="BB290" i="19"/>
  <c r="BB963" i="19"/>
  <c r="BB948" i="19"/>
  <c r="BB328" i="19"/>
  <c r="BB799" i="19"/>
  <c r="BB736" i="19"/>
  <c r="BB949" i="19"/>
  <c r="BB813" i="19"/>
  <c r="BB849" i="19"/>
  <c r="BB360" i="19"/>
  <c r="BB777" i="19"/>
  <c r="BB277" i="19"/>
  <c r="BB847" i="19"/>
  <c r="BB8" i="19"/>
  <c r="BB348" i="19"/>
  <c r="BB196" i="19"/>
  <c r="BB672" i="19"/>
  <c r="BB611" i="19"/>
  <c r="BB640" i="19"/>
  <c r="BB259" i="19"/>
  <c r="BB811" i="19"/>
  <c r="BB190" i="19"/>
  <c r="BB283" i="19"/>
  <c r="BB16" i="19"/>
  <c r="BB257" i="19"/>
  <c r="BB396" i="19"/>
  <c r="BB639" i="19"/>
  <c r="BB370" i="19"/>
  <c r="BB501" i="19"/>
  <c r="BB800" i="19"/>
  <c r="BB863" i="19"/>
  <c r="BB61" i="19"/>
  <c r="BB343" i="19"/>
  <c r="BB543" i="19"/>
  <c r="BB132" i="19"/>
  <c r="BB65" i="19"/>
  <c r="BB384" i="19"/>
  <c r="BB424" i="19"/>
  <c r="BB100" i="19"/>
  <c r="BB333" i="19"/>
  <c r="BB770" i="19"/>
  <c r="BB156" i="19"/>
  <c r="BB433" i="19"/>
  <c r="BB623" i="19"/>
  <c r="BB934" i="19"/>
  <c r="BB64" i="19"/>
  <c r="BB357" i="19"/>
  <c r="BB308" i="19"/>
  <c r="BB68" i="19"/>
  <c r="BB729" i="19"/>
  <c r="BB361" i="19"/>
  <c r="BB62" i="19"/>
  <c r="BB629" i="19"/>
  <c r="BB464" i="19"/>
  <c r="BB841" i="19"/>
  <c r="BB303" i="19"/>
  <c r="BB771" i="19"/>
  <c r="BB902" i="19"/>
  <c r="BB867" i="19"/>
  <c r="BB44" i="19"/>
  <c r="BB545" i="19"/>
  <c r="BB554" i="19"/>
  <c r="BB635" i="19"/>
  <c r="BB521" i="19"/>
  <c r="BB659" i="19"/>
  <c r="BB631" i="19"/>
  <c r="BB826" i="19"/>
  <c r="BB46" i="19"/>
  <c r="BB821" i="19"/>
  <c r="BB600" i="19"/>
  <c r="BB947" i="19"/>
  <c r="BB775" i="19"/>
  <c r="BB683" i="19"/>
  <c r="BB305" i="19"/>
  <c r="BB188" i="19"/>
  <c r="BB148" i="19"/>
  <c r="BB221" i="19"/>
  <c r="BB279" i="19"/>
  <c r="BB548" i="19"/>
  <c r="BB152" i="19"/>
  <c r="BB243" i="19"/>
  <c r="BB149" i="19"/>
  <c r="BB772" i="19"/>
  <c r="BB245" i="19"/>
  <c r="BB723" i="19"/>
  <c r="BB836" i="19"/>
  <c r="BB495" i="19"/>
  <c r="BB450" i="19"/>
  <c r="BB299" i="19"/>
  <c r="BB856" i="19"/>
  <c r="BB381" i="19"/>
  <c r="BB829" i="19"/>
  <c r="BB347" i="19"/>
  <c r="BB78" i="19"/>
  <c r="BB25" i="19"/>
  <c r="BB51" i="19"/>
  <c r="BB334" i="19"/>
  <c r="BB329" i="19"/>
  <c r="BB89" i="19"/>
  <c r="BB90" i="19"/>
  <c r="BB702" i="19"/>
  <c r="BB202" i="19"/>
  <c r="BB5" i="19"/>
  <c r="BB627" i="19"/>
  <c r="BB691" i="19"/>
  <c r="BB868" i="19"/>
  <c r="BB952" i="19"/>
  <c r="BB362" i="19"/>
  <c r="BB36" i="19"/>
  <c r="BB583" i="19"/>
  <c r="BB840" i="19"/>
  <c r="BB194" i="19"/>
  <c r="BB198" i="19"/>
  <c r="BB403" i="19"/>
  <c r="BB121" i="19"/>
  <c r="BB378" i="19"/>
  <c r="BB957" i="19"/>
  <c r="BB402" i="19"/>
  <c r="BB199" i="19"/>
  <c r="BB301" i="19"/>
  <c r="BB579" i="19"/>
  <c r="BB607" i="19"/>
  <c r="BB365" i="19"/>
  <c r="BB559" i="19"/>
  <c r="BB42" i="19"/>
  <c r="BB428" i="19"/>
  <c r="BB284" i="19"/>
  <c r="BB514" i="19"/>
  <c r="BB327" i="19"/>
  <c r="BB195" i="19"/>
  <c r="BB647" i="19"/>
  <c r="BB804" i="19"/>
  <c r="BB237" i="19"/>
  <c r="BB969" i="19"/>
  <c r="BB780" i="19"/>
  <c r="BB752" i="19"/>
  <c r="BB252" i="19"/>
  <c r="BB3" i="19"/>
  <c r="BB427" i="19"/>
  <c r="BB967" i="19"/>
  <c r="BB240" i="19"/>
  <c r="BB270" i="19"/>
  <c r="BB916" i="19"/>
  <c r="BB842" i="19"/>
  <c r="BB395" i="19"/>
  <c r="BB546" i="19"/>
  <c r="BB40" i="19"/>
  <c r="BB340" i="19"/>
  <c r="BB816" i="19"/>
  <c r="BB226" i="19"/>
  <c r="BB946" i="19"/>
  <c r="BB58" i="19"/>
  <c r="BB834" i="19"/>
  <c r="BB603" i="19"/>
  <c r="BB480" i="19"/>
  <c r="BB766" i="19"/>
  <c r="BB379" i="19"/>
  <c r="BB265" i="19"/>
  <c r="BB74" i="19"/>
  <c r="BB423" i="19"/>
  <c r="BB788" i="19"/>
  <c r="BB189" i="19"/>
  <c r="BB129" i="19"/>
  <c r="BB557" i="19"/>
  <c r="BB60" i="19"/>
  <c r="BB913" i="19"/>
  <c r="BB741" i="19"/>
  <c r="BB823" i="19"/>
  <c r="BB515" i="19"/>
  <c r="BB447" i="19"/>
  <c r="BB954" i="19"/>
  <c r="BB692" i="19"/>
  <c r="BB965" i="19"/>
  <c r="BB893" i="19"/>
  <c r="BB602" i="19"/>
  <c r="BB717" i="19"/>
  <c r="BB315" i="19"/>
  <c r="BB274" i="19"/>
  <c r="BB503" i="19"/>
  <c r="BB462" i="19"/>
  <c r="BB516" i="19"/>
  <c r="BB696" i="19"/>
  <c r="BB297" i="19"/>
  <c r="BB448" i="19"/>
  <c r="BB449" i="19"/>
  <c r="BB507" i="19"/>
  <c r="BB871" i="19"/>
  <c r="BB233" i="19"/>
  <c r="BB805" i="19"/>
  <c r="BB618" i="19"/>
  <c r="BB331" i="19"/>
  <c r="BB474" i="19"/>
  <c r="BB878" i="19"/>
  <c r="BB509" i="19"/>
  <c r="BB432" i="19"/>
  <c r="BB686" i="19"/>
  <c r="BB673" i="19"/>
  <c r="BB456" i="19"/>
  <c r="BB802" i="19"/>
  <c r="BB19" i="19"/>
  <c r="BB685" i="19"/>
  <c r="BB604" i="19"/>
  <c r="BB7" i="19"/>
  <c r="BB181" i="19"/>
  <c r="BB12" i="19"/>
  <c r="BB746" i="19"/>
  <c r="BB472" i="19"/>
  <c r="BB201" i="19"/>
  <c r="BB493" i="19"/>
  <c r="BB921" i="19"/>
  <c r="BB294" i="19"/>
  <c r="BB853" i="19"/>
  <c r="BB510" i="19"/>
  <c r="BB492" i="19"/>
  <c r="BB263" i="19"/>
  <c r="BB838" i="19"/>
  <c r="BB385" i="19"/>
  <c r="BB848" i="19"/>
  <c r="BB619" i="19"/>
  <c r="BB380" i="19"/>
  <c r="BB147" i="19"/>
  <c r="BB894" i="19"/>
  <c r="BB595" i="19"/>
  <c r="BB584" i="19"/>
  <c r="BB598" i="19"/>
  <c r="BB663" i="19"/>
  <c r="BB451" i="19"/>
  <c r="BB837" i="19"/>
  <c r="BB330" i="19"/>
  <c r="BB580" i="19"/>
  <c r="BB66" i="19"/>
  <c r="BB797" i="19"/>
  <c r="BB626" i="19"/>
  <c r="BB71" i="19"/>
  <c r="BB302" i="19"/>
  <c r="BB454" i="19"/>
  <c r="BB441" i="19"/>
  <c r="BB654" i="19"/>
  <c r="BB851" i="19"/>
  <c r="BB526" i="19"/>
  <c r="BB345" i="19"/>
  <c r="BB575" i="19"/>
  <c r="BB76" i="19"/>
  <c r="BB511" i="19"/>
  <c r="BB926" i="19"/>
  <c r="BB914" i="19"/>
  <c r="BB735" i="19"/>
  <c r="BB37" i="19"/>
  <c r="BB817" i="19"/>
  <c r="BB374" i="19"/>
  <c r="BB216" i="19"/>
  <c r="BB753" i="19"/>
  <c r="BB634" i="19"/>
  <c r="BB109" i="19"/>
  <c r="BB420" i="19"/>
  <c r="BB930" i="19"/>
  <c r="BB689" i="19"/>
  <c r="BB590" i="19"/>
  <c r="BB970" i="19"/>
  <c r="BB57" i="19"/>
  <c r="BB33" i="19"/>
  <c r="BB690" i="19"/>
  <c r="BB649" i="19"/>
  <c r="BB411" i="19"/>
  <c r="BB39" i="19"/>
  <c r="BB112" i="19"/>
  <c r="BB608" i="19"/>
  <c r="BB610" i="19"/>
  <c r="BB570" i="19"/>
  <c r="BB230" i="19"/>
  <c r="BB161" i="19"/>
  <c r="BB695" i="19"/>
  <c r="BB86" i="19"/>
  <c r="BB555" i="19"/>
  <c r="BB730" i="19"/>
  <c r="BB912" i="19"/>
  <c r="BB13" i="19"/>
  <c r="BB606" i="19"/>
  <c r="BB643" i="19"/>
  <c r="BB528" i="19"/>
  <c r="BB401" i="19"/>
  <c r="BB489" i="19"/>
  <c r="BB612" i="19"/>
  <c r="BB496" i="19"/>
  <c r="BB710" i="19"/>
  <c r="BB457" i="19"/>
  <c r="BB134" i="19"/>
  <c r="BB908" i="19"/>
  <c r="BB173" i="19"/>
  <c r="BB784" i="19"/>
  <c r="BB139" i="19"/>
  <c r="BB519" i="19"/>
  <c r="BB885" i="19"/>
  <c r="BB467" i="19"/>
  <c r="BB471" i="19"/>
  <c r="BB839" i="19"/>
  <c r="BB903" i="19"/>
  <c r="BB408" i="19"/>
  <c r="BB88" i="19"/>
  <c r="BB905" i="19"/>
  <c r="BB440" i="19"/>
  <c r="BB138" i="19"/>
  <c r="BB571" i="19"/>
  <c r="BB644" i="19"/>
  <c r="BB783" i="19"/>
  <c r="BB620" i="19"/>
  <c r="BB597" i="19"/>
  <c r="BB869" i="19"/>
  <c r="BB183" i="19"/>
  <c r="BB857" i="19"/>
  <c r="BB628" i="19"/>
  <c r="BB94" i="19"/>
  <c r="BB906" i="19"/>
  <c r="BB687" i="19"/>
  <c r="BB928" i="19"/>
  <c r="BB286" i="19"/>
  <c r="BB135" i="19"/>
  <c r="BB335" i="19"/>
  <c r="BB713" i="19"/>
  <c r="BB734" i="19"/>
  <c r="BB796" i="19"/>
  <c r="BB437" i="19"/>
  <c r="BB959" i="19"/>
  <c r="BB162" i="19"/>
  <c r="BB118" i="19"/>
  <c r="BB670" i="19"/>
  <c r="BB386" i="19"/>
  <c r="BB31" i="19"/>
  <c r="BB786" i="19"/>
  <c r="BB214" i="19"/>
  <c r="BB220" i="19"/>
  <c r="BB251" i="19"/>
  <c r="BB535" i="19"/>
  <c r="BB506" i="19"/>
  <c r="BB542" i="19"/>
  <c r="BB756" i="19"/>
  <c r="BB110" i="19"/>
  <c r="BB751" i="19"/>
  <c r="BB769" i="19"/>
  <c r="BB376" i="19"/>
  <c r="BB820" i="19"/>
  <c r="BB95" i="19"/>
  <c r="BB144" i="19"/>
  <c r="BB320" i="19"/>
  <c r="BB373" i="19"/>
  <c r="BB150" i="19"/>
  <c r="BB560" i="19"/>
  <c r="BB850" i="19"/>
  <c r="BB163" i="19"/>
  <c r="BB808" i="19"/>
  <c r="BB164" i="19"/>
  <c r="BB168" i="19"/>
  <c r="BB815" i="19"/>
  <c r="BB443" i="19"/>
  <c r="BB642" i="19"/>
  <c r="BB311" i="19"/>
  <c r="BB937" i="19"/>
  <c r="BB650" i="19"/>
  <c r="BB470" i="19"/>
  <c r="BB120" i="19"/>
  <c r="BB225" i="19"/>
  <c r="BB918" i="19"/>
  <c r="BB494" i="19"/>
  <c r="BB271" i="19"/>
  <c r="BB87" i="19"/>
  <c r="BB309" i="19"/>
  <c r="BB875" i="19"/>
  <c r="BB706" i="19"/>
  <c r="BB260" i="19"/>
  <c r="BB968" i="19"/>
  <c r="BB587" i="19"/>
  <c r="BB660" i="19"/>
  <c r="BB789" i="19"/>
  <c r="BB500" i="19"/>
  <c r="BB97" i="19"/>
  <c r="BB332" i="19"/>
  <c r="BB264" i="19"/>
  <c r="BB306" i="19"/>
  <c r="BB67" i="19"/>
  <c r="BB888" i="19"/>
  <c r="BB714" i="19"/>
  <c r="BB323" i="19"/>
  <c r="BB390" i="19"/>
  <c r="BB153" i="19"/>
  <c r="BB864" i="19"/>
  <c r="BB684" i="19"/>
  <c r="BB877" i="19"/>
  <c r="BB217" i="19"/>
  <c r="BB658" i="19"/>
  <c r="BB128" i="19"/>
  <c r="BB159" i="19"/>
  <c r="BB586" i="19"/>
  <c r="BB165" i="19"/>
  <c r="BB114" i="19"/>
  <c r="BB622" i="19"/>
  <c r="BB158" i="19"/>
  <c r="BB170" i="19"/>
  <c r="BB922" i="19"/>
  <c r="BB549" i="19"/>
  <c r="BB69" i="19"/>
  <c r="BB588" i="19"/>
  <c r="BB430" i="19"/>
  <c r="BB538" i="19"/>
  <c r="BB530" i="19"/>
  <c r="BB791" i="19"/>
  <c r="BB728" i="19"/>
  <c r="BB208" i="19"/>
  <c r="BB953" i="19"/>
  <c r="BB513" i="19"/>
  <c r="BB859" i="19"/>
  <c r="BB896" i="19"/>
  <c r="BB393" i="19"/>
  <c r="BB932" i="19"/>
  <c r="BB656" i="19"/>
  <c r="BB613" i="19"/>
  <c r="BB236" i="19"/>
  <c r="BB929" i="19"/>
  <c r="BB807" i="19"/>
  <c r="BB749" i="19"/>
  <c r="BB278" i="19"/>
  <c r="BB831" i="19"/>
  <c r="BB655" i="19"/>
  <c r="BB558" i="19"/>
  <c r="BB224" i="19"/>
  <c r="BB141" i="19"/>
  <c r="BB524" i="19"/>
  <c r="BB818" i="19"/>
  <c r="BB822" i="19"/>
  <c r="BB591" i="19"/>
  <c r="BB292" i="19"/>
  <c r="BB209" i="19"/>
  <c r="BB485" i="19"/>
  <c r="BB48" i="19"/>
  <c r="BB781" i="19"/>
  <c r="BB762" i="19"/>
  <c r="BB247" i="19"/>
  <c r="BB436" i="19"/>
  <c r="BB845" i="19"/>
  <c r="BB155" i="19"/>
  <c r="BB96" i="19"/>
  <c r="BB561" i="19"/>
  <c r="BB466" i="19"/>
  <c r="BB242" i="19"/>
  <c r="BB933" i="19"/>
  <c r="BB793" i="19"/>
  <c r="BB435" i="19"/>
  <c r="BB942" i="19"/>
  <c r="BB93" i="19"/>
  <c r="BB228" i="19"/>
  <c r="BB356" i="19"/>
  <c r="BB707" i="19"/>
  <c r="BB803" i="19"/>
  <c r="BB234" i="19"/>
  <c r="BB193" i="19"/>
  <c r="BB344" i="19"/>
  <c r="BB881" i="19"/>
  <c r="BB624" i="19"/>
  <c r="BB167" i="19"/>
  <c r="BB899" i="19"/>
  <c r="BB254" i="19"/>
  <c r="BB310" i="19"/>
  <c r="BB204" i="19"/>
  <c r="BB212" i="19"/>
  <c r="BB55" i="19"/>
  <c r="BB415" i="19"/>
  <c r="BB392" i="19"/>
  <c r="BB304" i="19"/>
  <c r="BB886" i="19"/>
  <c r="BB763" i="19"/>
  <c r="BB935" i="19"/>
  <c r="BB453" i="19"/>
  <c r="BB487" i="19"/>
  <c r="BB785" i="19"/>
  <c r="BB828" i="19"/>
  <c r="BB721" i="19"/>
  <c r="BB203" i="19"/>
  <c r="BB418" i="19"/>
  <c r="BB85" i="19"/>
  <c r="BB539" i="19"/>
  <c r="BB716" i="19"/>
  <c r="BB280" i="19"/>
  <c r="BB185" i="19"/>
  <c r="BB363" i="19"/>
  <c r="BB317" i="19"/>
  <c r="BB909" i="19"/>
  <c r="BB27" i="19"/>
  <c r="BB175" i="19"/>
  <c r="BB239" i="19"/>
  <c r="BB830" i="19"/>
  <c r="BB481" i="19"/>
  <c r="BB407" i="19"/>
  <c r="BB855" i="19"/>
  <c r="BB517" i="19"/>
  <c r="BB873" i="19"/>
  <c r="BB882" i="19"/>
  <c r="BB705" i="19"/>
  <c r="BB346" i="19"/>
  <c r="BB900" i="19"/>
  <c r="BB547" i="19"/>
  <c r="BB593" i="19"/>
  <c r="BB940" i="19"/>
  <c r="BB759" i="19"/>
  <c r="BB409" i="19"/>
  <c r="BB21" i="19"/>
  <c r="BB419" i="19"/>
  <c r="BB497" i="19"/>
  <c r="BB99" i="19"/>
  <c r="BB172" i="19"/>
  <c r="BB353" i="19"/>
  <c r="BB358" i="19"/>
  <c r="BB874" i="19"/>
  <c r="BB336" i="19"/>
  <c r="BB355" i="19"/>
  <c r="BB53" i="19"/>
  <c r="BB145" i="19"/>
  <c r="BB722" i="19"/>
  <c r="BB295" i="19"/>
  <c r="BB582" i="19"/>
  <c r="BB256" i="19"/>
  <c r="BB2" i="19"/>
  <c r="BB757" i="19"/>
  <c r="BB744" i="19"/>
  <c r="BB416" i="19"/>
  <c r="BB197" i="19"/>
  <c r="BB638" i="19"/>
  <c r="BB262" i="19"/>
  <c r="BB123" i="19"/>
  <c r="BB854" i="19"/>
  <c r="BB143" i="19"/>
  <c r="BB35" i="19"/>
  <c r="BB862" i="19"/>
  <c r="BB291" i="19"/>
  <c r="BB677" i="19"/>
  <c r="BB939" i="19"/>
  <c r="BB633" i="19"/>
  <c r="BB911" i="19"/>
  <c r="BB490" i="19"/>
  <c r="BB337" i="19"/>
  <c r="BB22" i="19"/>
  <c r="BB938" i="19"/>
  <c r="BB522" i="19"/>
  <c r="BB11" i="19"/>
  <c r="BB529" i="19"/>
  <c r="BB359" i="19"/>
  <c r="BB326" i="19"/>
  <c r="BB444" i="19"/>
  <c r="BB465" i="19"/>
  <c r="BB870" i="19"/>
  <c r="BB806" i="19"/>
  <c r="BB556" i="19"/>
  <c r="BB366" i="19"/>
  <c r="BB342" i="19"/>
  <c r="BB897" i="19"/>
  <c r="BB731" i="19"/>
  <c r="BB740" i="19"/>
  <c r="BB616" i="19"/>
  <c r="BB371" i="19"/>
  <c r="BB657" i="19"/>
  <c r="BB179" i="19"/>
  <c r="BB222" i="19"/>
  <c r="BB596" i="19"/>
  <c r="BB169" i="19"/>
  <c r="BB38" i="19"/>
  <c r="BB960" i="19"/>
  <c r="BB585" i="19"/>
  <c r="BB931" i="19"/>
  <c r="BB483" i="19"/>
  <c r="BB14" i="19"/>
  <c r="BB446" i="19"/>
  <c r="BB268" i="19"/>
  <c r="BB651" i="19"/>
  <c r="BB98" i="19"/>
  <c r="BB442" i="19"/>
  <c r="BB567" i="19"/>
  <c r="BB255" i="19"/>
  <c r="BB667" i="19"/>
  <c r="BB774" i="19"/>
  <c r="BB662" i="19"/>
  <c r="BB479" i="19"/>
  <c r="BB794" i="19"/>
  <c r="BB91" i="19"/>
  <c r="BB399" i="19"/>
  <c r="BB192" i="19"/>
  <c r="BB104" i="19"/>
  <c r="BB664" i="19"/>
  <c r="BB50" i="19"/>
  <c r="BB9" i="19"/>
  <c r="BB18" i="19"/>
  <c r="BB768" i="19"/>
  <c r="BB455" i="19"/>
  <c r="BB429" i="19"/>
  <c r="BB835" i="19"/>
  <c r="BB227" i="19"/>
  <c r="BB765" i="19"/>
  <c r="BB778" i="19"/>
  <c r="BB488" i="19"/>
  <c r="BB711" i="19"/>
  <c r="BB231" i="19"/>
  <c r="BB314" i="19"/>
  <c r="BB592" i="19"/>
  <c r="BB111" i="19"/>
  <c r="BB249" i="19"/>
  <c r="BB389" i="19"/>
  <c r="BB460" i="19"/>
  <c r="BB105" i="19"/>
  <c r="BB637" i="19"/>
  <c r="BB743" i="19"/>
  <c r="BB232" i="19"/>
  <c r="BB83" i="19"/>
  <c r="BB248" i="19"/>
  <c r="BB694" i="19"/>
  <c r="BB413" i="19"/>
  <c r="BB715" i="19"/>
  <c r="BB536" i="19"/>
  <c r="BB24" i="19"/>
  <c r="BB674" i="19"/>
  <c r="BB218" i="19"/>
  <c r="BB682" i="19"/>
  <c r="BB879" i="19"/>
  <c r="BB890" i="19"/>
  <c r="BB261" i="19"/>
  <c r="BB653" i="19"/>
  <c r="BB41" i="19"/>
  <c r="BB45" i="19"/>
  <c r="BB844" i="19"/>
  <c r="BB901" i="19"/>
  <c r="BB235" i="19"/>
  <c r="BB594" i="19"/>
  <c r="BB843" i="19"/>
  <c r="BB679" i="19"/>
  <c r="BB599" i="19"/>
  <c r="BB318" i="19"/>
  <c r="BB861" i="19"/>
  <c r="BB458" i="19"/>
  <c r="BB761" i="19"/>
  <c r="BB187" i="19"/>
  <c r="BB352" i="19"/>
  <c r="BB520" i="19"/>
  <c r="BB438" i="19"/>
  <c r="BB4" i="19"/>
  <c r="BB124" i="19"/>
  <c r="BB178" i="19"/>
  <c r="BB652" i="19"/>
  <c r="BB184" i="19"/>
  <c r="BB32" i="19"/>
  <c r="BB589" i="19"/>
  <c r="BB349" i="19"/>
  <c r="BB704" i="19"/>
  <c r="BB102" i="19"/>
  <c r="BB473" i="19"/>
  <c r="BB238" i="19"/>
  <c r="BB910" i="19"/>
  <c r="BB889" i="19"/>
  <c r="BB491" i="19"/>
  <c r="BB312" i="19"/>
  <c r="BB79" i="19"/>
  <c r="BB636" i="19"/>
  <c r="BB920" i="19"/>
  <c r="BB482" i="19"/>
  <c r="BB43" i="19"/>
  <c r="BB126" i="19"/>
  <c r="BB833" i="19"/>
  <c r="BB113" i="19"/>
  <c r="BB364" i="19"/>
  <c r="BB732" i="19"/>
  <c r="BB176" i="19"/>
  <c r="BB754" i="19"/>
  <c r="BB174" i="19"/>
  <c r="BB708" i="19"/>
  <c r="BB431" i="19"/>
  <c r="BB417" i="19"/>
  <c r="BB726" i="19"/>
  <c r="BB273" i="19"/>
  <c r="BB106" i="19"/>
  <c r="BB213" i="19"/>
  <c r="BB107" i="19"/>
  <c r="BB742" i="19"/>
  <c r="BB476" i="19"/>
  <c r="BB117" i="19"/>
  <c r="BB605" i="19"/>
  <c r="BB648" i="19"/>
  <c r="BB484" i="19"/>
  <c r="BB891" i="19"/>
  <c r="BB200" i="19"/>
  <c r="BB445" i="19"/>
  <c r="BB927" i="19"/>
  <c r="BB966" i="19"/>
  <c r="BB846" i="19"/>
  <c r="BB698" i="19"/>
  <c r="BB338" i="19"/>
  <c r="BB569" i="19"/>
  <c r="BB127" i="19"/>
  <c r="BB47" i="19"/>
  <c r="BB52" i="19"/>
  <c r="BB625" i="19"/>
  <c r="BB477" i="19"/>
  <c r="BB63" i="19"/>
  <c r="BB116" i="19"/>
  <c r="BB296" i="19"/>
  <c r="BB28" i="19"/>
  <c r="BB581" i="19"/>
  <c r="BB421" i="19"/>
  <c r="BB572" i="19"/>
  <c r="BB426" i="19"/>
  <c r="BB49" i="19"/>
  <c r="BB289" i="19"/>
  <c r="BB341" i="19"/>
  <c r="BB422" i="19"/>
  <c r="BB101" i="19"/>
  <c r="BB764" i="19"/>
  <c r="BB758" i="19"/>
  <c r="BB718" i="19"/>
  <c r="BB865" i="19"/>
  <c r="BB406" i="19"/>
  <c r="BB750" i="19"/>
  <c r="BB671" i="19"/>
  <c r="BB814" i="19"/>
  <c r="BB601" i="19"/>
  <c r="BB125" i="19"/>
  <c r="BB852" i="19"/>
  <c r="BB367" i="19"/>
  <c r="BB368" i="19"/>
  <c r="BB961" i="19"/>
  <c r="BB615" i="19"/>
  <c r="BB712" i="19"/>
  <c r="BB391" i="19"/>
  <c r="BB177" i="19"/>
  <c r="BB54" i="19"/>
  <c r="BB819" i="19"/>
  <c r="BB250" i="19"/>
  <c r="BB553" i="19"/>
  <c r="BB776" i="19"/>
  <c r="BB665" i="19"/>
  <c r="BB550" i="19"/>
  <c r="BB646" i="19"/>
  <c r="BB699" i="19"/>
  <c r="BB502" i="19"/>
  <c r="BB779" i="19"/>
  <c r="BB171" i="19"/>
  <c r="BB860" i="19"/>
  <c r="BB724" i="19"/>
  <c r="BB382" i="19"/>
  <c r="BB130" i="19"/>
  <c r="BB748" i="19"/>
  <c r="BB917" i="19"/>
  <c r="BB632" i="19"/>
  <c r="BB463" i="19"/>
  <c r="BB229" i="19"/>
  <c r="BB924" i="19"/>
  <c r="BB887" i="19"/>
  <c r="BB739" i="19"/>
  <c r="BB17" i="19"/>
  <c r="BB958" i="19"/>
  <c r="BB907" i="19"/>
  <c r="BB140" i="19"/>
  <c r="BB898" i="19"/>
  <c r="BB668" i="19"/>
  <c r="BB720" i="19"/>
  <c r="BB108" i="19"/>
  <c r="BB267" i="19"/>
  <c r="BB388" i="19"/>
  <c r="BB469" i="19"/>
  <c r="BB287" i="19"/>
  <c r="BB136" i="19"/>
  <c r="BB904" i="19"/>
  <c r="BB801" i="19"/>
  <c r="BB394" i="19"/>
  <c r="BB533" i="19"/>
  <c r="BB56" i="19"/>
  <c r="BB459" i="19"/>
  <c r="BB576" i="19"/>
  <c r="BB701" i="19"/>
  <c r="BB551" i="19"/>
  <c r="BB180" i="19"/>
  <c r="BB499" i="19"/>
  <c r="BB339" i="19"/>
  <c r="BB641" i="19"/>
  <c r="BB6" i="19"/>
  <c r="BB755" i="19"/>
  <c r="BB950" i="19"/>
  <c r="BB468" i="19"/>
  <c r="BB919" i="19"/>
  <c r="BB923" i="19"/>
  <c r="BB398" i="19"/>
  <c r="BB137" i="19"/>
  <c r="BB645" i="19"/>
  <c r="BB540" i="19"/>
  <c r="BB518" i="19"/>
  <c r="BB414" i="19"/>
  <c r="BB103" i="19"/>
  <c r="BB182" i="19"/>
  <c r="BB10" i="19"/>
  <c r="BB962" i="19"/>
  <c r="BB404" i="19"/>
  <c r="BB745" i="19"/>
  <c r="BB298" i="19"/>
  <c r="BB241" i="19"/>
  <c r="BB824" i="19"/>
  <c r="BB157" i="19"/>
  <c r="BB322" i="19"/>
  <c r="BB525" i="19"/>
  <c r="BB258" i="19"/>
  <c r="BB531" i="19"/>
  <c r="BB282" i="19"/>
  <c r="BB324" i="19"/>
  <c r="BB210" i="19"/>
  <c r="BB307" i="19"/>
  <c r="BB253" i="19"/>
  <c r="BB787" i="19"/>
  <c r="BB925" i="19"/>
  <c r="BB478" i="19"/>
  <c r="BB160" i="19"/>
  <c r="BB26" i="19"/>
  <c r="BB562" i="19"/>
  <c r="BB832" i="19"/>
  <c r="BB293" i="19"/>
  <c r="BB866" i="19"/>
  <c r="BB154" i="19"/>
  <c r="BB461" i="19"/>
  <c r="BB425" i="19"/>
  <c r="BB350" i="19"/>
  <c r="BB281" i="19"/>
  <c r="BB400" i="19"/>
  <c r="BB697" i="19"/>
  <c r="BB544" i="19"/>
  <c r="BB880" i="19"/>
  <c r="BB82" i="19"/>
  <c r="BB566" i="19"/>
  <c r="BB747" i="19"/>
  <c r="BB206" i="19"/>
  <c r="BB790" i="19"/>
  <c r="BB825" i="19"/>
  <c r="BB288" i="19"/>
  <c r="BB508" i="19"/>
  <c r="BB505" i="19"/>
  <c r="BB146" i="19"/>
  <c r="BB872" i="19"/>
  <c r="BB397" i="19"/>
  <c r="BB614" i="19"/>
  <c r="BB955" i="19"/>
  <c r="BB812" i="19"/>
  <c r="BB964" i="19"/>
  <c r="BB20" i="19"/>
  <c r="BB725" i="19"/>
  <c r="BB945" i="19"/>
  <c r="BB512" i="19"/>
  <c r="BB34" i="19"/>
  <c r="BB387" i="19"/>
  <c r="BB719" i="19"/>
  <c r="BB80" i="19"/>
  <c r="BB119" i="19"/>
  <c r="BB574" i="19"/>
  <c r="BB325" i="19"/>
  <c r="BB377" i="19"/>
  <c r="BB760" i="19"/>
  <c r="BB956" i="19"/>
  <c r="BB269" i="19"/>
  <c r="BB133" i="19"/>
  <c r="BB246" i="19"/>
  <c r="BB272" i="19"/>
  <c r="BB709" i="19"/>
  <c r="BB693" i="19"/>
  <c r="BB75" i="19"/>
  <c r="BB92" i="19"/>
  <c r="BB565" i="19"/>
  <c r="BB504" i="19"/>
  <c r="BB383" i="19"/>
  <c r="BB439" i="19"/>
  <c r="BB688" i="19"/>
  <c r="BB792" i="19"/>
  <c r="BB609" i="19"/>
  <c r="BB564" i="19"/>
  <c r="BB703" i="19"/>
  <c r="BB223" i="19"/>
  <c r="BB858" i="19"/>
  <c r="BB892" i="19"/>
  <c r="BB77" i="19"/>
  <c r="BB215" i="19"/>
  <c r="BB876" i="19"/>
  <c r="BB410" i="19"/>
  <c r="BB895" i="19"/>
  <c r="BB680" i="19"/>
  <c r="BB211" i="19"/>
  <c r="BB577" i="19"/>
  <c r="BB475" i="19"/>
  <c r="BB676" i="19"/>
  <c r="BB73" i="19"/>
  <c r="BB276" i="19"/>
  <c r="BB316" i="19"/>
  <c r="BB486" i="19"/>
  <c r="BB15" i="19"/>
  <c r="BB767" i="19"/>
  <c r="BB532" i="19"/>
  <c r="BB142" i="19"/>
  <c r="BB498" i="19"/>
  <c r="BB733" i="19"/>
  <c r="BB700" i="19"/>
  <c r="BB552" i="19"/>
  <c r="BB452" i="19"/>
  <c r="BB738" i="19"/>
  <c r="BB884" i="19"/>
  <c r="BB434" i="19"/>
  <c r="BB412" i="19"/>
  <c r="BB244" i="19"/>
  <c r="BB537" i="19"/>
  <c r="BB621" i="19"/>
  <c r="BB81" i="19"/>
  <c r="BB59" i="19"/>
  <c r="BB936" i="19"/>
  <c r="BB727" i="19"/>
  <c r="BB84" i="19"/>
  <c r="BB205" i="19"/>
  <c r="BB568" i="19"/>
  <c r="BB151" i="19"/>
  <c r="BB207" i="19"/>
  <c r="BB944" i="19"/>
  <c r="BB219" i="19"/>
  <c r="BB669" i="19"/>
  <c r="BB300" i="19"/>
  <c r="BB166" i="19"/>
  <c r="BB72" i="19"/>
  <c r="BB275" i="19"/>
  <c r="BB943" i="19"/>
  <c r="BB313" i="19"/>
  <c r="BB372" i="19"/>
  <c r="BB266" i="19"/>
  <c r="BB681" i="19"/>
  <c r="BB795" i="19"/>
  <c r="BB319" i="19"/>
  <c r="BB321" i="19"/>
  <c r="BB351" i="19"/>
  <c r="BB285" i="19"/>
  <c r="BB541" i="19"/>
  <c r="BB809" i="19"/>
  <c r="BB354" i="19"/>
  <c r="BB369" i="19"/>
  <c r="BB773" i="19"/>
  <c r="BB675" i="19"/>
  <c r="BB534" i="19"/>
  <c r="BB810" i="19"/>
  <c r="BB30" i="19"/>
  <c r="BB798" i="19"/>
  <c r="BB70" i="19"/>
  <c r="BB883" i="19"/>
  <c r="BB915" i="19"/>
  <c r="BB951" i="19"/>
  <c r="BB573" i="19"/>
  <c r="BB131" i="19"/>
  <c r="BB523" i="19"/>
  <c r="BB527" i="19"/>
  <c r="BB941" i="19"/>
  <c r="BB578" i="19"/>
  <c r="BB827" i="19"/>
  <c r="BB617" i="19"/>
  <c r="BB191" i="19"/>
  <c r="BB29" i="19"/>
  <c r="BB666" i="19"/>
  <c r="BB661" i="19"/>
  <c r="BB737" i="19"/>
  <c r="BB375" i="19"/>
  <c r="Q91" i="19"/>
  <c r="R90" i="19"/>
  <c r="Q92" i="19" l="1"/>
  <c r="R91" i="19"/>
  <c r="Q93" i="19" l="1"/>
  <c r="R92" i="19"/>
  <c r="Q94" i="19" l="1"/>
  <c r="R93" i="19"/>
  <c r="Q95" i="19" l="1"/>
  <c r="R94" i="19"/>
  <c r="Q96" i="19" l="1"/>
  <c r="R95" i="19"/>
  <c r="Q97" i="19" l="1"/>
  <c r="R96" i="19"/>
  <c r="Q98" i="19" l="1"/>
  <c r="R97" i="19"/>
  <c r="Q99" i="19" l="1"/>
  <c r="R98" i="19"/>
  <c r="Q100" i="19" l="1"/>
  <c r="R99" i="19"/>
  <c r="Q101" i="19" l="1"/>
  <c r="R100" i="19"/>
  <c r="Q102" i="19" l="1"/>
  <c r="R101" i="19"/>
  <c r="Q103" i="19" l="1"/>
  <c r="R102" i="19"/>
  <c r="Q104" i="19" l="1"/>
  <c r="R103" i="19"/>
  <c r="Q105" i="19" l="1"/>
  <c r="R104" i="19"/>
  <c r="Q106" i="19" l="1"/>
  <c r="R105" i="19"/>
  <c r="Q107" i="19" l="1"/>
  <c r="R106" i="19"/>
  <c r="Q108" i="19" l="1"/>
  <c r="R107" i="19"/>
  <c r="Q109" i="19" l="1"/>
  <c r="R108" i="19"/>
  <c r="Q110" i="19" l="1"/>
  <c r="R109" i="19"/>
  <c r="Q111" i="19" l="1"/>
  <c r="R110" i="19"/>
  <c r="Q112" i="19" l="1"/>
  <c r="R111" i="19"/>
  <c r="Q113" i="19" l="1"/>
  <c r="R112" i="19"/>
  <c r="Q114" i="19" l="1"/>
  <c r="R113" i="19"/>
  <c r="Q115" i="19" l="1"/>
  <c r="R114" i="19"/>
  <c r="Q116" i="19" l="1"/>
  <c r="R115" i="19"/>
  <c r="Q117" i="19" l="1"/>
  <c r="R116" i="19"/>
  <c r="Q118" i="19" l="1"/>
  <c r="R117" i="19"/>
  <c r="Q119" i="19" l="1"/>
  <c r="R118" i="19"/>
  <c r="Q120" i="19" l="1"/>
  <c r="R119" i="19"/>
  <c r="Q121" i="19" l="1"/>
  <c r="R120" i="19"/>
  <c r="Q122" i="19" l="1"/>
  <c r="R121" i="19"/>
  <c r="Q123" i="19" l="1"/>
  <c r="R122" i="19"/>
  <c r="Q124" i="19" l="1"/>
  <c r="R123" i="19"/>
  <c r="Q125" i="19" l="1"/>
  <c r="R124" i="19"/>
  <c r="Q126" i="19" l="1"/>
  <c r="R125" i="19"/>
  <c r="Q127" i="19" l="1"/>
  <c r="R126" i="19"/>
  <c r="Q128" i="19" l="1"/>
  <c r="R127" i="19"/>
  <c r="Q129" i="19" l="1"/>
  <c r="R128" i="19"/>
  <c r="Q130" i="19" l="1"/>
  <c r="R129" i="19"/>
  <c r="Q131" i="19" l="1"/>
  <c r="R130" i="19"/>
  <c r="Q132" i="19" l="1"/>
  <c r="R131" i="19"/>
  <c r="Q133" i="19" l="1"/>
  <c r="R132" i="19"/>
  <c r="Q134" i="19" l="1"/>
  <c r="R133" i="19"/>
  <c r="Q135" i="19" l="1"/>
  <c r="R134" i="19"/>
  <c r="Q136" i="19" l="1"/>
  <c r="R135" i="19"/>
  <c r="Q137" i="19" l="1"/>
  <c r="R136" i="19"/>
  <c r="Q138" i="19" l="1"/>
  <c r="R137" i="19"/>
  <c r="Q139" i="19" l="1"/>
  <c r="R138" i="19"/>
  <c r="Q140" i="19" l="1"/>
  <c r="R139" i="19"/>
  <c r="Q141" i="19" l="1"/>
  <c r="R140" i="19"/>
  <c r="Q142" i="19" l="1"/>
  <c r="R141" i="19"/>
  <c r="Q143" i="19" l="1"/>
  <c r="R142" i="19"/>
  <c r="Q144" i="19" l="1"/>
  <c r="R143" i="19"/>
  <c r="Q145" i="19" l="1"/>
  <c r="R144" i="19"/>
  <c r="Q146" i="19" l="1"/>
  <c r="R145" i="19"/>
  <c r="Q147" i="19" l="1"/>
  <c r="R146" i="19"/>
  <c r="Q148" i="19" l="1"/>
  <c r="R147" i="19"/>
  <c r="Q149" i="19" l="1"/>
  <c r="R148" i="19"/>
  <c r="Q150" i="19" l="1"/>
  <c r="R149" i="19"/>
  <c r="Q151" i="19" l="1"/>
  <c r="R150" i="19"/>
  <c r="Q152" i="19" l="1"/>
  <c r="R151" i="19"/>
  <c r="Q153" i="19" l="1"/>
  <c r="R152" i="19"/>
  <c r="Q154" i="19" l="1"/>
  <c r="R153" i="19"/>
  <c r="Q155" i="19" l="1"/>
  <c r="R154" i="19"/>
  <c r="Q156" i="19" l="1"/>
  <c r="R155" i="19"/>
  <c r="Q157" i="19" l="1"/>
  <c r="R156" i="19"/>
  <c r="Q158" i="19" l="1"/>
  <c r="R157" i="19"/>
  <c r="Q159" i="19" l="1"/>
  <c r="R158" i="19"/>
  <c r="Q160" i="19" l="1"/>
  <c r="R159" i="19"/>
  <c r="Q161" i="19" l="1"/>
  <c r="R160" i="19"/>
  <c r="Q162" i="19" l="1"/>
  <c r="R161" i="19"/>
  <c r="Q163" i="19" l="1"/>
  <c r="R162" i="19"/>
  <c r="Q164" i="19" l="1"/>
  <c r="R163" i="19"/>
  <c r="Q165" i="19" l="1"/>
  <c r="R164" i="19"/>
  <c r="Q166" i="19" l="1"/>
  <c r="R165" i="19"/>
  <c r="Q167" i="19" l="1"/>
  <c r="R166" i="19"/>
  <c r="Q168" i="19" l="1"/>
  <c r="R167" i="19"/>
  <c r="Q169" i="19" l="1"/>
  <c r="R168" i="19"/>
  <c r="Q170" i="19" l="1"/>
  <c r="R169" i="19"/>
  <c r="Q171" i="19" l="1"/>
  <c r="R170" i="19"/>
  <c r="Q172" i="19" l="1"/>
  <c r="R171" i="19"/>
  <c r="Q173" i="19" l="1"/>
  <c r="R172" i="19"/>
  <c r="Q174" i="19" l="1"/>
  <c r="R173" i="19"/>
  <c r="Q175" i="19" l="1"/>
  <c r="R174" i="19"/>
  <c r="Q176" i="19" l="1"/>
  <c r="R175" i="19"/>
  <c r="Q177" i="19" l="1"/>
  <c r="R176" i="19"/>
  <c r="Q178" i="19" l="1"/>
  <c r="R177" i="19"/>
  <c r="Q179" i="19" l="1"/>
  <c r="R178" i="19"/>
  <c r="Q180" i="19" l="1"/>
  <c r="R179" i="19"/>
  <c r="Q181" i="19" l="1"/>
  <c r="R180" i="19"/>
  <c r="Q182" i="19" l="1"/>
  <c r="R181" i="19"/>
  <c r="Q183" i="19" l="1"/>
  <c r="R182" i="19"/>
  <c r="Q184" i="19" l="1"/>
  <c r="R183" i="19"/>
  <c r="Q185" i="19" l="1"/>
  <c r="R184" i="19"/>
  <c r="Q186" i="19" l="1"/>
  <c r="R185" i="19"/>
  <c r="Q187" i="19" l="1"/>
  <c r="R186" i="19"/>
  <c r="Q188" i="19" l="1"/>
  <c r="R187" i="19"/>
  <c r="Q189" i="19" l="1"/>
  <c r="R188" i="19"/>
  <c r="Q190" i="19" l="1"/>
  <c r="R189" i="19"/>
  <c r="Q191" i="19" l="1"/>
  <c r="R190" i="19"/>
  <c r="Q192" i="19" l="1"/>
  <c r="R191" i="19"/>
  <c r="Q193" i="19" l="1"/>
  <c r="R192" i="19"/>
  <c r="Q194" i="19" l="1"/>
  <c r="R193" i="19"/>
  <c r="Q195" i="19" l="1"/>
  <c r="R194" i="19"/>
  <c r="Q196" i="19" l="1"/>
  <c r="R195" i="19"/>
  <c r="Q197" i="19" l="1"/>
  <c r="R196" i="19"/>
  <c r="Q198" i="19" l="1"/>
  <c r="R197" i="19"/>
  <c r="Q199" i="19" l="1"/>
  <c r="R198" i="19"/>
  <c r="Q200" i="19" l="1"/>
  <c r="R199" i="19"/>
  <c r="Q201" i="19" l="1"/>
  <c r="R200" i="19"/>
  <c r="Q202" i="19" l="1"/>
  <c r="R201" i="19"/>
  <c r="Q203" i="19" l="1"/>
  <c r="R202" i="19"/>
  <c r="Q204" i="19" l="1"/>
  <c r="R203" i="19"/>
  <c r="Q205" i="19" l="1"/>
  <c r="R204" i="19"/>
  <c r="Q206" i="19" l="1"/>
  <c r="R205" i="19"/>
  <c r="Q207" i="19" l="1"/>
  <c r="R206" i="19"/>
  <c r="Q208" i="19" l="1"/>
  <c r="R207" i="19"/>
  <c r="Q209" i="19" l="1"/>
  <c r="R208" i="19"/>
  <c r="Q210" i="19" l="1"/>
  <c r="R209" i="19"/>
  <c r="Q211" i="19" l="1"/>
  <c r="R210" i="19"/>
  <c r="Q212" i="19" l="1"/>
  <c r="R211" i="19"/>
  <c r="Q213" i="19" l="1"/>
  <c r="R212" i="19"/>
  <c r="Q214" i="19" l="1"/>
  <c r="R213" i="19"/>
  <c r="Q215" i="19" l="1"/>
  <c r="R214" i="19"/>
  <c r="Q216" i="19" l="1"/>
  <c r="R215" i="19"/>
  <c r="Q217" i="19" l="1"/>
  <c r="R216" i="19"/>
  <c r="Q218" i="19" l="1"/>
  <c r="R217" i="19"/>
  <c r="Q219" i="19" l="1"/>
  <c r="R218" i="19"/>
  <c r="Q220" i="19" l="1"/>
  <c r="R219" i="19"/>
  <c r="Q221" i="19" l="1"/>
  <c r="R220" i="19"/>
  <c r="Q222" i="19" l="1"/>
  <c r="R221" i="19"/>
  <c r="Q223" i="19" l="1"/>
  <c r="R222" i="19"/>
  <c r="Q224" i="19" l="1"/>
  <c r="R223" i="19"/>
  <c r="Q225" i="19" l="1"/>
  <c r="R224" i="19"/>
  <c r="Q226" i="19" l="1"/>
  <c r="R225" i="19"/>
  <c r="Q227" i="19" l="1"/>
  <c r="R226" i="19"/>
  <c r="Q228" i="19" l="1"/>
  <c r="R227" i="19"/>
  <c r="Q229" i="19" l="1"/>
  <c r="R228" i="19"/>
  <c r="Q230" i="19" l="1"/>
  <c r="R229" i="19"/>
  <c r="Q231" i="19" l="1"/>
  <c r="R230" i="19"/>
  <c r="Q232" i="19" l="1"/>
  <c r="R231" i="19"/>
  <c r="Q233" i="19" l="1"/>
  <c r="R232" i="19"/>
  <c r="Q234" i="19" l="1"/>
  <c r="R233" i="19"/>
  <c r="Q235" i="19" l="1"/>
  <c r="R234" i="19"/>
  <c r="Q236" i="19" l="1"/>
  <c r="R235" i="19"/>
  <c r="Q237" i="19" l="1"/>
  <c r="R236" i="19"/>
  <c r="Q238" i="19" l="1"/>
  <c r="R237" i="19"/>
  <c r="Q239" i="19" l="1"/>
  <c r="R238" i="19"/>
  <c r="Q240" i="19" l="1"/>
  <c r="R239" i="19"/>
  <c r="Q241" i="19" l="1"/>
  <c r="R240" i="19"/>
  <c r="Q242" i="19" l="1"/>
  <c r="R241" i="19"/>
  <c r="Q243" i="19" l="1"/>
  <c r="R242" i="19"/>
  <c r="Q244" i="19" l="1"/>
  <c r="R243" i="19"/>
  <c r="Q245" i="19" l="1"/>
  <c r="R244" i="19"/>
  <c r="Q246" i="19" l="1"/>
  <c r="R245" i="19"/>
  <c r="Q247" i="19" l="1"/>
  <c r="R246" i="19"/>
  <c r="Q248" i="19" l="1"/>
  <c r="R247" i="19"/>
  <c r="Q249" i="19" l="1"/>
  <c r="R248" i="19"/>
  <c r="Q250" i="19" l="1"/>
  <c r="R249" i="19"/>
  <c r="Q251" i="19" l="1"/>
  <c r="R250" i="19"/>
  <c r="Q252" i="19" l="1"/>
  <c r="R251" i="19"/>
  <c r="Q253" i="19" l="1"/>
  <c r="R252" i="19"/>
  <c r="Q254" i="19" l="1"/>
  <c r="R253" i="19"/>
  <c r="Q255" i="19" l="1"/>
  <c r="R254" i="19"/>
  <c r="Q256" i="19" l="1"/>
  <c r="R255" i="19"/>
  <c r="Q257" i="19" l="1"/>
  <c r="R256" i="19"/>
  <c r="Q258" i="19" l="1"/>
  <c r="R257" i="19"/>
  <c r="Q259" i="19" l="1"/>
  <c r="R258" i="19"/>
  <c r="Q260" i="19" l="1"/>
  <c r="R259" i="19"/>
  <c r="Q261" i="19" l="1"/>
  <c r="R260" i="19"/>
  <c r="Q262" i="19" l="1"/>
  <c r="R261" i="19"/>
  <c r="Q263" i="19" l="1"/>
  <c r="R262" i="19"/>
  <c r="Q264" i="19" l="1"/>
  <c r="R263" i="19"/>
  <c r="Q265" i="19" l="1"/>
  <c r="R264" i="19"/>
  <c r="Q266" i="19" l="1"/>
  <c r="R265" i="19"/>
  <c r="Q267" i="19" l="1"/>
  <c r="R266" i="19"/>
  <c r="Q268" i="19" l="1"/>
  <c r="R267" i="19"/>
  <c r="Q269" i="19" l="1"/>
  <c r="R268" i="19"/>
  <c r="Q270" i="19" l="1"/>
  <c r="R269" i="19"/>
  <c r="Q271" i="19" l="1"/>
  <c r="R270" i="19"/>
  <c r="Q272" i="19" l="1"/>
  <c r="R271" i="19"/>
  <c r="Q273" i="19" l="1"/>
  <c r="R272" i="19"/>
  <c r="Q274" i="19" l="1"/>
  <c r="R273" i="19"/>
  <c r="Q275" i="19" l="1"/>
  <c r="R274" i="19"/>
  <c r="Q276" i="19" l="1"/>
  <c r="R275" i="19"/>
  <c r="Q277" i="19" l="1"/>
  <c r="R276" i="19"/>
  <c r="Q278" i="19" l="1"/>
  <c r="R277" i="19"/>
  <c r="Q279" i="19" l="1"/>
  <c r="R278" i="19"/>
  <c r="Q280" i="19" l="1"/>
  <c r="R279" i="19"/>
  <c r="Q281" i="19" l="1"/>
  <c r="R280" i="19"/>
  <c r="Q282" i="19" l="1"/>
  <c r="R281" i="19"/>
  <c r="Q283" i="19" l="1"/>
  <c r="R282" i="19"/>
  <c r="Q284" i="19" l="1"/>
  <c r="R283" i="19"/>
  <c r="Q285" i="19" l="1"/>
  <c r="R284" i="19"/>
  <c r="Q286" i="19" l="1"/>
  <c r="R285" i="19"/>
  <c r="Q287" i="19" l="1"/>
  <c r="R286" i="19"/>
  <c r="Q288" i="19" l="1"/>
  <c r="R287" i="19"/>
  <c r="Q289" i="19" l="1"/>
  <c r="R288" i="19"/>
  <c r="Q290" i="19" l="1"/>
  <c r="R289" i="19"/>
  <c r="Q291" i="19" l="1"/>
  <c r="R290" i="19"/>
  <c r="Q292" i="19" l="1"/>
  <c r="R291" i="19"/>
  <c r="Q293" i="19" l="1"/>
  <c r="R292" i="19"/>
  <c r="Q294" i="19" l="1"/>
  <c r="R293" i="19"/>
  <c r="Q295" i="19" l="1"/>
  <c r="R294" i="19"/>
  <c r="Q296" i="19" l="1"/>
  <c r="R295" i="19"/>
  <c r="Q297" i="19" l="1"/>
  <c r="R296" i="19"/>
  <c r="Q298" i="19" l="1"/>
  <c r="R297" i="19"/>
  <c r="Q299" i="19" l="1"/>
  <c r="R298" i="19"/>
  <c r="Q300" i="19" l="1"/>
  <c r="R299" i="19"/>
  <c r="Q301" i="19" l="1"/>
  <c r="R300" i="19"/>
  <c r="Q302" i="19" l="1"/>
  <c r="R301" i="19"/>
  <c r="Q303" i="19" l="1"/>
  <c r="R302" i="19"/>
  <c r="Q304" i="19" l="1"/>
  <c r="R303" i="19"/>
  <c r="Q305" i="19" l="1"/>
  <c r="R304" i="19"/>
  <c r="Q306" i="19" l="1"/>
  <c r="R305" i="19"/>
  <c r="Q307" i="19" l="1"/>
  <c r="R306" i="19"/>
  <c r="Q308" i="19" l="1"/>
  <c r="R307" i="19"/>
  <c r="Q309" i="19" l="1"/>
  <c r="R308" i="19"/>
  <c r="Q310" i="19" l="1"/>
  <c r="R309" i="19"/>
  <c r="Q311" i="19" l="1"/>
  <c r="R310" i="19"/>
  <c r="Q312" i="19" l="1"/>
  <c r="R311" i="19"/>
  <c r="Q313" i="19" l="1"/>
  <c r="R312" i="19"/>
  <c r="Q314" i="19" l="1"/>
  <c r="R313" i="19"/>
  <c r="Q315" i="19" l="1"/>
  <c r="R314" i="19"/>
  <c r="Q316" i="19" l="1"/>
  <c r="R315" i="19"/>
  <c r="Q317" i="19" l="1"/>
  <c r="R316" i="19"/>
  <c r="Q318" i="19" l="1"/>
  <c r="R317" i="19"/>
  <c r="Q319" i="19" l="1"/>
  <c r="R318" i="19"/>
  <c r="Q320" i="19" l="1"/>
  <c r="R319" i="19"/>
  <c r="Q321" i="19" l="1"/>
  <c r="R320" i="19"/>
  <c r="Q322" i="19" l="1"/>
  <c r="R321" i="19"/>
  <c r="Q323" i="19" l="1"/>
  <c r="R322" i="19"/>
  <c r="Q324" i="19" l="1"/>
  <c r="R323" i="19"/>
  <c r="Q325" i="19" l="1"/>
  <c r="R324" i="19"/>
  <c r="Q326" i="19" l="1"/>
  <c r="R325" i="19"/>
  <c r="Q327" i="19" l="1"/>
  <c r="R326" i="19"/>
  <c r="Q328" i="19" l="1"/>
  <c r="R327" i="19"/>
  <c r="Q329" i="19" l="1"/>
  <c r="R328" i="19"/>
  <c r="Q330" i="19" l="1"/>
  <c r="R329" i="19"/>
  <c r="Q331" i="19" l="1"/>
  <c r="R330" i="19"/>
  <c r="Q332" i="19" l="1"/>
  <c r="R331" i="19"/>
  <c r="Q333" i="19" l="1"/>
  <c r="R332" i="19"/>
  <c r="Q334" i="19" l="1"/>
  <c r="R333" i="19"/>
  <c r="Q335" i="19" l="1"/>
  <c r="R334" i="19"/>
  <c r="Q336" i="19" l="1"/>
  <c r="R335" i="19"/>
  <c r="Q337" i="19" l="1"/>
  <c r="R336" i="19"/>
  <c r="Q338" i="19" l="1"/>
  <c r="R337" i="19"/>
  <c r="Q339" i="19" l="1"/>
  <c r="R338" i="19"/>
  <c r="Q340" i="19" l="1"/>
  <c r="R339" i="19"/>
  <c r="Q341" i="19" l="1"/>
  <c r="R340" i="19"/>
  <c r="Q342" i="19" l="1"/>
  <c r="R341" i="19"/>
  <c r="Q343" i="19" l="1"/>
  <c r="R342" i="19"/>
  <c r="Q344" i="19" l="1"/>
  <c r="R343" i="19"/>
  <c r="Q345" i="19" l="1"/>
  <c r="R344" i="19"/>
  <c r="Q346" i="19" l="1"/>
  <c r="R345" i="19"/>
  <c r="Q347" i="19" l="1"/>
  <c r="R346" i="19"/>
  <c r="Q348" i="19" l="1"/>
  <c r="R347" i="19"/>
  <c r="Q349" i="19" l="1"/>
  <c r="R348" i="19"/>
  <c r="Q350" i="19" l="1"/>
  <c r="R349" i="19"/>
  <c r="Q351" i="19" l="1"/>
  <c r="R350" i="19"/>
  <c r="Q352" i="19" l="1"/>
  <c r="R351" i="19"/>
  <c r="Q353" i="19" l="1"/>
  <c r="R352" i="19"/>
  <c r="Q354" i="19" l="1"/>
  <c r="R353" i="19"/>
  <c r="Q355" i="19" l="1"/>
  <c r="R354" i="19"/>
  <c r="Q356" i="19" l="1"/>
  <c r="R355" i="19"/>
  <c r="Q357" i="19" l="1"/>
  <c r="R356" i="19"/>
  <c r="Q358" i="19" l="1"/>
  <c r="R357" i="19"/>
  <c r="Q359" i="19" l="1"/>
  <c r="R358" i="19"/>
  <c r="Q360" i="19" l="1"/>
  <c r="R359" i="19"/>
  <c r="Q361" i="19" l="1"/>
  <c r="R360" i="19"/>
  <c r="Q362" i="19" l="1"/>
  <c r="R361" i="19"/>
  <c r="Q363" i="19" l="1"/>
  <c r="R362" i="19"/>
  <c r="Q364" i="19" l="1"/>
  <c r="R363" i="19"/>
  <c r="Q365" i="19" l="1"/>
  <c r="R364" i="19"/>
  <c r="Q366" i="19" l="1"/>
  <c r="R365" i="19"/>
  <c r="Q367" i="19" l="1"/>
  <c r="R366" i="19"/>
  <c r="Q368" i="19" l="1"/>
  <c r="R367" i="19"/>
  <c r="Q369" i="19" l="1"/>
  <c r="R368" i="19"/>
  <c r="Q370" i="19" l="1"/>
  <c r="R369" i="19"/>
  <c r="Q371" i="19" l="1"/>
  <c r="R370" i="19"/>
  <c r="Q372" i="19" l="1"/>
  <c r="R371" i="19"/>
  <c r="Q373" i="19" l="1"/>
  <c r="R372" i="19"/>
  <c r="Q374" i="19" l="1"/>
  <c r="R373" i="19"/>
  <c r="Q375" i="19" l="1"/>
  <c r="R374" i="19"/>
  <c r="Q376" i="19" l="1"/>
  <c r="R375" i="19"/>
  <c r="Q377" i="19" l="1"/>
  <c r="R376" i="19"/>
  <c r="Q378" i="19" l="1"/>
  <c r="R377" i="19"/>
  <c r="Q379" i="19" l="1"/>
  <c r="R378" i="19"/>
  <c r="Q380" i="19" l="1"/>
  <c r="R379" i="19"/>
  <c r="Q381" i="19" l="1"/>
  <c r="R380" i="19"/>
  <c r="Q382" i="19" l="1"/>
  <c r="R381" i="19"/>
  <c r="Q383" i="19" l="1"/>
  <c r="R382" i="19"/>
  <c r="Q384" i="19" l="1"/>
  <c r="R383" i="19"/>
  <c r="Q385" i="19" l="1"/>
  <c r="R384" i="19"/>
  <c r="Q386" i="19" l="1"/>
  <c r="R385" i="19"/>
  <c r="Q387" i="19" l="1"/>
  <c r="R386" i="19"/>
  <c r="Q388" i="19" l="1"/>
  <c r="R387" i="19"/>
  <c r="Q389" i="19" l="1"/>
  <c r="R388" i="19"/>
  <c r="Q390" i="19" l="1"/>
  <c r="R389" i="19"/>
  <c r="Q391" i="19" l="1"/>
  <c r="R390" i="19"/>
  <c r="Q392" i="19" l="1"/>
  <c r="R391" i="19"/>
  <c r="Q393" i="19" l="1"/>
  <c r="R392" i="19"/>
  <c r="Q394" i="19" l="1"/>
  <c r="R393" i="19"/>
  <c r="Q395" i="19" l="1"/>
  <c r="R394" i="19"/>
  <c r="Q396" i="19" l="1"/>
  <c r="R395" i="19"/>
  <c r="Q397" i="19" l="1"/>
  <c r="R396" i="19"/>
  <c r="Q398" i="19" l="1"/>
  <c r="R397" i="19"/>
  <c r="Q399" i="19" l="1"/>
  <c r="R398" i="19"/>
  <c r="Q400" i="19" l="1"/>
  <c r="R399" i="19"/>
  <c r="Q401" i="19" l="1"/>
  <c r="R400" i="19"/>
  <c r="Q402" i="19" l="1"/>
  <c r="R401" i="19"/>
  <c r="Q403" i="19" l="1"/>
  <c r="R402" i="19"/>
  <c r="Q404" i="19" l="1"/>
  <c r="R403" i="19"/>
  <c r="Q405" i="19" l="1"/>
  <c r="R404" i="19"/>
  <c r="Q406" i="19" l="1"/>
  <c r="R405" i="19"/>
  <c r="Q407" i="19" l="1"/>
  <c r="R406" i="19"/>
  <c r="Q408" i="19" l="1"/>
  <c r="R407" i="19"/>
  <c r="Q409" i="19" l="1"/>
  <c r="R408" i="19"/>
  <c r="Q410" i="19" l="1"/>
  <c r="R409" i="19"/>
  <c r="Q411" i="19" l="1"/>
  <c r="R410" i="19"/>
  <c r="Q412" i="19" l="1"/>
  <c r="R411" i="19"/>
  <c r="Q413" i="19" l="1"/>
  <c r="R412" i="19"/>
  <c r="Q414" i="19" l="1"/>
  <c r="R413" i="19"/>
  <c r="Q415" i="19" l="1"/>
  <c r="R414" i="19"/>
  <c r="Q416" i="19" l="1"/>
  <c r="R415" i="19"/>
  <c r="Q417" i="19" l="1"/>
  <c r="R416" i="19"/>
  <c r="Q418" i="19" l="1"/>
  <c r="R417" i="19"/>
  <c r="Q419" i="19" l="1"/>
  <c r="R418" i="19"/>
  <c r="Q420" i="19" l="1"/>
  <c r="R419" i="19"/>
  <c r="Q421" i="19" l="1"/>
  <c r="R420" i="19"/>
  <c r="Q422" i="19" l="1"/>
  <c r="R421" i="19"/>
  <c r="Q423" i="19" l="1"/>
  <c r="R422" i="19"/>
  <c r="Q424" i="19" l="1"/>
  <c r="R423" i="19"/>
  <c r="Q425" i="19" l="1"/>
  <c r="R424" i="19"/>
  <c r="Q426" i="19" l="1"/>
  <c r="R425" i="19"/>
  <c r="Q427" i="19" l="1"/>
  <c r="R426" i="19"/>
  <c r="Q428" i="19" l="1"/>
  <c r="R427" i="19"/>
  <c r="Q429" i="19" l="1"/>
  <c r="R428" i="19"/>
  <c r="Q430" i="19" l="1"/>
  <c r="R429" i="19"/>
  <c r="Q431" i="19" l="1"/>
  <c r="R430" i="19"/>
  <c r="Q432" i="19" l="1"/>
  <c r="R431" i="19"/>
  <c r="Q433" i="19" l="1"/>
  <c r="R432" i="19"/>
  <c r="Q434" i="19" l="1"/>
  <c r="R433" i="19"/>
  <c r="Q435" i="19" l="1"/>
  <c r="R434" i="19"/>
  <c r="Q436" i="19" l="1"/>
  <c r="R435" i="19"/>
  <c r="Q437" i="19" l="1"/>
  <c r="R436" i="19"/>
  <c r="Q438" i="19" l="1"/>
  <c r="R437" i="19"/>
  <c r="Q439" i="19" l="1"/>
  <c r="R438" i="19"/>
  <c r="Q440" i="19" l="1"/>
  <c r="R439" i="19"/>
  <c r="Q441" i="19" l="1"/>
  <c r="R440" i="19"/>
  <c r="Q442" i="19" l="1"/>
  <c r="R441" i="19"/>
  <c r="Q443" i="19" l="1"/>
  <c r="R442" i="19"/>
  <c r="Q444" i="19" l="1"/>
  <c r="R443" i="19"/>
  <c r="Q445" i="19" l="1"/>
  <c r="R444" i="19"/>
  <c r="Q446" i="19" l="1"/>
  <c r="R445" i="19"/>
  <c r="Q447" i="19" l="1"/>
  <c r="R446" i="19"/>
  <c r="Q448" i="19" l="1"/>
  <c r="R447" i="19"/>
  <c r="Q449" i="19" l="1"/>
  <c r="R448" i="19"/>
  <c r="Q450" i="19" l="1"/>
  <c r="R449" i="19"/>
  <c r="Q451" i="19" l="1"/>
  <c r="R450" i="19"/>
  <c r="Q452" i="19" l="1"/>
  <c r="R451" i="19"/>
  <c r="Q453" i="19" l="1"/>
  <c r="R452" i="19"/>
  <c r="Q454" i="19" l="1"/>
  <c r="R453" i="19"/>
  <c r="Q455" i="19" l="1"/>
  <c r="R454" i="19"/>
  <c r="Q456" i="19" l="1"/>
  <c r="R455" i="19"/>
  <c r="Q457" i="19" l="1"/>
  <c r="R456" i="19"/>
  <c r="Q458" i="19" l="1"/>
  <c r="R457" i="19"/>
  <c r="Q459" i="19" l="1"/>
  <c r="R458" i="19"/>
  <c r="Q460" i="19" l="1"/>
  <c r="R459" i="19"/>
  <c r="Q461" i="19" l="1"/>
  <c r="R460" i="19"/>
  <c r="Q462" i="19" l="1"/>
  <c r="R461" i="19"/>
  <c r="Q463" i="19" l="1"/>
  <c r="R462" i="19"/>
  <c r="Q464" i="19" l="1"/>
  <c r="R463" i="19"/>
  <c r="Q465" i="19" l="1"/>
  <c r="R464" i="19"/>
  <c r="Q466" i="19" l="1"/>
  <c r="R465" i="19"/>
  <c r="Q467" i="19" l="1"/>
  <c r="R466" i="19"/>
  <c r="Q468" i="19" l="1"/>
  <c r="R467" i="19"/>
  <c r="Q469" i="19" l="1"/>
  <c r="R468" i="19"/>
  <c r="Q470" i="19" l="1"/>
  <c r="R469" i="19"/>
  <c r="Q471" i="19" l="1"/>
  <c r="R470" i="19"/>
  <c r="Q472" i="19" l="1"/>
  <c r="R471" i="19"/>
  <c r="Q473" i="19" l="1"/>
  <c r="R472" i="19"/>
  <c r="Q474" i="19" l="1"/>
  <c r="R473" i="19"/>
  <c r="Q475" i="19" l="1"/>
  <c r="R474" i="19"/>
  <c r="Q476" i="19" l="1"/>
  <c r="R475" i="19"/>
  <c r="Q477" i="19" l="1"/>
  <c r="R476" i="19"/>
  <c r="Q478" i="19" l="1"/>
  <c r="R477" i="19"/>
  <c r="Q479" i="19" l="1"/>
  <c r="R478" i="19"/>
  <c r="Q480" i="19" l="1"/>
  <c r="R479" i="19"/>
  <c r="Q481" i="19" l="1"/>
  <c r="R480" i="19"/>
  <c r="Q482" i="19" l="1"/>
  <c r="R481" i="19"/>
  <c r="Q483" i="19" l="1"/>
  <c r="R482" i="19"/>
  <c r="Q484" i="19" l="1"/>
  <c r="R483" i="19"/>
  <c r="Q485" i="19" l="1"/>
  <c r="R484" i="19"/>
  <c r="Q486" i="19" l="1"/>
  <c r="R485" i="19"/>
  <c r="Q487" i="19" l="1"/>
  <c r="R486" i="19"/>
  <c r="Q488" i="19" l="1"/>
  <c r="R487" i="19"/>
  <c r="Q489" i="19" l="1"/>
  <c r="R488" i="19"/>
  <c r="Q490" i="19" l="1"/>
  <c r="R489" i="19"/>
  <c r="Q491" i="19" l="1"/>
  <c r="R490" i="19"/>
  <c r="Q492" i="19" l="1"/>
  <c r="R491" i="19"/>
  <c r="Q493" i="19" l="1"/>
  <c r="R492" i="19"/>
  <c r="Q494" i="19" l="1"/>
  <c r="R493" i="19"/>
  <c r="Q495" i="19" l="1"/>
  <c r="R494" i="19"/>
  <c r="Q496" i="19" l="1"/>
  <c r="R495" i="19"/>
  <c r="Q497" i="19" l="1"/>
  <c r="R496" i="19"/>
  <c r="Q498" i="19" l="1"/>
  <c r="R497" i="19"/>
  <c r="Q499" i="19" l="1"/>
  <c r="R498" i="19"/>
  <c r="Q500" i="19" l="1"/>
  <c r="R499" i="19"/>
  <c r="Q501" i="19" l="1"/>
  <c r="R500" i="19"/>
  <c r="Q502" i="19" l="1"/>
  <c r="R501" i="19"/>
  <c r="Q503" i="19" l="1"/>
  <c r="R502" i="19"/>
  <c r="Q504" i="19" l="1"/>
  <c r="R503" i="19"/>
  <c r="Q505" i="19" l="1"/>
  <c r="R504" i="19"/>
  <c r="Q506" i="19" l="1"/>
  <c r="R505" i="19"/>
  <c r="Q507" i="19" l="1"/>
  <c r="R506" i="19"/>
  <c r="Q508" i="19" l="1"/>
  <c r="R507" i="19"/>
  <c r="Q509" i="19" l="1"/>
  <c r="R508" i="19"/>
  <c r="Q510" i="19" l="1"/>
  <c r="R509" i="19"/>
  <c r="Q511" i="19" l="1"/>
  <c r="R510" i="19"/>
  <c r="Q512" i="19" l="1"/>
  <c r="R511" i="19"/>
  <c r="Q513" i="19" l="1"/>
  <c r="R512" i="19"/>
  <c r="Q514" i="19" l="1"/>
  <c r="R513" i="19"/>
  <c r="Q515" i="19" l="1"/>
  <c r="R514" i="19"/>
  <c r="Q516" i="19" l="1"/>
  <c r="R515" i="19"/>
  <c r="Q517" i="19" l="1"/>
  <c r="R516" i="19"/>
  <c r="Q518" i="19" l="1"/>
  <c r="R517" i="19"/>
  <c r="Q519" i="19" l="1"/>
  <c r="R518" i="19"/>
  <c r="Q520" i="19" l="1"/>
  <c r="R519" i="19"/>
  <c r="Q521" i="19" l="1"/>
  <c r="R520" i="19"/>
  <c r="Q522" i="19" l="1"/>
  <c r="R521" i="19"/>
  <c r="Q523" i="19" l="1"/>
  <c r="R522" i="19"/>
  <c r="Q524" i="19" l="1"/>
  <c r="R523" i="19"/>
  <c r="Q525" i="19" l="1"/>
  <c r="R524" i="19"/>
  <c r="Q526" i="19" l="1"/>
  <c r="R525" i="19"/>
  <c r="Q527" i="19" l="1"/>
  <c r="R526" i="19"/>
  <c r="Q528" i="19" l="1"/>
  <c r="R527" i="19"/>
  <c r="Q529" i="19" l="1"/>
  <c r="R528" i="19"/>
  <c r="Q530" i="19" l="1"/>
  <c r="R529" i="19"/>
  <c r="Q531" i="19" l="1"/>
  <c r="R530" i="19"/>
  <c r="Q532" i="19" l="1"/>
  <c r="R531" i="19"/>
  <c r="Q533" i="19" l="1"/>
  <c r="R532" i="19"/>
  <c r="Q534" i="19" l="1"/>
  <c r="R533" i="19"/>
  <c r="Q535" i="19" l="1"/>
  <c r="R534" i="19"/>
  <c r="Q536" i="19" l="1"/>
  <c r="R535" i="19"/>
  <c r="Q537" i="19" l="1"/>
  <c r="R536" i="19"/>
  <c r="Q538" i="19" l="1"/>
  <c r="R537" i="19"/>
  <c r="Q539" i="19" l="1"/>
  <c r="R538" i="19"/>
  <c r="Q540" i="19" l="1"/>
  <c r="R539" i="19"/>
  <c r="Q541" i="19" l="1"/>
  <c r="R540" i="19"/>
  <c r="Q542" i="19" l="1"/>
  <c r="R541" i="19"/>
  <c r="Q543" i="19" l="1"/>
  <c r="R542" i="19"/>
  <c r="Q544" i="19" l="1"/>
  <c r="R543" i="19"/>
  <c r="Q545" i="19" l="1"/>
  <c r="R544" i="19"/>
  <c r="Q546" i="19" l="1"/>
  <c r="R545" i="19"/>
  <c r="Q547" i="19" l="1"/>
  <c r="R546" i="19"/>
  <c r="Q548" i="19" l="1"/>
  <c r="R547" i="19"/>
  <c r="Q549" i="19" l="1"/>
  <c r="R548" i="19"/>
  <c r="Q550" i="19" l="1"/>
  <c r="R549" i="19"/>
  <c r="Q551" i="19" l="1"/>
  <c r="R550" i="19"/>
  <c r="Q552" i="19" l="1"/>
  <c r="R551" i="19"/>
  <c r="Q553" i="19" l="1"/>
  <c r="R552" i="19"/>
  <c r="Q554" i="19" l="1"/>
  <c r="R553" i="19"/>
  <c r="Q555" i="19" l="1"/>
  <c r="R554" i="19"/>
  <c r="Q556" i="19" l="1"/>
  <c r="R555" i="19"/>
  <c r="Q557" i="19" l="1"/>
  <c r="R556" i="19"/>
  <c r="Q558" i="19" l="1"/>
  <c r="R557" i="19"/>
  <c r="Q559" i="19" l="1"/>
  <c r="R558" i="19"/>
  <c r="Q560" i="19" l="1"/>
  <c r="R559" i="19"/>
  <c r="Q561" i="19" l="1"/>
  <c r="R560" i="19"/>
  <c r="Q562" i="19" l="1"/>
  <c r="R561" i="19"/>
  <c r="Q563" i="19" l="1"/>
  <c r="R562" i="19"/>
  <c r="Q564" i="19" l="1"/>
  <c r="R563" i="19"/>
  <c r="Q565" i="19" l="1"/>
  <c r="R564" i="19"/>
  <c r="Q566" i="19" l="1"/>
  <c r="R565" i="19"/>
  <c r="Q567" i="19" l="1"/>
  <c r="R566" i="19"/>
  <c r="Q568" i="19" l="1"/>
  <c r="R567" i="19"/>
  <c r="Q569" i="19" l="1"/>
  <c r="R568" i="19"/>
  <c r="Q570" i="19" l="1"/>
  <c r="R569" i="19"/>
  <c r="Q571" i="19" l="1"/>
  <c r="R570" i="19"/>
  <c r="Q572" i="19" l="1"/>
  <c r="R571" i="19"/>
  <c r="Q573" i="19" l="1"/>
  <c r="R572" i="19"/>
  <c r="Q574" i="19" l="1"/>
  <c r="R573" i="19"/>
  <c r="Q575" i="19" l="1"/>
  <c r="R574" i="19"/>
  <c r="Q576" i="19" l="1"/>
  <c r="R575" i="19"/>
  <c r="Q577" i="19" l="1"/>
  <c r="R576" i="19"/>
  <c r="Q578" i="19" l="1"/>
  <c r="R577" i="19"/>
  <c r="Q579" i="19" l="1"/>
  <c r="R578" i="19"/>
  <c r="Q580" i="19" l="1"/>
  <c r="R579" i="19"/>
  <c r="Q581" i="19" l="1"/>
  <c r="R580" i="19"/>
  <c r="Q582" i="19" l="1"/>
  <c r="R581" i="19"/>
  <c r="Q583" i="19" l="1"/>
  <c r="R582" i="19"/>
  <c r="Q584" i="19" l="1"/>
  <c r="R583" i="19"/>
  <c r="Q585" i="19" l="1"/>
  <c r="R584" i="19"/>
  <c r="Q586" i="19" l="1"/>
  <c r="R585" i="19"/>
  <c r="Q587" i="19" l="1"/>
  <c r="R586" i="19"/>
  <c r="Q588" i="19" l="1"/>
  <c r="R587" i="19"/>
  <c r="Q589" i="19" l="1"/>
  <c r="R588" i="19"/>
  <c r="Q590" i="19" l="1"/>
  <c r="R589" i="19"/>
  <c r="Q591" i="19" l="1"/>
  <c r="R590" i="19"/>
  <c r="Q592" i="19" l="1"/>
  <c r="R591" i="19"/>
  <c r="Q593" i="19" l="1"/>
  <c r="R592" i="19"/>
  <c r="Q594" i="19" l="1"/>
  <c r="R593" i="19"/>
  <c r="Q595" i="19" l="1"/>
  <c r="R594" i="19"/>
  <c r="Q596" i="19" l="1"/>
  <c r="R595" i="19"/>
  <c r="Q597" i="19" l="1"/>
  <c r="R596" i="19"/>
  <c r="Q598" i="19" l="1"/>
  <c r="R597" i="19"/>
  <c r="Q599" i="19" l="1"/>
  <c r="R598" i="19"/>
  <c r="Q600" i="19" l="1"/>
  <c r="R599" i="19"/>
  <c r="Q601" i="19" l="1"/>
  <c r="R600" i="19"/>
  <c r="Q602" i="19" l="1"/>
  <c r="R601" i="19"/>
  <c r="Q603" i="19" l="1"/>
  <c r="R602" i="19"/>
  <c r="Q604" i="19" l="1"/>
  <c r="R603" i="19"/>
  <c r="Q605" i="19" l="1"/>
  <c r="R604" i="19"/>
  <c r="Q606" i="19" l="1"/>
  <c r="R605" i="19"/>
  <c r="Q607" i="19" l="1"/>
  <c r="R606" i="19"/>
  <c r="Q608" i="19" l="1"/>
  <c r="R607" i="19"/>
  <c r="Q609" i="19" l="1"/>
  <c r="R608" i="19"/>
  <c r="Q610" i="19" l="1"/>
  <c r="R609" i="19"/>
  <c r="Q611" i="19" l="1"/>
  <c r="R610" i="19"/>
  <c r="Q612" i="19" l="1"/>
  <c r="R611" i="19"/>
  <c r="Q613" i="19" l="1"/>
  <c r="R612" i="19"/>
  <c r="Q614" i="19" l="1"/>
  <c r="R613" i="19"/>
  <c r="Q615" i="19" l="1"/>
  <c r="R614" i="19"/>
  <c r="Q616" i="19" l="1"/>
  <c r="R615" i="19"/>
  <c r="Q617" i="19" l="1"/>
  <c r="R616" i="19"/>
  <c r="Q618" i="19" l="1"/>
  <c r="R617" i="19"/>
  <c r="Q619" i="19" l="1"/>
  <c r="R618" i="19"/>
  <c r="Q620" i="19" l="1"/>
  <c r="R619" i="19"/>
  <c r="Q621" i="19" l="1"/>
  <c r="R620" i="19"/>
  <c r="Q622" i="19" l="1"/>
  <c r="R621" i="19"/>
  <c r="Q623" i="19" l="1"/>
  <c r="R622" i="19"/>
  <c r="Q624" i="19" l="1"/>
  <c r="R623" i="19"/>
  <c r="Q625" i="19" l="1"/>
  <c r="R624" i="19"/>
  <c r="Q626" i="19" l="1"/>
  <c r="R625" i="19"/>
  <c r="Q627" i="19" l="1"/>
  <c r="R626" i="19"/>
  <c r="Q628" i="19" l="1"/>
  <c r="R627" i="19"/>
  <c r="Q629" i="19" l="1"/>
  <c r="R628" i="19"/>
  <c r="Q630" i="19" l="1"/>
  <c r="R629" i="19"/>
  <c r="Q631" i="19" l="1"/>
  <c r="R630" i="19"/>
  <c r="Q632" i="19" l="1"/>
  <c r="R631" i="19"/>
  <c r="Q633" i="19" l="1"/>
  <c r="R632" i="19"/>
  <c r="Q634" i="19" l="1"/>
  <c r="R633" i="19"/>
  <c r="Q635" i="19" l="1"/>
  <c r="R634" i="19"/>
  <c r="Q636" i="19" l="1"/>
  <c r="R635" i="19"/>
  <c r="Q637" i="19" l="1"/>
  <c r="R636" i="19"/>
  <c r="Q638" i="19" l="1"/>
  <c r="R637" i="19"/>
  <c r="Q639" i="19" l="1"/>
  <c r="R638" i="19"/>
  <c r="Q640" i="19" l="1"/>
  <c r="R639" i="19"/>
  <c r="Q641" i="19" l="1"/>
  <c r="R640" i="19"/>
  <c r="Q642" i="19" l="1"/>
  <c r="R641" i="19"/>
  <c r="Q643" i="19" l="1"/>
  <c r="R642" i="19"/>
  <c r="Q644" i="19" l="1"/>
  <c r="R643" i="19"/>
  <c r="Q645" i="19" l="1"/>
  <c r="R644" i="19"/>
  <c r="Q646" i="19" l="1"/>
  <c r="R645" i="19"/>
  <c r="Q647" i="19" l="1"/>
  <c r="R646" i="19"/>
  <c r="Q648" i="19" l="1"/>
  <c r="R647" i="19"/>
  <c r="Q649" i="19" l="1"/>
  <c r="R648" i="19"/>
  <c r="Q650" i="19" l="1"/>
  <c r="R649" i="19"/>
  <c r="Q651" i="19" l="1"/>
  <c r="R650" i="19"/>
  <c r="Q652" i="19" l="1"/>
  <c r="R651" i="19"/>
  <c r="Q653" i="19" l="1"/>
  <c r="R652" i="19"/>
  <c r="Q654" i="19" l="1"/>
  <c r="R653" i="19"/>
  <c r="Q655" i="19" l="1"/>
  <c r="R654" i="19"/>
  <c r="Q656" i="19" l="1"/>
  <c r="R655" i="19"/>
  <c r="Q657" i="19" l="1"/>
  <c r="R656" i="19"/>
  <c r="Q658" i="19" l="1"/>
  <c r="R657" i="19"/>
  <c r="Q659" i="19" l="1"/>
  <c r="R658" i="19"/>
  <c r="Q660" i="19" l="1"/>
  <c r="R659" i="19"/>
  <c r="Q661" i="19" l="1"/>
  <c r="R660" i="19"/>
  <c r="Q662" i="19" l="1"/>
  <c r="R661" i="19"/>
  <c r="Q663" i="19" l="1"/>
  <c r="R662" i="19"/>
  <c r="Q664" i="19" l="1"/>
  <c r="R663" i="19"/>
  <c r="Q665" i="19" l="1"/>
  <c r="R664" i="19"/>
  <c r="Q666" i="19" l="1"/>
  <c r="R665" i="19"/>
  <c r="Q667" i="19" l="1"/>
  <c r="R666" i="19"/>
  <c r="Q668" i="19" l="1"/>
  <c r="R667" i="19"/>
  <c r="Q669" i="19" l="1"/>
  <c r="R668" i="19"/>
  <c r="Q670" i="19" l="1"/>
  <c r="R669" i="19"/>
  <c r="Q671" i="19" l="1"/>
  <c r="R670" i="19"/>
  <c r="Q672" i="19" l="1"/>
  <c r="R671" i="19"/>
  <c r="Q673" i="19" l="1"/>
  <c r="R672" i="19"/>
  <c r="Q674" i="19" l="1"/>
  <c r="R673" i="19"/>
  <c r="Q675" i="19" l="1"/>
  <c r="R674" i="19"/>
  <c r="Q676" i="19" l="1"/>
  <c r="R675" i="19"/>
  <c r="Q677" i="19" l="1"/>
  <c r="R676" i="19"/>
  <c r="Q678" i="19" l="1"/>
  <c r="R677" i="19"/>
  <c r="Q679" i="19" l="1"/>
  <c r="R678" i="19"/>
  <c r="Q680" i="19" l="1"/>
  <c r="R679" i="19"/>
  <c r="Q681" i="19" l="1"/>
  <c r="R680" i="19"/>
  <c r="Q682" i="19" l="1"/>
  <c r="R681" i="19"/>
  <c r="Q683" i="19" l="1"/>
  <c r="R682" i="19"/>
  <c r="Q684" i="19" l="1"/>
  <c r="R683" i="19"/>
  <c r="Q685" i="19" l="1"/>
  <c r="R684" i="19"/>
  <c r="Q686" i="19" l="1"/>
  <c r="R685" i="19"/>
  <c r="Q687" i="19" l="1"/>
  <c r="R686" i="19"/>
  <c r="Q688" i="19" l="1"/>
  <c r="R687" i="19"/>
  <c r="Q689" i="19" l="1"/>
  <c r="R688" i="19"/>
  <c r="Q690" i="19" l="1"/>
  <c r="R689" i="19"/>
  <c r="Q691" i="19" l="1"/>
  <c r="R690" i="19"/>
  <c r="Q692" i="19" l="1"/>
  <c r="R691" i="19"/>
  <c r="Q693" i="19" l="1"/>
  <c r="R692" i="19"/>
  <c r="Q694" i="19" l="1"/>
  <c r="R693" i="19"/>
  <c r="Q695" i="19" l="1"/>
  <c r="R694" i="19"/>
  <c r="Q696" i="19" l="1"/>
  <c r="R695" i="19"/>
  <c r="Q697" i="19" l="1"/>
  <c r="R696" i="19"/>
  <c r="Q698" i="19" l="1"/>
  <c r="R697" i="19"/>
  <c r="Q699" i="19" l="1"/>
  <c r="R698" i="19"/>
  <c r="Q700" i="19" l="1"/>
  <c r="R699" i="19"/>
  <c r="Q701" i="19" l="1"/>
  <c r="R700" i="19"/>
  <c r="Q702" i="19" l="1"/>
  <c r="R701" i="19"/>
  <c r="Q703" i="19" l="1"/>
  <c r="R702" i="19"/>
  <c r="Q704" i="19" l="1"/>
  <c r="R703" i="19"/>
  <c r="Q705" i="19" l="1"/>
  <c r="R704" i="19"/>
  <c r="Q706" i="19" l="1"/>
  <c r="R705" i="19"/>
  <c r="Q707" i="19" l="1"/>
  <c r="R706" i="19"/>
  <c r="Q708" i="19" l="1"/>
  <c r="R707" i="19"/>
  <c r="Q709" i="19" l="1"/>
  <c r="R708" i="19"/>
  <c r="Q710" i="19" l="1"/>
  <c r="R709" i="19"/>
  <c r="Q711" i="19" l="1"/>
  <c r="R710" i="19"/>
  <c r="Q712" i="19" l="1"/>
  <c r="R711" i="19"/>
  <c r="Q713" i="19" l="1"/>
  <c r="R712" i="19"/>
  <c r="Q714" i="19" l="1"/>
  <c r="R713" i="19"/>
  <c r="Q715" i="19" l="1"/>
  <c r="R714" i="19"/>
  <c r="Q716" i="19" l="1"/>
  <c r="R715" i="19"/>
  <c r="Q717" i="19" l="1"/>
  <c r="R716" i="19"/>
  <c r="Q718" i="19" l="1"/>
  <c r="R717" i="19"/>
  <c r="Q719" i="19" l="1"/>
  <c r="R718" i="19"/>
  <c r="Q720" i="19" l="1"/>
  <c r="R719" i="19"/>
  <c r="Q721" i="19" l="1"/>
  <c r="R720" i="19"/>
  <c r="Q722" i="19" l="1"/>
  <c r="R721" i="19"/>
  <c r="Q723" i="19" l="1"/>
  <c r="R722" i="19"/>
  <c r="Q724" i="19" l="1"/>
  <c r="R723" i="19"/>
  <c r="Q725" i="19" l="1"/>
  <c r="R724" i="19"/>
  <c r="Q726" i="19" l="1"/>
  <c r="R725" i="19"/>
  <c r="Q727" i="19" l="1"/>
  <c r="R726" i="19"/>
  <c r="Q728" i="19" l="1"/>
  <c r="R727" i="19"/>
  <c r="Q729" i="19" l="1"/>
  <c r="R728" i="19"/>
  <c r="Q730" i="19" l="1"/>
  <c r="R729" i="19"/>
  <c r="Q731" i="19" l="1"/>
  <c r="R730" i="19"/>
  <c r="Q732" i="19" l="1"/>
  <c r="R731" i="19"/>
  <c r="Q733" i="19" l="1"/>
  <c r="R732" i="19"/>
  <c r="Q734" i="19" l="1"/>
  <c r="R733" i="19"/>
  <c r="Q735" i="19" l="1"/>
  <c r="R734" i="19"/>
  <c r="Q736" i="19" l="1"/>
  <c r="R735" i="19"/>
  <c r="Q737" i="19" l="1"/>
  <c r="R736" i="19"/>
  <c r="Q738" i="19" l="1"/>
  <c r="R737" i="19"/>
  <c r="Q739" i="19" l="1"/>
  <c r="R738" i="19"/>
  <c r="Q740" i="19" l="1"/>
  <c r="R739" i="19"/>
  <c r="Q741" i="19" l="1"/>
  <c r="R740" i="19"/>
  <c r="Q742" i="19" l="1"/>
  <c r="R741" i="19"/>
  <c r="Q743" i="19" l="1"/>
  <c r="R742" i="19"/>
  <c r="Q744" i="19" l="1"/>
  <c r="R743" i="19"/>
  <c r="Q745" i="19" l="1"/>
  <c r="R744" i="19"/>
  <c r="Q746" i="19" l="1"/>
  <c r="R745" i="19"/>
  <c r="Q747" i="19" l="1"/>
  <c r="R746" i="19"/>
  <c r="Q748" i="19" l="1"/>
  <c r="R747" i="19"/>
  <c r="Q749" i="19" l="1"/>
  <c r="R748" i="19"/>
  <c r="Q750" i="19" l="1"/>
  <c r="R749" i="19"/>
  <c r="Q751" i="19" l="1"/>
  <c r="R750" i="19"/>
  <c r="Q752" i="19" l="1"/>
  <c r="R751" i="19"/>
  <c r="Q753" i="19" l="1"/>
  <c r="R752" i="19"/>
  <c r="Q754" i="19" l="1"/>
  <c r="R753" i="19"/>
  <c r="Q755" i="19" l="1"/>
  <c r="R754" i="19"/>
  <c r="Q756" i="19" l="1"/>
  <c r="R755" i="19"/>
  <c r="Q757" i="19" l="1"/>
  <c r="R756" i="19"/>
  <c r="Q758" i="19" l="1"/>
  <c r="R757" i="19"/>
  <c r="Q759" i="19" l="1"/>
  <c r="R758" i="19"/>
  <c r="Q760" i="19" l="1"/>
  <c r="R759" i="19"/>
  <c r="Q761" i="19" l="1"/>
  <c r="R760" i="19"/>
  <c r="Q762" i="19" l="1"/>
  <c r="R761" i="19"/>
  <c r="Q763" i="19" l="1"/>
  <c r="R762" i="19"/>
  <c r="Q764" i="19" l="1"/>
  <c r="R763" i="19"/>
  <c r="Q765" i="19" l="1"/>
  <c r="R764" i="19"/>
  <c r="Q766" i="19" l="1"/>
  <c r="R765" i="19"/>
  <c r="Q767" i="19" l="1"/>
  <c r="R766" i="19"/>
  <c r="Q768" i="19" l="1"/>
  <c r="R767" i="19"/>
  <c r="Q769" i="19" l="1"/>
  <c r="R768" i="19"/>
  <c r="Q770" i="19" l="1"/>
  <c r="R769" i="19"/>
  <c r="Q771" i="19" l="1"/>
  <c r="R770" i="19"/>
  <c r="Q772" i="19" l="1"/>
  <c r="R771" i="19"/>
  <c r="Q773" i="19" l="1"/>
  <c r="R772" i="19"/>
  <c r="Q774" i="19" l="1"/>
  <c r="R773" i="19"/>
  <c r="Q775" i="19" l="1"/>
  <c r="R774" i="19"/>
  <c r="Q776" i="19" l="1"/>
  <c r="R775" i="19"/>
  <c r="Q777" i="19" l="1"/>
  <c r="R776" i="19"/>
  <c r="Q778" i="19" l="1"/>
  <c r="R777" i="19"/>
  <c r="Q779" i="19" l="1"/>
  <c r="R778" i="19"/>
  <c r="Q780" i="19" l="1"/>
  <c r="R779" i="19"/>
  <c r="Q781" i="19" l="1"/>
  <c r="R780" i="19"/>
  <c r="Q782" i="19" l="1"/>
  <c r="R781" i="19"/>
  <c r="Q783" i="19" l="1"/>
  <c r="R782" i="19"/>
  <c r="Q784" i="19" l="1"/>
  <c r="R783" i="19"/>
  <c r="Q785" i="19" l="1"/>
  <c r="R784" i="19"/>
  <c r="Q786" i="19" l="1"/>
  <c r="R785" i="19"/>
  <c r="Q787" i="19" l="1"/>
  <c r="R786" i="19"/>
  <c r="Q788" i="19" l="1"/>
  <c r="R787" i="19"/>
  <c r="Q789" i="19" l="1"/>
  <c r="R788" i="19"/>
  <c r="Q790" i="19" l="1"/>
  <c r="R789" i="19"/>
  <c r="Q791" i="19" l="1"/>
  <c r="R790" i="19"/>
  <c r="Q792" i="19" l="1"/>
  <c r="R791" i="19"/>
  <c r="Q793" i="19" l="1"/>
  <c r="R792" i="19"/>
  <c r="Q794" i="19" l="1"/>
  <c r="R793" i="19"/>
  <c r="Q795" i="19" l="1"/>
  <c r="R794" i="19"/>
  <c r="Q796" i="19" l="1"/>
  <c r="R795" i="19"/>
  <c r="Q797" i="19" l="1"/>
  <c r="R796" i="19"/>
  <c r="Q798" i="19" l="1"/>
  <c r="R797" i="19"/>
  <c r="Q799" i="19" l="1"/>
  <c r="R798" i="19"/>
  <c r="Q800" i="19" l="1"/>
  <c r="R799" i="19"/>
  <c r="Q801" i="19" l="1"/>
  <c r="R800" i="19"/>
  <c r="Q802" i="19" l="1"/>
  <c r="R801" i="19"/>
  <c r="Q803" i="19" l="1"/>
  <c r="R802" i="19"/>
  <c r="Q804" i="19" l="1"/>
  <c r="R803" i="19"/>
  <c r="Q805" i="19" l="1"/>
  <c r="R804" i="19"/>
  <c r="Q806" i="19" l="1"/>
  <c r="R805" i="19"/>
  <c r="Q807" i="19" l="1"/>
  <c r="R806" i="19"/>
  <c r="Q808" i="19" l="1"/>
  <c r="R807" i="19"/>
  <c r="Q809" i="19" l="1"/>
  <c r="R808" i="19"/>
  <c r="Q810" i="19" l="1"/>
  <c r="R809" i="19"/>
  <c r="Q811" i="19" l="1"/>
  <c r="R810" i="19"/>
  <c r="Q812" i="19" l="1"/>
  <c r="R811" i="19"/>
  <c r="Q813" i="19" l="1"/>
  <c r="R812" i="19"/>
  <c r="Q814" i="19" l="1"/>
  <c r="R813" i="19"/>
  <c r="Q815" i="19" l="1"/>
  <c r="R814" i="19"/>
  <c r="Q816" i="19" l="1"/>
  <c r="R815" i="19"/>
  <c r="Q817" i="19" l="1"/>
  <c r="R816" i="19"/>
  <c r="Q818" i="19" l="1"/>
  <c r="R817" i="19"/>
  <c r="Q819" i="19" l="1"/>
  <c r="R818" i="19"/>
  <c r="Q820" i="19" l="1"/>
  <c r="R819" i="19"/>
  <c r="Q821" i="19" l="1"/>
  <c r="R820" i="19"/>
  <c r="Q822" i="19" l="1"/>
  <c r="R821" i="19"/>
  <c r="Q823" i="19" l="1"/>
  <c r="R822" i="19"/>
  <c r="Q824" i="19" l="1"/>
  <c r="R823" i="19"/>
  <c r="Q825" i="19" l="1"/>
  <c r="R824" i="19"/>
  <c r="Q826" i="19" l="1"/>
  <c r="R825" i="19"/>
  <c r="Q827" i="19" l="1"/>
  <c r="R826" i="19"/>
  <c r="Q828" i="19" l="1"/>
  <c r="R827" i="19"/>
  <c r="Q829" i="19" l="1"/>
  <c r="R828" i="19"/>
  <c r="Q830" i="19" l="1"/>
  <c r="R829" i="19"/>
  <c r="Q831" i="19" l="1"/>
  <c r="R830" i="19"/>
  <c r="Q832" i="19" l="1"/>
  <c r="R831" i="19"/>
  <c r="Q833" i="19" l="1"/>
  <c r="R832" i="19"/>
  <c r="Q834" i="19" l="1"/>
  <c r="R833" i="19"/>
  <c r="Q835" i="19" l="1"/>
  <c r="R834" i="19"/>
  <c r="Q836" i="19" l="1"/>
  <c r="R835" i="19"/>
  <c r="Q837" i="19" l="1"/>
  <c r="R836" i="19"/>
  <c r="Q838" i="19" l="1"/>
  <c r="R837" i="19"/>
  <c r="Q839" i="19" l="1"/>
  <c r="R838" i="19"/>
  <c r="Q840" i="19" l="1"/>
  <c r="R839" i="19"/>
  <c r="Q841" i="19" l="1"/>
  <c r="R840" i="19"/>
  <c r="Q842" i="19" l="1"/>
  <c r="R841" i="19"/>
  <c r="Q843" i="19" l="1"/>
  <c r="R842" i="19"/>
  <c r="Q844" i="19" l="1"/>
  <c r="R843" i="19"/>
  <c r="Q845" i="19" l="1"/>
  <c r="R844" i="19"/>
  <c r="Q846" i="19" l="1"/>
  <c r="R845" i="19"/>
  <c r="Q847" i="19" l="1"/>
  <c r="R846" i="19"/>
  <c r="Q848" i="19" l="1"/>
  <c r="R847" i="19"/>
  <c r="Q849" i="19" l="1"/>
  <c r="R848" i="19"/>
  <c r="Q850" i="19" l="1"/>
  <c r="R849" i="19"/>
  <c r="Q851" i="19" l="1"/>
  <c r="R850" i="19"/>
  <c r="Q852" i="19" l="1"/>
  <c r="R851" i="19"/>
  <c r="Q853" i="19" l="1"/>
  <c r="R852" i="19"/>
  <c r="Q854" i="19" l="1"/>
  <c r="R853" i="19"/>
  <c r="Q855" i="19" l="1"/>
  <c r="R854" i="19"/>
  <c r="Q856" i="19" l="1"/>
  <c r="R855" i="19"/>
  <c r="Q857" i="19" l="1"/>
  <c r="R856" i="19"/>
  <c r="Q858" i="19" l="1"/>
  <c r="R857" i="19"/>
  <c r="Q859" i="19" l="1"/>
  <c r="R858" i="19"/>
  <c r="Q860" i="19" l="1"/>
  <c r="R859" i="19"/>
  <c r="Q861" i="19" l="1"/>
  <c r="R860" i="19"/>
  <c r="Q862" i="19" l="1"/>
  <c r="R861" i="19"/>
  <c r="Q863" i="19" l="1"/>
  <c r="R862" i="19"/>
  <c r="Q864" i="19" l="1"/>
  <c r="R863" i="19"/>
  <c r="Q865" i="19" l="1"/>
  <c r="R864" i="19"/>
  <c r="Q866" i="19" l="1"/>
  <c r="R865" i="19"/>
  <c r="Q867" i="19" l="1"/>
  <c r="R866" i="19"/>
  <c r="Q868" i="19" l="1"/>
  <c r="R867" i="19"/>
  <c r="Q869" i="19" l="1"/>
  <c r="R868" i="19"/>
  <c r="Q870" i="19" l="1"/>
  <c r="R869" i="19"/>
  <c r="Q871" i="19" l="1"/>
  <c r="R870" i="19"/>
  <c r="Q872" i="19" l="1"/>
  <c r="R871" i="19"/>
  <c r="Q873" i="19" l="1"/>
  <c r="R872" i="19"/>
  <c r="Q874" i="19" l="1"/>
  <c r="R873" i="19"/>
  <c r="Q875" i="19" l="1"/>
  <c r="R874" i="19"/>
  <c r="Q876" i="19" l="1"/>
  <c r="R875" i="19"/>
  <c r="Q877" i="19" l="1"/>
  <c r="R876" i="19"/>
  <c r="Q878" i="19" l="1"/>
  <c r="R877" i="19"/>
  <c r="Q879" i="19" l="1"/>
  <c r="R878" i="19"/>
  <c r="Q880" i="19" l="1"/>
  <c r="R879" i="19"/>
  <c r="Q881" i="19" l="1"/>
  <c r="R880" i="19"/>
  <c r="Q882" i="19" l="1"/>
  <c r="R881" i="19"/>
  <c r="Q883" i="19" l="1"/>
  <c r="R882" i="19"/>
  <c r="Q884" i="19" l="1"/>
  <c r="R883" i="19"/>
  <c r="Q885" i="19" l="1"/>
  <c r="R884" i="19"/>
  <c r="Q886" i="19" l="1"/>
  <c r="R885" i="19"/>
  <c r="Q887" i="19" l="1"/>
  <c r="R886" i="19"/>
  <c r="Q888" i="19" l="1"/>
  <c r="R887" i="19"/>
  <c r="Q889" i="19" l="1"/>
  <c r="R888" i="19"/>
  <c r="Q890" i="19" l="1"/>
  <c r="R889" i="19"/>
  <c r="Q891" i="19" l="1"/>
  <c r="R890" i="19"/>
  <c r="Q892" i="19" l="1"/>
  <c r="R891" i="19"/>
  <c r="Q893" i="19" l="1"/>
  <c r="R892" i="19"/>
  <c r="Q894" i="19" l="1"/>
  <c r="R893" i="19"/>
  <c r="Q895" i="19" l="1"/>
  <c r="R894" i="19"/>
  <c r="Q896" i="19" l="1"/>
  <c r="R895" i="19"/>
  <c r="Q897" i="19" l="1"/>
  <c r="R896" i="19"/>
  <c r="Q898" i="19" l="1"/>
  <c r="R897" i="19"/>
  <c r="Q899" i="19" l="1"/>
  <c r="R898" i="19"/>
  <c r="Q900" i="19" l="1"/>
  <c r="R899" i="19"/>
  <c r="Q901" i="19" l="1"/>
  <c r="R900" i="19"/>
  <c r="Q902" i="19" l="1"/>
  <c r="R901" i="19"/>
  <c r="Q903" i="19" l="1"/>
  <c r="R902" i="19"/>
  <c r="Q904" i="19" l="1"/>
  <c r="R903" i="19"/>
  <c r="Q905" i="19" l="1"/>
  <c r="R904" i="19"/>
  <c r="Q906" i="19" l="1"/>
  <c r="R905" i="19"/>
  <c r="Q907" i="19" l="1"/>
  <c r="R906" i="19"/>
  <c r="Q908" i="19" l="1"/>
  <c r="R907" i="19"/>
  <c r="Q909" i="19" l="1"/>
  <c r="R908" i="19"/>
  <c r="Q910" i="19" l="1"/>
  <c r="R909" i="19"/>
  <c r="Q911" i="19" l="1"/>
  <c r="R910" i="19"/>
  <c r="Q912" i="19" l="1"/>
  <c r="R911" i="19"/>
  <c r="Q913" i="19" l="1"/>
  <c r="R912" i="19"/>
  <c r="Q914" i="19" l="1"/>
  <c r="R913" i="19"/>
  <c r="Q915" i="19" l="1"/>
  <c r="R914" i="19"/>
  <c r="Q916" i="19" l="1"/>
  <c r="R915" i="19"/>
  <c r="Q917" i="19" l="1"/>
  <c r="R916" i="19"/>
  <c r="Q918" i="19" l="1"/>
  <c r="R917" i="19"/>
  <c r="Q919" i="19" l="1"/>
  <c r="R918" i="19"/>
  <c r="Q920" i="19" l="1"/>
  <c r="R919" i="19"/>
  <c r="Q921" i="19" l="1"/>
  <c r="R920" i="19"/>
  <c r="Q922" i="19" l="1"/>
  <c r="R921" i="19"/>
  <c r="Q923" i="19" l="1"/>
  <c r="R922" i="19"/>
  <c r="Q924" i="19" l="1"/>
  <c r="R923" i="19"/>
  <c r="Q925" i="19" l="1"/>
  <c r="R924" i="19"/>
  <c r="Q926" i="19" l="1"/>
  <c r="R925" i="19"/>
  <c r="Q927" i="19" l="1"/>
  <c r="R926" i="19"/>
  <c r="Q928" i="19" l="1"/>
  <c r="R927" i="19"/>
  <c r="Q929" i="19" l="1"/>
  <c r="R928" i="19"/>
  <c r="Q930" i="19" l="1"/>
  <c r="R929" i="19"/>
  <c r="Q931" i="19" l="1"/>
  <c r="R930" i="19"/>
  <c r="Q932" i="19" l="1"/>
  <c r="R931" i="19"/>
  <c r="Q933" i="19" l="1"/>
  <c r="R932" i="19"/>
  <c r="Q934" i="19" l="1"/>
  <c r="R933" i="19"/>
  <c r="Q935" i="19" l="1"/>
  <c r="R934" i="19"/>
  <c r="Q936" i="19" l="1"/>
  <c r="R935" i="19"/>
  <c r="Q937" i="19" l="1"/>
  <c r="R936" i="19"/>
  <c r="Q938" i="19" l="1"/>
  <c r="R937" i="19"/>
  <c r="Q939" i="19" l="1"/>
  <c r="R938" i="19"/>
  <c r="Q940" i="19" l="1"/>
  <c r="R939" i="19"/>
  <c r="Q941" i="19" l="1"/>
  <c r="R940" i="19"/>
  <c r="Q942" i="19" l="1"/>
  <c r="R941" i="19"/>
  <c r="Q943" i="19" l="1"/>
  <c r="R942" i="19"/>
  <c r="Q944" i="19" l="1"/>
  <c r="R943" i="19"/>
  <c r="Q945" i="19" l="1"/>
  <c r="R944" i="19"/>
  <c r="Q946" i="19" l="1"/>
  <c r="R945" i="19"/>
  <c r="Q947" i="19" l="1"/>
  <c r="R946" i="19"/>
  <c r="Q948" i="19" l="1"/>
  <c r="R947" i="19"/>
  <c r="Q949" i="19" l="1"/>
  <c r="R948" i="19"/>
  <c r="Q950" i="19" l="1"/>
  <c r="R949" i="19"/>
  <c r="Q951" i="19" l="1"/>
  <c r="R950" i="19"/>
  <c r="Q952" i="19" l="1"/>
  <c r="R951" i="19"/>
  <c r="Q953" i="19" l="1"/>
  <c r="R952" i="19"/>
  <c r="Q954" i="19" l="1"/>
  <c r="R953" i="19"/>
  <c r="Q955" i="19" l="1"/>
  <c r="R954" i="19"/>
  <c r="Q956" i="19" l="1"/>
  <c r="R955" i="19"/>
  <c r="Q957" i="19" l="1"/>
  <c r="R956" i="19"/>
  <c r="Q958" i="19" l="1"/>
  <c r="R957" i="19"/>
  <c r="Q959" i="19" l="1"/>
  <c r="R958" i="19"/>
  <c r="Q960" i="19" l="1"/>
  <c r="R959" i="19"/>
  <c r="Q961" i="19" l="1"/>
  <c r="R960" i="19"/>
  <c r="Q962" i="19" l="1"/>
  <c r="R961" i="19"/>
  <c r="Q963" i="19" l="1"/>
  <c r="R962" i="19"/>
  <c r="Q964" i="19" l="1"/>
  <c r="R963" i="19"/>
  <c r="Q965" i="19" l="1"/>
  <c r="R964" i="19"/>
  <c r="Q966" i="19" l="1"/>
  <c r="R965" i="19"/>
  <c r="Q967" i="19" l="1"/>
  <c r="R966" i="19"/>
  <c r="Q968" i="19" l="1"/>
  <c r="R967" i="19"/>
  <c r="Q969" i="19" l="1"/>
  <c r="R968" i="19"/>
  <c r="Q970" i="19" l="1"/>
  <c r="R969" i="19"/>
  <c r="Q971" i="19" l="1"/>
  <c r="R970" i="19"/>
  <c r="Q972" i="19" l="1"/>
  <c r="R971" i="19"/>
  <c r="Q973" i="19" l="1"/>
  <c r="R972" i="19"/>
  <c r="Q974" i="19" l="1"/>
  <c r="R973" i="19"/>
  <c r="Q975" i="19" l="1"/>
  <c r="R974" i="19"/>
  <c r="Q976" i="19" l="1"/>
  <c r="R975" i="19"/>
  <c r="Q977" i="19" l="1"/>
  <c r="R976" i="19"/>
  <c r="Q978" i="19" l="1"/>
  <c r="R977" i="19"/>
  <c r="Q979" i="19" l="1"/>
  <c r="R978" i="19"/>
  <c r="Q980" i="19" l="1"/>
  <c r="R979" i="19"/>
  <c r="Q981" i="19" l="1"/>
  <c r="R980" i="19"/>
  <c r="Q982" i="19" l="1"/>
  <c r="R981" i="19"/>
  <c r="Q983" i="19" l="1"/>
  <c r="R982" i="19"/>
  <c r="Q984" i="19" l="1"/>
  <c r="R983" i="19"/>
  <c r="Q985" i="19" l="1"/>
  <c r="R984" i="19"/>
  <c r="Q986" i="19" l="1"/>
  <c r="R985" i="19"/>
  <c r="Q987" i="19" l="1"/>
  <c r="R986" i="19"/>
  <c r="Q988" i="19" l="1"/>
  <c r="R987" i="19"/>
  <c r="Q989" i="19" l="1"/>
  <c r="R988" i="19"/>
  <c r="Q990" i="19" l="1"/>
  <c r="R989" i="19"/>
  <c r="Q991" i="19" l="1"/>
  <c r="R990" i="19"/>
  <c r="Q992" i="19" l="1"/>
  <c r="R991" i="19"/>
  <c r="Q993" i="19" l="1"/>
  <c r="R992" i="19"/>
  <c r="Q994" i="19" l="1"/>
  <c r="R993" i="19"/>
  <c r="Q995" i="19" l="1"/>
  <c r="R994" i="19"/>
  <c r="Q996" i="19" l="1"/>
  <c r="R995" i="19"/>
  <c r="Q997" i="19" l="1"/>
  <c r="R996" i="19"/>
  <c r="Q998" i="19" l="1"/>
  <c r="R997" i="19"/>
  <c r="Q999" i="19" l="1"/>
  <c r="R998" i="19"/>
  <c r="Q1000" i="19" l="1"/>
  <c r="R999" i="19"/>
  <c r="Q1001" i="19" l="1"/>
  <c r="R1000" i="19"/>
  <c r="Q1002" i="19" l="1"/>
  <c r="R1001" i="19"/>
  <c r="Q1003" i="19" l="1"/>
  <c r="R1002" i="19"/>
  <c r="Q1004" i="19" l="1"/>
  <c r="R1003" i="19"/>
  <c r="Q1005" i="19" l="1"/>
  <c r="R1004" i="19"/>
  <c r="Q1006" i="19" l="1"/>
  <c r="R1005" i="19"/>
  <c r="Q1007" i="19" l="1"/>
  <c r="R1006" i="19"/>
  <c r="R1007" i="19" l="1"/>
  <c r="Q1008" i="19"/>
  <c r="R1008" i="19" l="1"/>
  <c r="Q1009" i="19"/>
  <c r="R1009" i="19" l="1"/>
  <c r="Q1010" i="19"/>
  <c r="R1010" i="19" l="1"/>
  <c r="Q1011" i="19"/>
  <c r="R1011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LUIS</author>
  </authors>
  <commentList>
    <comment ref="G81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JOSE LUIS:</t>
        </r>
        <r>
          <rPr>
            <sz val="9"/>
            <color indexed="81"/>
            <rFont val="Tahoma"/>
            <family val="2"/>
          </rPr>
          <t xml:space="preserve">
se quito ONP</t>
        </r>
      </text>
    </comment>
  </commentList>
</comments>
</file>

<file path=xl/sharedStrings.xml><?xml version="1.0" encoding="utf-8"?>
<sst xmlns="http://schemas.openxmlformats.org/spreadsheetml/2006/main" count="8493" uniqueCount="3887">
  <si>
    <t>FECHA</t>
  </si>
  <si>
    <t>GRUPO</t>
  </si>
  <si>
    <t>EDAD</t>
  </si>
  <si>
    <t>D</t>
  </si>
  <si>
    <t>L</t>
  </si>
  <si>
    <t>M</t>
  </si>
  <si>
    <t>J</t>
  </si>
  <si>
    <t>V</t>
  </si>
  <si>
    <t>S</t>
  </si>
  <si>
    <t>ASIG FAMILIAR</t>
  </si>
  <si>
    <t>APELLIDOS Y NOMBRES</t>
  </si>
  <si>
    <t>JUDICIAL</t>
  </si>
  <si>
    <t>NRO DE CUENTA</t>
  </si>
  <si>
    <t>ABRIL MEDINA WILLIAM MARCELO</t>
  </si>
  <si>
    <t>00137238802100001006</t>
  </si>
  <si>
    <t>ACARO DUQUE CHARLES</t>
  </si>
  <si>
    <t>00217074902100001006</t>
  </si>
  <si>
    <t>ADRIAZOLA ESQUIVEL CESAR MICHAEL</t>
  </si>
  <si>
    <t>00110973902100001006</t>
  </si>
  <si>
    <t>AGRAMAYO GUERRA EDWING JAVIER</t>
  </si>
  <si>
    <t>00007298902100002006</t>
  </si>
  <si>
    <t>AGRAMAYO LOPEZ JAVIER</t>
  </si>
  <si>
    <t>00082059302100001006</t>
  </si>
  <si>
    <t>AGUILAR CHAVEZ ELISEO</t>
  </si>
  <si>
    <t>AGUILAR DEL CASTILLO IVONNE ROCIO</t>
  </si>
  <si>
    <t>00176917502100002006</t>
  </si>
  <si>
    <t>AGUILAR FLORES EDMUNDO</t>
  </si>
  <si>
    <t>AGUILAR HILARI ANGEL</t>
  </si>
  <si>
    <t>AGUILAR ORTIZ JUSTINO ELIAS</t>
  </si>
  <si>
    <t>00031440702100002006</t>
  </si>
  <si>
    <t>AGUILAR PUENTE CHARLES MIGUEL</t>
  </si>
  <si>
    <t>00139065402100001006</t>
  </si>
  <si>
    <t>AGUILAR QUISPE TEODORO</t>
  </si>
  <si>
    <t>00063098002100002006</t>
  </si>
  <si>
    <t>AGUIRRE RAFELO VICTOR MANUEL</t>
  </si>
  <si>
    <t>00116422102100002006</t>
  </si>
  <si>
    <t>AIZCORBE SUMARIA VICTOR GLENI</t>
  </si>
  <si>
    <t>00033134602100002006</t>
  </si>
  <si>
    <t>ALARCON BANDA GILVER MAURO</t>
  </si>
  <si>
    <t>00054068302100002006</t>
  </si>
  <si>
    <t>ALARCON CAMPOS SOLANCH DENISSA</t>
  </si>
  <si>
    <t>00140933502100001006</t>
  </si>
  <si>
    <t>ALARCON DEZA OSCAR PAULINO</t>
  </si>
  <si>
    <t>00044548602100001006</t>
  </si>
  <si>
    <t>ALARCON RODAS SAMUEL FRANCISCO</t>
  </si>
  <si>
    <t>00063320202100001006</t>
  </si>
  <si>
    <t>ALBARRACIN ZEBALLOS RENNY PAUL</t>
  </si>
  <si>
    <t>00105637402100002006</t>
  </si>
  <si>
    <t>ALBERCA CARRASCO EDINSON DARWINS</t>
  </si>
  <si>
    <t>00116233002100001006</t>
  </si>
  <si>
    <t>ALCA SAYRA JESUS JUNIOR</t>
  </si>
  <si>
    <t>00084433402100001006</t>
  </si>
  <si>
    <t>ALEMAN GRANDE JORGE FELIX</t>
  </si>
  <si>
    <t>ALFARO BELTRAN ALEXIS CESAR</t>
  </si>
  <si>
    <t>ALFARO DELGADO LEONARDO SEBASTIAN</t>
  </si>
  <si>
    <t>00137240002100001006</t>
  </si>
  <si>
    <t>ALFARO FLORES JULIO CESAR</t>
  </si>
  <si>
    <t>00139066402100001006</t>
  </si>
  <si>
    <t>ALFARO HUANACUNI PASCUAL</t>
  </si>
  <si>
    <t>00116233402100001006</t>
  </si>
  <si>
    <t>ALFARO REYNOSO JUAN ARTURO</t>
  </si>
  <si>
    <t>00139066902100001006</t>
  </si>
  <si>
    <t>ALMANZA VEGA VICTOR HUGO</t>
  </si>
  <si>
    <t>00076774702100002006</t>
  </si>
  <si>
    <t>ALMONTE RODRIGUEZ JILMARE</t>
  </si>
  <si>
    <t>ALMONTE SUCASACA JUANA FRANCISCA</t>
  </si>
  <si>
    <t>00144336602100001006</t>
  </si>
  <si>
    <t>ALMONTE VALDIVIA LUIS ROMAN</t>
  </si>
  <si>
    <t>00092018902100001006</t>
  </si>
  <si>
    <t>ALMONTE VALDIVIA ROBERT JOHN</t>
  </si>
  <si>
    <t>00076312602100003006</t>
  </si>
  <si>
    <t>ALMONTE VALDIVIA ROBINSON MANUEL</t>
  </si>
  <si>
    <t>00116235002100001006</t>
  </si>
  <si>
    <t>ALMONTE VIVANCO JORGE HERNAN</t>
  </si>
  <si>
    <t>ALMONTE VIVANCO JOSE ARMANDO</t>
  </si>
  <si>
    <t>ALVAREZ CONTRERAS CHRISTIAN ALBERTO</t>
  </si>
  <si>
    <t>00192010602100001006</t>
  </si>
  <si>
    <t>ALVAREZ CUBA SEGUNDO</t>
  </si>
  <si>
    <t>ALVAREZ FERNANDEZ IVAN SOANI</t>
  </si>
  <si>
    <t>00116235602100001006</t>
  </si>
  <si>
    <t>ALVAREZ FERNANDEZ JULIO ENRIQUE</t>
  </si>
  <si>
    <t>00057811502100002006</t>
  </si>
  <si>
    <t>ALVAREZ HUALPA OSWALDO LUIS</t>
  </si>
  <si>
    <t>00116237502100001006</t>
  </si>
  <si>
    <t>ALVAREZ LAZO ELAR</t>
  </si>
  <si>
    <t>00100813002100001006</t>
  </si>
  <si>
    <t>ALVAREZ VERGARA GIANNILO SANDRO</t>
  </si>
  <si>
    <t>ALVAREZ VERGARA GIOVANI ALDO</t>
  </si>
  <si>
    <t>ALVAREZ VILCA GLORIA GERVACIA</t>
  </si>
  <si>
    <t>00037534002100002006</t>
  </si>
  <si>
    <t>ANDIA OTAZU CHRISTIAN JESUS</t>
  </si>
  <si>
    <t>ANDRADE CALLOAPAZA PABLO IGNACIO</t>
  </si>
  <si>
    <t>ANDRADE MENDOZA NICOLL</t>
  </si>
  <si>
    <t>00188436202100001006</t>
  </si>
  <si>
    <t>ANGULO BAUTISTA MARIA LUISA</t>
  </si>
  <si>
    <t>00152166102100001006</t>
  </si>
  <si>
    <t>APAZA SULCA VICTOR JOSE</t>
  </si>
  <si>
    <t>00116238402100001006</t>
  </si>
  <si>
    <t>AQUINO CHOQUEHUANCA LUIS ALBERTO</t>
  </si>
  <si>
    <t>00133734402100001006</t>
  </si>
  <si>
    <t>AQUINO QUISPE HILDA ROSA</t>
  </si>
  <si>
    <t>AQUISE USCAMAYTA JORGE MANUEL</t>
  </si>
  <si>
    <t>ARANIBAR PATIÑO LESLY MILAGROS</t>
  </si>
  <si>
    <t>00193817302100002006</t>
  </si>
  <si>
    <t>ARAPA ROSAS VICENTE</t>
  </si>
  <si>
    <t>ARENAS DELGADO JUAN RONAL</t>
  </si>
  <si>
    <t>00034669402100003006</t>
  </si>
  <si>
    <t>ARENAS LLAMOSAS RAFAEL GABINO</t>
  </si>
  <si>
    <t>00044548702100001006</t>
  </si>
  <si>
    <t>ARENAS MOSTAJO DIEGO ALFREDO</t>
  </si>
  <si>
    <t>00208247702100002006</t>
  </si>
  <si>
    <t>AREVALO HIDALGO LUIS CARLOS</t>
  </si>
  <si>
    <t>00217074502100001006</t>
  </si>
  <si>
    <t>ARIAS ARCE JULIAN WILFREDO</t>
  </si>
  <si>
    <t>00139067802100001006</t>
  </si>
  <si>
    <t>ARIAS COAILA ALEXANDER WILFREDO</t>
  </si>
  <si>
    <t>00118057902100001006</t>
  </si>
  <si>
    <t>ARIAS COAILA ANTHONY SEYMOUR</t>
  </si>
  <si>
    <t>00118058702100001006</t>
  </si>
  <si>
    <t>ARIAS QUISPE WILMA</t>
  </si>
  <si>
    <t>00140934802100001006</t>
  </si>
  <si>
    <t>ARISTA MENDOZA DAVIDE</t>
  </si>
  <si>
    <t>00239371902100001006</t>
  </si>
  <si>
    <t>ARIZACA ARIZACA RUBEN</t>
  </si>
  <si>
    <t>ARTEAGA MANRIQUE ANGEL WALTER</t>
  </si>
  <si>
    <t>00116761402100002006</t>
  </si>
  <si>
    <t>ARZOLA LA ROSA AUGUSTO RICARDO</t>
  </si>
  <si>
    <t>00030257802100002006</t>
  </si>
  <si>
    <t>ASCAÑO CORNEJO WILVER MARTIN</t>
  </si>
  <si>
    <t>00074901802100002006</t>
  </si>
  <si>
    <t>ASCUÑA ZAVALAGA IVAN EDUARDO</t>
  </si>
  <si>
    <t>ATAMARI VILCA LUZ MARINA</t>
  </si>
  <si>
    <t>00147245102100001006</t>
  </si>
  <si>
    <t>AYALA ALI OSCAR ENRIQUE</t>
  </si>
  <si>
    <t>00037706902100002006</t>
  </si>
  <si>
    <t>AYALA MOLINA JULIO ERNESTO</t>
  </si>
  <si>
    <t>00112061402100001006</t>
  </si>
  <si>
    <t>AYHONIZ ALARCON MANUEL AGUSTIN</t>
  </si>
  <si>
    <t>00143206402100001006</t>
  </si>
  <si>
    <t>AZANA VARGAS CARLOS DARIO</t>
  </si>
  <si>
    <t>00063325902100001006</t>
  </si>
  <si>
    <t>AZANA VARGAS MARCO</t>
  </si>
  <si>
    <t>00069570302100001006</t>
  </si>
  <si>
    <t>BALLADARES RUELAS ROSA ELVIRA</t>
  </si>
  <si>
    <t>00178293602100002006</t>
  </si>
  <si>
    <t>BALLENAS ALVAREZ AYDEE BEATRIZ</t>
  </si>
  <si>
    <t>00159179702100001006</t>
  </si>
  <si>
    <t>BALLON REA DENIS JAVIER</t>
  </si>
  <si>
    <t>BALLON REA JOSE ALBINO</t>
  </si>
  <si>
    <t>00012103102100002006</t>
  </si>
  <si>
    <t>BALLON RIVERA JOE BRYAN</t>
  </si>
  <si>
    <t>00075833002100001006</t>
  </si>
  <si>
    <t>BALLON VARGAS NICK ANTHONY</t>
  </si>
  <si>
    <t>00037573402100002006</t>
  </si>
  <si>
    <t>BALUARTE REVOLLAR HERNAN FERNANDO</t>
  </si>
  <si>
    <t>00118059102100001006</t>
  </si>
  <si>
    <t>BANDA ALARCON VICTOR ANGEL</t>
  </si>
  <si>
    <t>00109634802100003006</t>
  </si>
  <si>
    <t>BAQUEDANO ALFARO FELIX HENRY</t>
  </si>
  <si>
    <t>BARRA COILA HERNAN JACINTO</t>
  </si>
  <si>
    <t>00147249902100001006</t>
  </si>
  <si>
    <t>BARREDA VALDIVIA HIPOLITO JUAN</t>
  </si>
  <si>
    <t>00006195702100002006</t>
  </si>
  <si>
    <t>BARRERA GUZMAN VICTOR SERGIO</t>
  </si>
  <si>
    <t>00090576602100001006</t>
  </si>
  <si>
    <t>BARRIGA BELLOTA RAUL JULIO</t>
  </si>
  <si>
    <t>BARRIGA PAZ MARCOS ALEXANDER</t>
  </si>
  <si>
    <t>00052996902100002006</t>
  </si>
  <si>
    <t>BASURCO FERNANDEZ HECTOR EVERARDO</t>
  </si>
  <si>
    <t>00075828702100001006</t>
  </si>
  <si>
    <t>BASURCO VERSACE HECTOR JAVIER</t>
  </si>
  <si>
    <t>00112021802100001006</t>
  </si>
  <si>
    <t>BATALLANOS RUIZ LUIS DANIEL</t>
  </si>
  <si>
    <t>00037167002100002006</t>
  </si>
  <si>
    <t>BATALLANOS ZUÑIGA JOSE ANTONIO</t>
  </si>
  <si>
    <t>00007077402100001006</t>
  </si>
  <si>
    <t>BAYLON ALVAREZ WILMER ADAN</t>
  </si>
  <si>
    <t>BECERRA PINTO ILDEFONSO REYMUNDO</t>
  </si>
  <si>
    <t>00105884402100001006</t>
  </si>
  <si>
    <t>BEDREGAL PORTALES LUIS ANGEL ENRIQUE</t>
  </si>
  <si>
    <t>BEGAZO RODRIGUEZ SANTIAGO ALFREDO</t>
  </si>
  <si>
    <t>00143206802100001006</t>
  </si>
  <si>
    <t>BELLA AYMITUMA PERCY GERBER</t>
  </si>
  <si>
    <t>00038324302100001006</t>
  </si>
  <si>
    <t>BELTRAN SARCCO ISAAC</t>
  </si>
  <si>
    <t>BENAVENTE ARANIBAR CARLOS ENRIQUE</t>
  </si>
  <si>
    <t>00050996802100003006</t>
  </si>
  <si>
    <t>BENAVIDES ZAPANA WILMER JORGE</t>
  </si>
  <si>
    <t>BERNAL DELGADO JULIO CESAR</t>
  </si>
  <si>
    <t>00021889602100001006</t>
  </si>
  <si>
    <t>BERNAL DELGADO RENZO ROLANDO</t>
  </si>
  <si>
    <t>00050832302100001006</t>
  </si>
  <si>
    <t>BLANCO VERA ALEJANDRO ARMANDU</t>
  </si>
  <si>
    <t>00073324202100002006</t>
  </si>
  <si>
    <t>BRICEÑO CESPEDES JORGE ALBERTO</t>
  </si>
  <si>
    <t>00137241102100001006</t>
  </si>
  <si>
    <t>BUENO TORREJON SEGUNDO RAFAEL</t>
  </si>
  <si>
    <t>00115934102100001006</t>
  </si>
  <si>
    <t>BUSTAMANTE LLERENA FERNANDO ALEXANDER</t>
  </si>
  <si>
    <t>BUTRON CARRERO ERNESTO HERNAN LADISLAO</t>
  </si>
  <si>
    <t>BUTRON LOPEZ ALEXIS JHOLVY</t>
  </si>
  <si>
    <t>00140936002100001006</t>
  </si>
  <si>
    <t>CABALLERO BARRIOS URSO ELISBAN</t>
  </si>
  <si>
    <t>CABOAPAZA KAHUAPAZA SANTA ELENA</t>
  </si>
  <si>
    <t>00153736302100001006</t>
  </si>
  <si>
    <t>CACERES ARIAS LUIS ALBERTO</t>
  </si>
  <si>
    <t>00050860802100001006</t>
  </si>
  <si>
    <t>CACERES BARRIGA VICTOR RAUL</t>
  </si>
  <si>
    <t>00143207202100001006</t>
  </si>
  <si>
    <t>CACERES PUERTAS ALFREDO</t>
  </si>
  <si>
    <t>00155665802100001006</t>
  </si>
  <si>
    <t>CACERES TERNERO LUIS ENRIQUE</t>
  </si>
  <si>
    <t>00044573702100001006</t>
  </si>
  <si>
    <t>CAHUANA FLORES RAYMUNDO HERNAN</t>
  </si>
  <si>
    <t>00075828802100001006</t>
  </si>
  <si>
    <t>CAHUANA GUTIERREZ JULIO CESAR</t>
  </si>
  <si>
    <t>00137241202100001006</t>
  </si>
  <si>
    <t>CALDERON BONIFACIO CARLOS MARIO SANT</t>
  </si>
  <si>
    <t>00010652302100005006</t>
  </si>
  <si>
    <t>CALDERON MEDINA ARTURO ROBIN</t>
  </si>
  <si>
    <t>00067532502100002006</t>
  </si>
  <si>
    <t>CALLATA CALCIN EDGAR EDUARDO</t>
  </si>
  <si>
    <t>CAMPOS BERROA DOMINGO ROGELIO</t>
  </si>
  <si>
    <t>00064004902100003006</t>
  </si>
  <si>
    <t>CAMPOS BERROA MELECIO NICOLAS</t>
  </si>
  <si>
    <t>00115936802100003006</t>
  </si>
  <si>
    <t>CAMPOS BERROA SANTIAGO HONORIO</t>
  </si>
  <si>
    <t>00116459802100001006</t>
  </si>
  <si>
    <t>CANO RODRIGUEZ JOSE EMILIO</t>
  </si>
  <si>
    <t>00199551302100002006</t>
  </si>
  <si>
    <t>CARBAJAL AGUIRRE LUIS ANGEL</t>
  </si>
  <si>
    <t>00082091302100001006</t>
  </si>
  <si>
    <t>CARBAJAL CCORIMANYA HERMENEGILDO</t>
  </si>
  <si>
    <t>CARBAJAL RODRIGUEZ VICTOR JORGE</t>
  </si>
  <si>
    <t>CARDENAS NIETO JOSE ERNESTO</t>
  </si>
  <si>
    <t>00053662802100002006</t>
  </si>
  <si>
    <t>CARI APAZA FRANCISCO DONATO</t>
  </si>
  <si>
    <t>CARI BERVEÑO VICTOR ALONZO</t>
  </si>
  <si>
    <t>00134023502100001006</t>
  </si>
  <si>
    <t>CARLOS CRUZ ELOY ENRIQUE</t>
  </si>
  <si>
    <t>00057051602100001006</t>
  </si>
  <si>
    <t>CARNERO MURILLO YURBY ZACARIAS GUILLERMO</t>
  </si>
  <si>
    <t>CARNERO SAITO ANA NATALI</t>
  </si>
  <si>
    <t>00188436602100001006</t>
  </si>
  <si>
    <t>CARPIO AROCUTIPA ROBERTO</t>
  </si>
  <si>
    <t>00115939202100001006</t>
  </si>
  <si>
    <t>CARPIO HIDALGO TEOFILO CASIMIRO</t>
  </si>
  <si>
    <t>00139069002100001006</t>
  </si>
  <si>
    <t>CARPIO MACEDO FABRIZIO GUSTAVO</t>
  </si>
  <si>
    <t>00127003402100001006</t>
  </si>
  <si>
    <t>CARPIO PAREDES FELIX CHARLIE</t>
  </si>
  <si>
    <t>CARPIO SANTISTEBAN ENRIQUE MIGUEL</t>
  </si>
  <si>
    <t>00078356602100002006</t>
  </si>
  <si>
    <t>CARRASCO MOSCOSO FRANCISCO BORJA</t>
  </si>
  <si>
    <t>00057230702100002006</t>
  </si>
  <si>
    <t>CARRASCO RAMOS FRANCISCO WALTHER</t>
  </si>
  <si>
    <t>00064104802100002006</t>
  </si>
  <si>
    <t>CARRERO SALAVALDEZ JOSE LUIS</t>
  </si>
  <si>
    <t>CARRILLO CHOQUEPUMA MARGOT SANDRA</t>
  </si>
  <si>
    <t>00235784002100001006</t>
  </si>
  <si>
    <t>CARRILLO MONSALVE LUIS FERNANDO</t>
  </si>
  <si>
    <t>00116460902100001006</t>
  </si>
  <si>
    <t>CASAPERALTA ANCCO SALOME ALEDIO</t>
  </si>
  <si>
    <t>00112023602100001006</t>
  </si>
  <si>
    <t>CASAS CONDORI ESTEFANI YENI</t>
  </si>
  <si>
    <t>00224525002100001006</t>
  </si>
  <si>
    <t>CASAS NAUPARI JESUS GALO</t>
  </si>
  <si>
    <t>00087129202100001006</t>
  </si>
  <si>
    <t>CASTELLANOS SALINAS JOSE MANUEL</t>
  </si>
  <si>
    <t>00118111902100001006</t>
  </si>
  <si>
    <t>CASTILLO AGUIRRE WILLIAM JACOB</t>
  </si>
  <si>
    <t>00060147102100002006</t>
  </si>
  <si>
    <t>CASTILLO PORTALES RENE BERNARDINO</t>
  </si>
  <si>
    <t>00116461602100001006</t>
  </si>
  <si>
    <t>CASTILLO TALAVERA GABINO EDUARDO</t>
  </si>
  <si>
    <t>00143208202100001006</t>
  </si>
  <si>
    <t>CASTILLO TALAVERA RICHARD PERCY</t>
  </si>
  <si>
    <t>CASTILLO TICONA FREDDY FLORENTINO</t>
  </si>
  <si>
    <t>00144358302100004006</t>
  </si>
  <si>
    <t>CASTRO CONTRERAS MARCO ANTONIO</t>
  </si>
  <si>
    <t>CASTRO RAMIREZ FRANCISCO DANIEL</t>
  </si>
  <si>
    <t>00052494202100002006</t>
  </si>
  <si>
    <t>CAYETANO GARATE JOSE TOMAS</t>
  </si>
  <si>
    <t>00204102902100001006</t>
  </si>
  <si>
    <t>CCAHUA CONDORI YOLA</t>
  </si>
  <si>
    <t>00137241602100001006</t>
  </si>
  <si>
    <t>CCAHUANA MERMA ALICIA</t>
  </si>
  <si>
    <t>00065022602100002006</t>
  </si>
  <si>
    <t>CCALCINA ZELA ANABEL DELIA</t>
  </si>
  <si>
    <t>00144385902100001006</t>
  </si>
  <si>
    <t>CCALCINA ZELA VERONICA ESTELA</t>
  </si>
  <si>
    <t>00137242302100001006</t>
  </si>
  <si>
    <t>CCALLACCASI ANCCASI EFRAIN</t>
  </si>
  <si>
    <t>00050828302100001006</t>
  </si>
  <si>
    <t>CCALLOHUANCA CCALLOHUANCA NERY</t>
  </si>
  <si>
    <t>00144336702100001006</t>
  </si>
  <si>
    <t>CCARI FLORES APOLINAR</t>
  </si>
  <si>
    <t>00155655902100001006</t>
  </si>
  <si>
    <t>CCARITA MAMANI MOISES</t>
  </si>
  <si>
    <t>00087101902100001006</t>
  </si>
  <si>
    <t>CCORIMAYO BLAS JOSE EDWIN</t>
  </si>
  <si>
    <t>00064936102100002006</t>
  </si>
  <si>
    <t>CEREZO VILLASANTE EUGENIO</t>
  </si>
  <si>
    <t>00075840202100003006</t>
  </si>
  <si>
    <t>CESPEDES CLEMENTE JERSON GIOVANNI</t>
  </si>
  <si>
    <t>00072597102100002006</t>
  </si>
  <si>
    <t>CESPEDES LLERENA FRANCO GILBERTO</t>
  </si>
  <si>
    <t>00052159702100005006</t>
  </si>
  <si>
    <t>CESPEDES LLERENA SANDRA MERCEDES</t>
  </si>
  <si>
    <t>00145972702100001006</t>
  </si>
  <si>
    <t>CESPEDES OSORIO GILBERTO LUCAS</t>
  </si>
  <si>
    <t>00150113702100001006</t>
  </si>
  <si>
    <t>CESPEDES OSORIO WALTER TRINIDAD</t>
  </si>
  <si>
    <t>00051262702100004006</t>
  </si>
  <si>
    <t>CESPEDES ZEGARRA CARLOS ANTONIO</t>
  </si>
  <si>
    <t>00118058802100001006</t>
  </si>
  <si>
    <t>CHACON ESPINOZA GUSTAVO ADOLFO</t>
  </si>
  <si>
    <t>CHAMANA TORRES JAIME JOSE</t>
  </si>
  <si>
    <t>CHAMANA TORRES ROLANDO AURELIO</t>
  </si>
  <si>
    <t>CHAMBI CUTIPA JESUS DAVID</t>
  </si>
  <si>
    <t>00186031602100001006</t>
  </si>
  <si>
    <t>CHAMBI CUTIPA MICHAEL MARCELO</t>
  </si>
  <si>
    <t>00086811302100001006</t>
  </si>
  <si>
    <t>CHAMBILLA CALIZAYA YOYSSY LEYLLA</t>
  </si>
  <si>
    <t>00147184802100002006</t>
  </si>
  <si>
    <t>CHAMBILLA CRUZ FRANCISCO</t>
  </si>
  <si>
    <t>00032916902100002006</t>
  </si>
  <si>
    <t>00037431602100002006</t>
  </si>
  <si>
    <t>CHAMBILLA QUISPE RAMON FRANCISCO</t>
  </si>
  <si>
    <t>00075862002100001006</t>
  </si>
  <si>
    <t>CHAÑE CRUZ RUTH SARA</t>
  </si>
  <si>
    <t>00149256302100001006</t>
  </si>
  <si>
    <t>CHAPARRA QUISPE HIPOLITO</t>
  </si>
  <si>
    <t>00116463002100001006</t>
  </si>
  <si>
    <t>CHAVEZ ALVAREZ ALFREDO</t>
  </si>
  <si>
    <t>00144339202100001006</t>
  </si>
  <si>
    <t>CHAVEZ MALDONADO JAIME ASUNTO</t>
  </si>
  <si>
    <t>00057051702100001006</t>
  </si>
  <si>
    <t>CHAVEZ MALDONADO JUAN DAVID</t>
  </si>
  <si>
    <t>00012669502100001006</t>
  </si>
  <si>
    <t>CHAVEZ PAREDES RICARDO ANTONIO</t>
  </si>
  <si>
    <t>00044573802100001006</t>
  </si>
  <si>
    <t>CHAVEZ TURPO VERONICA LISBET</t>
  </si>
  <si>
    <t>00140937602100001006</t>
  </si>
  <si>
    <t>CHAVEZ VILCHEZ SANDRA JIMENA</t>
  </si>
  <si>
    <t>00137243302100001006</t>
  </si>
  <si>
    <t>CHICAÑA QUISPE MARCOS ORLANDO</t>
  </si>
  <si>
    <t>CHINO SURCO DENIS OSCAR</t>
  </si>
  <si>
    <t>00069644402100002006</t>
  </si>
  <si>
    <t>CHINO SURCO SIXTO RODY</t>
  </si>
  <si>
    <t>00003210602100002006</t>
  </si>
  <si>
    <t>CHIRE SALAZAR VICTOR GALO</t>
  </si>
  <si>
    <t>00112061602100001006</t>
  </si>
  <si>
    <t>CHIRINOS AGUILAR FRANCISCO WILLIAM</t>
  </si>
  <si>
    <t>00155258502100001006</t>
  </si>
  <si>
    <t>CHIRINOS GALLEGOS ITALO PEDRO PABLO</t>
  </si>
  <si>
    <t>CHIRINOS POLANCO RAMON ALADINO</t>
  </si>
  <si>
    <t>00116463702100001006</t>
  </si>
  <si>
    <t>CHIRINOS ROJAS JOEL GUILLERMO</t>
  </si>
  <si>
    <t>00139482702100001006</t>
  </si>
  <si>
    <t>CHIRINOS ROJAS NICEFORO JOEL</t>
  </si>
  <si>
    <t>00118059802100001006</t>
  </si>
  <si>
    <t>CHIRINOS SULLAYME GREGORIO MARIO</t>
  </si>
  <si>
    <t>00060582302100002006</t>
  </si>
  <si>
    <t>CHOQUE ACOSTA RUBEN WALTER</t>
  </si>
  <si>
    <t>00181166102100002006</t>
  </si>
  <si>
    <t>CIPIRIANO SAAVEDRA VILMA REVECA</t>
  </si>
  <si>
    <t>00181007702100001006</t>
  </si>
  <si>
    <t>COAQUIRA COAQUIRA JUANA MILAGROS</t>
  </si>
  <si>
    <t>00025053102100002006</t>
  </si>
  <si>
    <t>COARICONA JAHUIRA MIGUEL</t>
  </si>
  <si>
    <t>COELA SONCCO ISIDORA</t>
  </si>
  <si>
    <t>00178274102100001006</t>
  </si>
  <si>
    <t>COLQUE ESQUIVEL ABRAHAM ALAN</t>
  </si>
  <si>
    <t>00082021102100004006</t>
  </si>
  <si>
    <t>COLQUE QUISPE NERIO</t>
  </si>
  <si>
    <t>COLQUE SURCO WILE JESUS</t>
  </si>
  <si>
    <t>00115942702100001006</t>
  </si>
  <si>
    <t>COLQUE VILCA RAMON</t>
  </si>
  <si>
    <t>CONDORI HUANCA VICTOR ROBERTO</t>
  </si>
  <si>
    <t>00143209202100001006</t>
  </si>
  <si>
    <t>CONDORI PAMPA NELLY ANGELICA</t>
  </si>
  <si>
    <t>00178886802100002006</t>
  </si>
  <si>
    <t>00227766802100001006</t>
  </si>
  <si>
    <t>CONDORI RAMOS JOSE LUIS</t>
  </si>
  <si>
    <t>00143209502100001006</t>
  </si>
  <si>
    <t>CONDORI TTICA JESUS ANGEL</t>
  </si>
  <si>
    <t>00188436802100001006</t>
  </si>
  <si>
    <t>CONDORI TTICA JHON GUIDO</t>
  </si>
  <si>
    <t>00054932502100002006</t>
  </si>
  <si>
    <t>CONTRERAS HERRERA MANUEL MAXIMILIANO FILAMIR</t>
  </si>
  <si>
    <t>CONTRERAS RODRIGUEZ LUIS ALBERTO</t>
  </si>
  <si>
    <t>CORDOVA ARIRAMA IMELDA</t>
  </si>
  <si>
    <t>00185842502100001006</t>
  </si>
  <si>
    <t>CORNEJO CALLE DEYVID EDILBERTO</t>
  </si>
  <si>
    <t>CORNEJO CARRANZA ASCENCIO MIGUEL TOM</t>
  </si>
  <si>
    <t>00063953702100003006</t>
  </si>
  <si>
    <t>CORNEJO CARRANZA ENRIQUE JIMMY</t>
  </si>
  <si>
    <t>00116471202100001006</t>
  </si>
  <si>
    <t>CORNEJO VARGAS JUAN CARLOS</t>
  </si>
  <si>
    <t>00139485102100001006</t>
  </si>
  <si>
    <t>CORTEZ ATOCHE MORRIS ALBERT</t>
  </si>
  <si>
    <t>00211908202100001006</t>
  </si>
  <si>
    <t>COSSI QUISPE JUAN</t>
  </si>
  <si>
    <t>COSSIO UTANI SALES FRANCISCO</t>
  </si>
  <si>
    <t>00099894402100001006</t>
  </si>
  <si>
    <t>CROSE MEZZACASA GIOVANNI</t>
  </si>
  <si>
    <t>00075409902100002006</t>
  </si>
  <si>
    <t>CRUZ ERQUINIGO BRUNO ROSSELL</t>
  </si>
  <si>
    <t>00069598602100001006</t>
  </si>
  <si>
    <t>CRUZ PEQUEÑA BRUNO ROSARI</t>
  </si>
  <si>
    <t>00074726302100001006</t>
  </si>
  <si>
    <t>CRUZ VERGARA KARINA</t>
  </si>
  <si>
    <t>00064958402100003006</t>
  </si>
  <si>
    <t>CUBA GONZALES MANUEL SABINO</t>
  </si>
  <si>
    <t>CUBA RODRIGUEZ FREDDY MANUEL</t>
  </si>
  <si>
    <t>CUELLAR RODRIGUEZ JORGE ANDRES</t>
  </si>
  <si>
    <t>00069598702100001006</t>
  </si>
  <si>
    <t>CUENTAS SALAS YURY GUALBERTO</t>
  </si>
  <si>
    <t>00118059902100001006</t>
  </si>
  <si>
    <t>CUETO MONTALVAN JULIO</t>
  </si>
  <si>
    <t>CUEVA SOLIS LUIS MANUEL FELIX</t>
  </si>
  <si>
    <t>CUEVA TORRES LUIS UBERTO</t>
  </si>
  <si>
    <t>00014488802100003006</t>
  </si>
  <si>
    <t>CUEVAS AVILES ESTHER</t>
  </si>
  <si>
    <t>00137243802100001006</t>
  </si>
  <si>
    <t>CUEVAS AVILES GLADIS</t>
  </si>
  <si>
    <t>00140938402100001006</t>
  </si>
  <si>
    <t>CUSI ARISACA ANTONIO</t>
  </si>
  <si>
    <t>00086266902100001006</t>
  </si>
  <si>
    <t>CUTIPA CHAMBI NEMESIO QUINTIN</t>
  </si>
  <si>
    <t>00139050002100002006</t>
  </si>
  <si>
    <t>DAVILA MORON FERNANDO WALTER</t>
  </si>
  <si>
    <t>00203236402100001006</t>
  </si>
  <si>
    <t>DAVILA MORON RICARDO EDUARDO</t>
  </si>
  <si>
    <t>00218172802100001006</t>
  </si>
  <si>
    <t>DE LA CRUZ SALINAS ERNESTO</t>
  </si>
  <si>
    <t>00075819702100001006</t>
  </si>
  <si>
    <t>DELGADO AMAT Y LEON LUIS WILMER</t>
  </si>
  <si>
    <t>00063354002100001006</t>
  </si>
  <si>
    <t>DELGADO BUENO LUIS GABRIEL</t>
  </si>
  <si>
    <t>00112030102100001006</t>
  </si>
  <si>
    <t>DELGADO CACERES VICTOR ALFREDO</t>
  </si>
  <si>
    <t>00118114302100001006</t>
  </si>
  <si>
    <t>DELGADO CARDENAS MIGUEL ANGEL</t>
  </si>
  <si>
    <t>00224525702100001006</t>
  </si>
  <si>
    <t>DELGADO MONTES VICTOR ALFREDO</t>
  </si>
  <si>
    <t>DELGADO RAMOS ALEJANDRO</t>
  </si>
  <si>
    <t>00092735402100001006</t>
  </si>
  <si>
    <t>DELGADO RAMOS LORENZO LUIS</t>
  </si>
  <si>
    <t>00008882202100001006</t>
  </si>
  <si>
    <t>DELGADO ROJAS CARLOS ALBERTO JU</t>
  </si>
  <si>
    <t>00056610702100001006</t>
  </si>
  <si>
    <t>DELGADO VALENCIA JUAN JORGE</t>
  </si>
  <si>
    <t>DELGADO ZUÑIGA VICTOR DOMINGO</t>
  </si>
  <si>
    <t>00118060502100001006</t>
  </si>
  <si>
    <t>DEXTRE DIAZ ISELA DANY</t>
  </si>
  <si>
    <t>00035641102100002006</t>
  </si>
  <si>
    <t>DIAZ ANGULO MANUEL DAVID</t>
  </si>
  <si>
    <t>00112030302100001006</t>
  </si>
  <si>
    <t>DIAZ BELZO ANGEL AUGUSTO</t>
  </si>
  <si>
    <t>DIAZ CARDENAS FELIX EDUARDO</t>
  </si>
  <si>
    <t>DIAZ CARDENAS JAIME AURELIO</t>
  </si>
  <si>
    <t>DIAZ CERVANTES LUIS ENRIQUE</t>
  </si>
  <si>
    <t>00083400502100001006</t>
  </si>
  <si>
    <t>DIAZ DIAZ ADAN ELARD</t>
  </si>
  <si>
    <t>00147251102100001006</t>
  </si>
  <si>
    <t>DIAZ GOMEZ ANGEL JOSE</t>
  </si>
  <si>
    <t>DIAZ GOMEZ MARCOS LUIS</t>
  </si>
  <si>
    <t>DILL'ERVA MAURA EVERTH ROMAN</t>
  </si>
  <si>
    <t>00039990202100002006</t>
  </si>
  <si>
    <t>DONAYRE ARGUEDAS LUIS MARTIN</t>
  </si>
  <si>
    <t>00203337902100001006</t>
  </si>
  <si>
    <t>DURAN AGUILAR JULIO EDGAR</t>
  </si>
  <si>
    <t>00093196302100001006</t>
  </si>
  <si>
    <t>ENOKI MOTTA ROTSEN JUNIHOR</t>
  </si>
  <si>
    <t>00149268202100001006</t>
  </si>
  <si>
    <t>ERQUINIGO FERNANDEZ RUBEN FRANZUA</t>
  </si>
  <si>
    <t>00123844902100001006</t>
  </si>
  <si>
    <t>ESCATE TORRES JUAN JOSE</t>
  </si>
  <si>
    <t>00143210402100001006</t>
  </si>
  <si>
    <t>ESCUDERO SOLARI FAUSTO PEDRO</t>
  </si>
  <si>
    <t>ESPINOZA ALARCON NAVA MARCO</t>
  </si>
  <si>
    <t>ESPINOZA DELGADO FREDDY MANUEL</t>
  </si>
  <si>
    <t>00116137902100001006</t>
  </si>
  <si>
    <t>ESPINOZA ORTIZ ARTURO ABEL</t>
  </si>
  <si>
    <t>00086020302100002006</t>
  </si>
  <si>
    <t>ESPINOZA URE ALEJANDRO RAUL</t>
  </si>
  <si>
    <t>00116138102100001006</t>
  </si>
  <si>
    <t>ESPINOZA URE ORLANDO JAVIER</t>
  </si>
  <si>
    <t>00116172802100001006</t>
  </si>
  <si>
    <t>ESPINOZA VILCHEZ YUVICSA FIORELLA</t>
  </si>
  <si>
    <t>00043748802100002006</t>
  </si>
  <si>
    <t>ESTACA MAMANI GERALDINE VIRGINIA</t>
  </si>
  <si>
    <t>00137244602100001006</t>
  </si>
  <si>
    <t>EUGENIO BERNEDO JUAN MAURO</t>
  </si>
  <si>
    <t>EVARISTO SELIS ENRIQUE GABRIEL</t>
  </si>
  <si>
    <t>00042188502100002006</t>
  </si>
  <si>
    <t>FACHE SANCHEZ ROGELIO ALFONSO</t>
  </si>
  <si>
    <t>00208598802100001006</t>
  </si>
  <si>
    <t>FERNANDEZ ALVAREZ JAVIER ALEJANDRO</t>
  </si>
  <si>
    <t>00112031402100001006</t>
  </si>
  <si>
    <t>FERNANDEZ BOBADILLA LUCHO ADRIEL</t>
  </si>
  <si>
    <t>00137244902100001006</t>
  </si>
  <si>
    <t>FERNANDEZ CUELLO LUIS ALONSO</t>
  </si>
  <si>
    <t>00041413602100002006</t>
  </si>
  <si>
    <t>FERNANDEZ TICONA JOSE ALBERTO</t>
  </si>
  <si>
    <t>00004365702100001006</t>
  </si>
  <si>
    <t>FLORES CHOQUETICO ERIKA VIOLETA</t>
  </si>
  <si>
    <t>00072733002100002006</t>
  </si>
  <si>
    <t>FLORES DELGADO JHONATAN JOSEP</t>
  </si>
  <si>
    <t>FLORES PAUCAR ROGELIO</t>
  </si>
  <si>
    <t>00011455702100002006</t>
  </si>
  <si>
    <t>FLORES SUAREZ HUMBERTO JORGE</t>
  </si>
  <si>
    <t>FLORES VALENCIA CELEDONIO</t>
  </si>
  <si>
    <t>00050854202100001006</t>
  </si>
  <si>
    <t>FLORES VASQUEZ FELIPE GRIMALDO</t>
  </si>
  <si>
    <t>00039329302100002006</t>
  </si>
  <si>
    <t>FLOREZ PUMA EMERSON FERNANDO</t>
  </si>
  <si>
    <t>00117044102100001006</t>
  </si>
  <si>
    <t>FRANCO BAYLON MOISES STEFFAM</t>
  </si>
  <si>
    <t>FUENTES CARPIO JUAN GUILLERMO</t>
  </si>
  <si>
    <t>00083846602100001006</t>
  </si>
  <si>
    <t>FUENTES CARPIO RAUL LEONARDO</t>
  </si>
  <si>
    <t>00078407002100001006</t>
  </si>
  <si>
    <t>FUENTES ROCHA GERARDO ALBERTO</t>
  </si>
  <si>
    <t>FUENTES VALDIVIA RUBEN DARIO</t>
  </si>
  <si>
    <t>00034295802100002006</t>
  </si>
  <si>
    <t>GALARZA CAMPOS ALVARO JOAO</t>
  </si>
  <si>
    <t>00015490202100002006</t>
  </si>
  <si>
    <t>GALLEGOS PEREA HUGO JUAN</t>
  </si>
  <si>
    <t>GALLEGOS QUILLUYA LIZBETH</t>
  </si>
  <si>
    <t>00049184502100002006</t>
  </si>
  <si>
    <t>GALLEGOS ROQUE RODOLFO GUILLERMO</t>
  </si>
  <si>
    <t>00084745902100001006</t>
  </si>
  <si>
    <t>GALLEGOS TALAVERA DEGLI JULIO</t>
  </si>
  <si>
    <t>00143211002100001006</t>
  </si>
  <si>
    <t>GALLEGOS TALAVERA EDWIN RODIL DE LA CRUZ</t>
  </si>
  <si>
    <t>GALVEZ BEJAR WUILSON YEFFER</t>
  </si>
  <si>
    <t>00039540902100002006</t>
  </si>
  <si>
    <t>GAMARRA CHURA BUENAVENTU</t>
  </si>
  <si>
    <t>00211941602100001006</t>
  </si>
  <si>
    <t>GAMARRA QUISPE RENATO</t>
  </si>
  <si>
    <t>00184038202100001006</t>
  </si>
  <si>
    <t>GAMARRA RAMIREZ HERNAN JAIME</t>
  </si>
  <si>
    <t>00139483802100001006</t>
  </si>
  <si>
    <t>GARCIA AGUILAR ANTONIO ALFREDO</t>
  </si>
  <si>
    <t>00106683702100001006</t>
  </si>
  <si>
    <t>GARCIA AGUILAR JUAN FERNANDO</t>
  </si>
  <si>
    <t>00117044702100001006</t>
  </si>
  <si>
    <t>GARCIA AGUILAR MIGUEL ANGEL</t>
  </si>
  <si>
    <t>00143211602100001006</t>
  </si>
  <si>
    <t>GARCIA DELGADO WALTER HUGO</t>
  </si>
  <si>
    <t>00052732002100002006</t>
  </si>
  <si>
    <t>GARCIA LUCUMBER PAULA LUISA</t>
  </si>
  <si>
    <t>00163991302100001006</t>
  </si>
  <si>
    <t>GARCIA MADUEÑO GUIDO ALBERTO</t>
  </si>
  <si>
    <t>00116177002100001006</t>
  </si>
  <si>
    <t>GARCIA SOLIS WALTHER</t>
  </si>
  <si>
    <t>00075819802100001006</t>
  </si>
  <si>
    <t>GARCIA VALDIVIA ELVIS JERSON</t>
  </si>
  <si>
    <t>00183400702100001006</t>
  </si>
  <si>
    <t>GARCIA VALDIVIA GUIDO ALBERTO</t>
  </si>
  <si>
    <t>00116178702100001006</t>
  </si>
  <si>
    <t>GARCIA YOUNG DANIEL ALEJANDRO</t>
  </si>
  <si>
    <t>00139070002100001006</t>
  </si>
  <si>
    <t>GHERSI VARGAS HUMBERTO JESUS</t>
  </si>
  <si>
    <t>GODOY CARRERO ISAAC SULPICIO FERMIN</t>
  </si>
  <si>
    <t>GOMEZ CONDORI FAUSTO</t>
  </si>
  <si>
    <t>00116179702100001006</t>
  </si>
  <si>
    <t>GOMEZ LLAMOSAS EDWARD EUSEBIO</t>
  </si>
  <si>
    <t>GOMEZ PUMA HIPOLITO ARTURO</t>
  </si>
  <si>
    <t>00101365102100001006</t>
  </si>
  <si>
    <t>GONGORA CONDORI JOSE WILBER</t>
  </si>
  <si>
    <t>00070782302100002006</t>
  </si>
  <si>
    <t>GONZA MAMANI EDGARD IGNACIO</t>
  </si>
  <si>
    <t>00063313102100001006</t>
  </si>
  <si>
    <t>GONZALES PIMENTEL LUCIO CESAR</t>
  </si>
  <si>
    <t>00139070602100001006</t>
  </si>
  <si>
    <t>GONZALES ROJAS JOSE LUIS</t>
  </si>
  <si>
    <t>00049627602100002006</t>
  </si>
  <si>
    <t>GONZALES VARGAS JOSE LUIS</t>
  </si>
  <si>
    <t>00046389602100002006</t>
  </si>
  <si>
    <t>GORDILLO SAAVEDRA MERY EVELYNDA</t>
  </si>
  <si>
    <t>00020899502100002006</t>
  </si>
  <si>
    <t>GUERRERO CARPIO TATIANA</t>
  </si>
  <si>
    <t>00221746202100001006</t>
  </si>
  <si>
    <t>GUEVARA AROTAIPE ANGEL EMILIO</t>
  </si>
  <si>
    <t>00018820002100002006</t>
  </si>
  <si>
    <t>GUILLEN DEWIA LUIS EMILIO</t>
  </si>
  <si>
    <t>00118877602100003006</t>
  </si>
  <si>
    <t>GUTIERREZ BENDEZU SANTOS ENRIQUE</t>
  </si>
  <si>
    <t>00063313202100001006</t>
  </si>
  <si>
    <t>GUTIERREZ CASTILLEJOS ELISEO RUBEN</t>
  </si>
  <si>
    <t>00133230002100001006</t>
  </si>
  <si>
    <t>GUTIERREZ PINTO JEENRRI JESUS</t>
  </si>
  <si>
    <t>GUTIERREZ SOLORZANO ABDON CLAUDIO</t>
  </si>
  <si>
    <t>00050643902100001006</t>
  </si>
  <si>
    <t>HANCCO HANCCO MARISOL</t>
  </si>
  <si>
    <t>00212664202100001006</t>
  </si>
  <si>
    <t>HERRERA VALDIVIA PEDRO ZENON</t>
  </si>
  <si>
    <t>00052961802100002006</t>
  </si>
  <si>
    <t>HUACHO PAZ RAUL EDMUNDO</t>
  </si>
  <si>
    <t>00112758102100002006</t>
  </si>
  <si>
    <t>HUALPA JANAMPA ALBERTO MAURO</t>
  </si>
  <si>
    <t>00116184302100001006</t>
  </si>
  <si>
    <t>HUAMAN GALLEGOS BRIGITTE</t>
  </si>
  <si>
    <t>00239371402100001006</t>
  </si>
  <si>
    <t>HUAMANTUCO CARRILLO JACINTO ELEODORO JOSE</t>
  </si>
  <si>
    <t>HUAMANTUCO SAMATA JHOAN</t>
  </si>
  <si>
    <t>00212664702100001006</t>
  </si>
  <si>
    <t>HUANACUNE HUAÑEC LUIS RAUL</t>
  </si>
  <si>
    <t>00051541002100002006</t>
  </si>
  <si>
    <t>HUANACUNE MAQUERA WILLY ZACARIAS</t>
  </si>
  <si>
    <t>00139070902100001006</t>
  </si>
  <si>
    <t>HUANCA FARFAN DAVID BENJAMIN</t>
  </si>
  <si>
    <t>HUANCA GOMEZ MARIELA DEL PILAR</t>
  </si>
  <si>
    <t>00236224202100001006</t>
  </si>
  <si>
    <t>HUANCA TICONA SERGIO ANDRE</t>
  </si>
  <si>
    <t>00123377002100002006</t>
  </si>
  <si>
    <t>HUANCA VILELA TEODORO ALFREDO</t>
  </si>
  <si>
    <t>HUANCO CHURA MARGOT IRENE</t>
  </si>
  <si>
    <t>00203114102100001006</t>
  </si>
  <si>
    <t>HUARICALLO ESPINOZA SIMON</t>
  </si>
  <si>
    <t>00050821902100001006</t>
  </si>
  <si>
    <t>HUERTA ARAMAYO JOSE ANTONIO</t>
  </si>
  <si>
    <t>HUIRACOCHA CCASO ADOLFO RAFAEL</t>
  </si>
  <si>
    <t>00086205002100001006</t>
  </si>
  <si>
    <t>IDME CARRASCO JULIAN</t>
  </si>
  <si>
    <t>00118060602100001006</t>
  </si>
  <si>
    <t>ISIDRO OSORIO ANGEL RAUL</t>
  </si>
  <si>
    <t>00020130902100002006</t>
  </si>
  <si>
    <t>JIMENEZ DUQUE ROXANA KARINA</t>
  </si>
  <si>
    <t>00217074002100001006</t>
  </si>
  <si>
    <t>JIMENEZ SILVA MANUEL EDUARDO</t>
  </si>
  <si>
    <t>00116312002100001006</t>
  </si>
  <si>
    <t>JORDAN HUAYNACHO ABRAHAM SAMUEL</t>
  </si>
  <si>
    <t>JUAREZ JUAREZ NESTOR DIEGO</t>
  </si>
  <si>
    <t>00116329302100001006</t>
  </si>
  <si>
    <t>JUAREZ JUAREZ RODOLFO DANIEL</t>
  </si>
  <si>
    <t>00076444902100003006</t>
  </si>
  <si>
    <t>JUSTINIANO MODESTO CONSTANTIN</t>
  </si>
  <si>
    <t>00139071002100001006</t>
  </si>
  <si>
    <t>LARENAS HURTADO RAUL ROBERTO</t>
  </si>
  <si>
    <t>LARENAS SANCHEZ RAUL ROBERTO</t>
  </si>
  <si>
    <t>LARICO COAQUIRA NANCI MARUJA</t>
  </si>
  <si>
    <t>00149295102100001006</t>
  </si>
  <si>
    <t>LEE YAÑEZ ALBERTO</t>
  </si>
  <si>
    <t>LEIVA VALDIVIA OFELIA MERCEDES</t>
  </si>
  <si>
    <t>00144342002100001006</t>
  </si>
  <si>
    <t>LEYVA PONCE ISAAC YURI</t>
  </si>
  <si>
    <t>00024410502100002006</t>
  </si>
  <si>
    <t>LIGUE INCA JOSE SEBASTIAN</t>
  </si>
  <si>
    <t>00177151402100001006</t>
  </si>
  <si>
    <t>LIMA ROJAS JOSE ALBERTO</t>
  </si>
  <si>
    <t>00155973302100001006</t>
  </si>
  <si>
    <t>LIPA PORTILLO SOCRATES</t>
  </si>
  <si>
    <t>00086212102100001006</t>
  </si>
  <si>
    <t>LIPE MEDINA IRIS KARINA</t>
  </si>
  <si>
    <t>00198810702100001006</t>
  </si>
  <si>
    <t>LIRA LAU CESAR ENRIQUE</t>
  </si>
  <si>
    <t>00058352902100002006</t>
  </si>
  <si>
    <t>LLANOS AIMITUMA ULISES FERNANDO</t>
  </si>
  <si>
    <t>LLATA COATA VLADIMIR RAMSES</t>
  </si>
  <si>
    <t>00143213402100001006</t>
  </si>
  <si>
    <t>LLERENA BUTRON HUMBERTO HUGO</t>
  </si>
  <si>
    <t>00070141302100002006</t>
  </si>
  <si>
    <t>LLERENA DE CESPEDES MARIA LUISA DOMI</t>
  </si>
  <si>
    <t>00065849902100004006</t>
  </si>
  <si>
    <t>LONGHI CHACON ALFONSO LUCIANO</t>
  </si>
  <si>
    <t>00038280302100002006</t>
  </si>
  <si>
    <t>LOPE FERNANDEZ JOSUE DANTE</t>
  </si>
  <si>
    <t>LOPE MARQUINA JOSE LORENZO</t>
  </si>
  <si>
    <t>LOPEZ FLORES MARIO LORENZO</t>
  </si>
  <si>
    <t>00211711402100001006</t>
  </si>
  <si>
    <t>LOPEZ HUANCA JHONY RAFAEL</t>
  </si>
  <si>
    <t>00143214302100001006</t>
  </si>
  <si>
    <t>LOPEZ PONCE ALEXIS ELARD</t>
  </si>
  <si>
    <t>00075852102100001006</t>
  </si>
  <si>
    <t>LUNA QUEA JAIME</t>
  </si>
  <si>
    <t>00205686702100001006</t>
  </si>
  <si>
    <t>LUQUE CHAVEZ HENRY EDUARDO</t>
  </si>
  <si>
    <t>00068829402100002006</t>
  </si>
  <si>
    <t>MACEDO SANCHEZ VIRGINIO AUGUSTO</t>
  </si>
  <si>
    <t>00051503602100003006</t>
  </si>
  <si>
    <t>MACEDO VALDIVIA AUGUSTO FERNANDO</t>
  </si>
  <si>
    <t>00116314402100001006</t>
  </si>
  <si>
    <t>MACHACA HANCCO MANUEL MARTIN</t>
  </si>
  <si>
    <t>00082018602100001006</t>
  </si>
  <si>
    <t>MADUEÑO VELEZ NORBERTO MANUEL</t>
  </si>
  <si>
    <t>00116317002100001006</t>
  </si>
  <si>
    <t>MALAGA MEDINA ELAR WALTER</t>
  </si>
  <si>
    <t>00065472202100002006</t>
  </si>
  <si>
    <t>MALAGA VALDIVIA ISIDORO ALFONSO</t>
  </si>
  <si>
    <t>00075782902100001006</t>
  </si>
  <si>
    <t>MALAGA VALDIVIA JOSE FELIX</t>
  </si>
  <si>
    <t>00011949402100001006</t>
  </si>
  <si>
    <t>MALLEA QUISPE HUGO MARIANO</t>
  </si>
  <si>
    <t>00101291902100002006</t>
  </si>
  <si>
    <t>MAMANI ARQUE IRMA</t>
  </si>
  <si>
    <t>00185842702100001006</t>
  </si>
  <si>
    <t>MAMANI CALLAPAZA ISMAEL ADOLFO</t>
  </si>
  <si>
    <t>MAMANI CHAMBI JESUS</t>
  </si>
  <si>
    <t>00007003702100001006</t>
  </si>
  <si>
    <t>MAMANI CHAÑI MARLENY JANETH</t>
  </si>
  <si>
    <t>00149315302100001006</t>
  </si>
  <si>
    <t>MAMANI CHIPANA JORGE ALEXANDER</t>
  </si>
  <si>
    <t>00139073302100001006</t>
  </si>
  <si>
    <t>MAMANI CHURA SILVIO</t>
  </si>
  <si>
    <t>MAMANI COAQUIRA SANTOS DAVID</t>
  </si>
  <si>
    <t>00051647702100004006</t>
  </si>
  <si>
    <t>MAMANI GARCIA JOSE LUIS</t>
  </si>
  <si>
    <t>00037733502100002006</t>
  </si>
  <si>
    <t>MAMANI LEQUE ISIDRO GERARDO</t>
  </si>
  <si>
    <t>00116318302100001006</t>
  </si>
  <si>
    <t>MAMANI LIQUE NESTOR PASTOR</t>
  </si>
  <si>
    <t>00067646202100002006</t>
  </si>
  <si>
    <t>MAMANI MAMANI CRISTOBAL</t>
  </si>
  <si>
    <t>00056784602100001006</t>
  </si>
  <si>
    <t>MAMANI MAMANI PABLO</t>
  </si>
  <si>
    <t>00052170202100004006</t>
  </si>
  <si>
    <t>MAMANI QUENAYA MANUEL GUSTAVO</t>
  </si>
  <si>
    <t>MAMANI VALENCIA RODOLFO</t>
  </si>
  <si>
    <t>00139074002100001006</t>
  </si>
  <si>
    <t>MAMANI VARGAS RENE AGRIPINO</t>
  </si>
  <si>
    <t>00116329802100001006</t>
  </si>
  <si>
    <t>MAMANI YANAPA MARIA MAGDALENA</t>
  </si>
  <si>
    <t>00196158902100001006</t>
  </si>
  <si>
    <t>MAMANI YANQUI JUAN</t>
  </si>
  <si>
    <t>MANCILLA VILCHEZ ALEJANDRO RONALD</t>
  </si>
  <si>
    <t>00038285202100001006</t>
  </si>
  <si>
    <t>MANRIQUE BARRIGA JOSE ERNESTO</t>
  </si>
  <si>
    <t>MANZANO RUELAS CESAR</t>
  </si>
  <si>
    <t>00116322502100001006</t>
  </si>
  <si>
    <t>MARAGLIANO BELTRAN VICTOR MANUEL</t>
  </si>
  <si>
    <t>00114440002100001006</t>
  </si>
  <si>
    <t>MARCA ROJAS JOSE ALBERTO</t>
  </si>
  <si>
    <t>MARIN ZEVALLOS JOSE BERNARDINO</t>
  </si>
  <si>
    <t>00059618302100002006</t>
  </si>
  <si>
    <t>MARTINEZ ARISMENDI MARIO ENRIQUE</t>
  </si>
  <si>
    <t>00015199202100001006</t>
  </si>
  <si>
    <t>MARTINEZ CHOQUEHUANCA ADOLFO FLORENCIO</t>
  </si>
  <si>
    <t>00075253802100001006</t>
  </si>
  <si>
    <t>MARTINEZ MAURA MANUEL OSWALDO</t>
  </si>
  <si>
    <t>00116323502100001006</t>
  </si>
  <si>
    <t>MARTINEZ SACSI EDITH MARINA</t>
  </si>
  <si>
    <t>00049238702100002006</t>
  </si>
  <si>
    <t>MARTINEZ SILVERIO ANGELICA MARIA</t>
  </si>
  <si>
    <t>00008529602100002006</t>
  </si>
  <si>
    <t>MARTINEZ VIZCARRA WILLIAMS JESUS</t>
  </si>
  <si>
    <t>00136316002100001006</t>
  </si>
  <si>
    <t>MARTINEZ ZEVALLOS VIDAL</t>
  </si>
  <si>
    <t>00187158102100001006</t>
  </si>
  <si>
    <t>MASCO AYALA SUSANA</t>
  </si>
  <si>
    <t>00149296202100002006</t>
  </si>
  <si>
    <t>MASCO AYALA YESSENIA XIOMARA</t>
  </si>
  <si>
    <t>00203113002100001006</t>
  </si>
  <si>
    <t>MATURANA ZUÑIGA ERNESTO MAURO</t>
  </si>
  <si>
    <t>00084408202100001006</t>
  </si>
  <si>
    <t>MAYO MACEDO MARIA ZULEYKA</t>
  </si>
  <si>
    <t>00144343002100001006</t>
  </si>
  <si>
    <t>MEDINA ESPINOZA FABIO DEMETRIO</t>
  </si>
  <si>
    <t>00116325402100001006</t>
  </si>
  <si>
    <t>MEDINA GUTIERREZ SABINO</t>
  </si>
  <si>
    <t>00013832502100001006</t>
  </si>
  <si>
    <t>MEDINA HUANCA JUAN ERNESTO</t>
  </si>
  <si>
    <t>00069134002100001006</t>
  </si>
  <si>
    <t>MEDINA LIENDO CARLOS FRANCISCO</t>
  </si>
  <si>
    <t>00070522902100002006</t>
  </si>
  <si>
    <t>MEDINA ZAMBRANO WALTER JULIO</t>
  </si>
  <si>
    <t>00118060902100001006</t>
  </si>
  <si>
    <t>MEJIA SALGADO LEO BUENAVENTU</t>
  </si>
  <si>
    <t>00139067202100001006</t>
  </si>
  <si>
    <t>MELO VELASQUEZ EDWING ARMANDO</t>
  </si>
  <si>
    <t>00044098102100001006</t>
  </si>
  <si>
    <t>MENDOZA ALCOCER FAUSTO PERCY</t>
  </si>
  <si>
    <t>00015060102100002006</t>
  </si>
  <si>
    <t>MENDOZA BLANCO VICTOR</t>
  </si>
  <si>
    <t>MENDOZA CHAVEZ YEISON ABEL</t>
  </si>
  <si>
    <t>00190949402100002006</t>
  </si>
  <si>
    <t>MENDOZA GALVEZ VICTOR HUGO</t>
  </si>
  <si>
    <t>MENDOZA HILARI JESUS CONSTANTINO</t>
  </si>
  <si>
    <t>MENDOZA MENDOZA JULIO</t>
  </si>
  <si>
    <t>00057011102100002006</t>
  </si>
  <si>
    <t>MENDOZA NINA JULIO CESAR</t>
  </si>
  <si>
    <t>00015118502100002006</t>
  </si>
  <si>
    <t>MENDOZA NINA JUNIOR RICHARD</t>
  </si>
  <si>
    <t>00112057902100001006</t>
  </si>
  <si>
    <t>MENDOZA PINO LUIS DAVID</t>
  </si>
  <si>
    <t>00024723302100001006</t>
  </si>
  <si>
    <t>MENDOZA TIRADO ROCIO ESPERANZA</t>
  </si>
  <si>
    <t>00137247102100001006</t>
  </si>
  <si>
    <t>MENESES LOPEZ JOSE ALFONSO</t>
  </si>
  <si>
    <t>00079174502100002006</t>
  </si>
  <si>
    <t>MENESES MARES LUIS ANGEL</t>
  </si>
  <si>
    <t>00115972602100001006</t>
  </si>
  <si>
    <t>MERCADO CHOQUE EDITH YANETH</t>
  </si>
  <si>
    <t>00024857502100002006</t>
  </si>
  <si>
    <t>MEZA DELGADO DANIEL JOSE</t>
  </si>
  <si>
    <t>00073241302100002006</t>
  </si>
  <si>
    <t>MEZA RIVERA LUIS JAIME</t>
  </si>
  <si>
    <t>00094669002100001006</t>
  </si>
  <si>
    <t>MEZA ROQUE VICTOR ARMANDO</t>
  </si>
  <si>
    <t>MEZA VALDIVIA ANDRES ABELINO</t>
  </si>
  <si>
    <t>00076085102100003006</t>
  </si>
  <si>
    <t>MIRANDA CECENARDO VILMA</t>
  </si>
  <si>
    <t>00084028202100002006</t>
  </si>
  <si>
    <t>MIRANDA CISNARDO MARIBEL MAGNA</t>
  </si>
  <si>
    <t>00117201602100002006</t>
  </si>
  <si>
    <t>MIRANDA FIGUEROA LUIS LORENZO</t>
  </si>
  <si>
    <t>00143214902100001006</t>
  </si>
  <si>
    <t>MOGROVEJO TIRADO LUIS ALBERTO</t>
  </si>
  <si>
    <t>00211910302100001006</t>
  </si>
  <si>
    <t>MOLINA CANAZA JUSTO MAURICIO</t>
  </si>
  <si>
    <t>00055494902100001006</t>
  </si>
  <si>
    <t>MOLINA DELGADO JOSE ARNALDO</t>
  </si>
  <si>
    <t>00115973802100001006</t>
  </si>
  <si>
    <t>MOLINA SALAS RENE ANTONIO</t>
  </si>
  <si>
    <t>00057066402100001006</t>
  </si>
  <si>
    <t>MOLINA SONCCO MANUEL</t>
  </si>
  <si>
    <t>MOLINA ZAMBRANO JUAN MARCEL</t>
  </si>
  <si>
    <t>00116035402100001006</t>
  </si>
  <si>
    <t>MOLINA ZAMBRANO MILTON KLEM</t>
  </si>
  <si>
    <t>00115974702100001006</t>
  </si>
  <si>
    <t>MONTALVO DIAZ JONNATAN FELIX</t>
  </si>
  <si>
    <t>00227767702100001006</t>
  </si>
  <si>
    <t>MONTALVO DIAZ VICTOR RAUL</t>
  </si>
  <si>
    <t>00190261102100001006</t>
  </si>
  <si>
    <t>MONTES SIERRA LAUREANO GUSTAVO</t>
  </si>
  <si>
    <t>00116036102100001006</t>
  </si>
  <si>
    <t>MORALES QUISPE BEATRIZ EMILIA</t>
  </si>
  <si>
    <t>00247106702100001006</t>
  </si>
  <si>
    <t>MOROCCO HANCCO MARTIN</t>
  </si>
  <si>
    <t>00116036302100001006</t>
  </si>
  <si>
    <t>MOROCCO MAMANI JULIAN</t>
  </si>
  <si>
    <t>00072629902100002006</t>
  </si>
  <si>
    <t>MOROCCO SAIRE JULIAN CESAR</t>
  </si>
  <si>
    <t>00048320402100002006</t>
  </si>
  <si>
    <t>MOSCOSO NUÑEZ FERNANDO WILFREDO</t>
  </si>
  <si>
    <t>00075385202100001006</t>
  </si>
  <si>
    <t>MOSTAJO ARIAS GUILLERMO HENRY</t>
  </si>
  <si>
    <t>00047904702100002006</t>
  </si>
  <si>
    <t>MOSTAJO ZEGARRA VALERIANO HENRY</t>
  </si>
  <si>
    <t>00072317902100002006</t>
  </si>
  <si>
    <t>MUCHICA HUAMANTUMA SOLEDAD YONILDA</t>
  </si>
  <si>
    <t>00084330102100003006</t>
  </si>
  <si>
    <t>MULATO SAFORAS EDGAR JAIME</t>
  </si>
  <si>
    <t>00205850902100001006</t>
  </si>
  <si>
    <t>MUÑOZ CONDORI FREDDY MANUEL</t>
  </si>
  <si>
    <t>00039280802100002006</t>
  </si>
  <si>
    <t>MUÑOZ GARCIA LUIS RIGOBERTO</t>
  </si>
  <si>
    <t>00159180302100001006</t>
  </si>
  <si>
    <t>MUÑOZ MOROCO FRANCISCO MARIANO</t>
  </si>
  <si>
    <t>00144385202100001006</t>
  </si>
  <si>
    <t>MURRIEL PINAZO ANDRES ROY</t>
  </si>
  <si>
    <t>00038300902100003006</t>
  </si>
  <si>
    <t>NAQUICHE CHAVEZ REGINA</t>
  </si>
  <si>
    <t>00094078202100001006</t>
  </si>
  <si>
    <t>NAVARRO CORREA NILTON ROBERTO</t>
  </si>
  <si>
    <t>00030674302100001006</t>
  </si>
  <si>
    <t>NAVARRO FLORES SEGUNDO BENIGNO</t>
  </si>
  <si>
    <t>00085621402100001006</t>
  </si>
  <si>
    <t>NAVARRO MATURANA BENIGNO</t>
  </si>
  <si>
    <t>NAVARRO SANTILLANA CARLOS OSCAR</t>
  </si>
  <si>
    <t>00012565002100001006</t>
  </si>
  <si>
    <t>NAYHUA TAYPE UBALDO</t>
  </si>
  <si>
    <t>NEYRA APAZA YOLANDA</t>
  </si>
  <si>
    <t>00041277002100003006</t>
  </si>
  <si>
    <t>NINA APAZA CLAUDIO JESUS</t>
  </si>
  <si>
    <t>NINA CAQUI GUMERCINDO</t>
  </si>
  <si>
    <t>00115986202100001006</t>
  </si>
  <si>
    <t>NINA JIHUALLANCA LUIS</t>
  </si>
  <si>
    <t>00143215602100001006</t>
  </si>
  <si>
    <t>NINA OSNAYO AMELIA</t>
  </si>
  <si>
    <t>00082202702100001006</t>
  </si>
  <si>
    <t>NINA TERNERO DAVID JUAN</t>
  </si>
  <si>
    <t>00143221502100001006</t>
  </si>
  <si>
    <t>NINA VARGAS CLAUDIO JESUS</t>
  </si>
  <si>
    <t>00111653202100001006</t>
  </si>
  <si>
    <t>NIZAMA ATOCHE MARIA FRANCESCA</t>
  </si>
  <si>
    <t>00159180602100001006</t>
  </si>
  <si>
    <t>NORIEGA MACEDO MIRIAM CELBI</t>
  </si>
  <si>
    <t>00196160102100001006</t>
  </si>
  <si>
    <t>NUÑEZ AÑARI ELIZABETH ELIANA</t>
  </si>
  <si>
    <t>00211911302100001006</t>
  </si>
  <si>
    <t>NUÑEZ ALVIZURI MARIO GERMAN</t>
  </si>
  <si>
    <t>NUÑEZ AÑARI VANESSA MASSIEL</t>
  </si>
  <si>
    <t>00137247602100001006</t>
  </si>
  <si>
    <t>NUÑEZ DE PARRA MARIE ROS</t>
  </si>
  <si>
    <t>00137247702100001006</t>
  </si>
  <si>
    <t>NUÑEZ GARAY ROBERTO JULIO</t>
  </si>
  <si>
    <t>NUÑEZ MURILLO JUAN SABINO</t>
  </si>
  <si>
    <t>00086562002100001006</t>
  </si>
  <si>
    <t>NUÑEZ PONCE BERLI FERNANDO</t>
  </si>
  <si>
    <t>NUÑEZ QUIROZ ELARD RICARDO</t>
  </si>
  <si>
    <t>00076031202100001006</t>
  </si>
  <si>
    <t>NUÑEZ RODRIGUEZ RICHARD MANUEL</t>
  </si>
  <si>
    <t>00072282402100003006</t>
  </si>
  <si>
    <t>NUÑEZ RODRIGUEZ SULPICIO ILDEFONSO</t>
  </si>
  <si>
    <t>00115993602100001006</t>
  </si>
  <si>
    <t>NUÑEZ TEJADA GUILLERMO RAUL</t>
  </si>
  <si>
    <t>00081394302100002006</t>
  </si>
  <si>
    <t>NUÑEZ TICONA RAUL VICENTE</t>
  </si>
  <si>
    <t>OBANDO ALVAREZ JOSE EDUARDO</t>
  </si>
  <si>
    <t>OBANDO SALAZAR HENRY JAVIER</t>
  </si>
  <si>
    <t>00149809002100001006</t>
  </si>
  <si>
    <t>OJEDA FELIPE CARLOS EDUARDO</t>
  </si>
  <si>
    <t>00198812102100001006</t>
  </si>
  <si>
    <t>OLIVA QUISPE MIGUEL ANGEL</t>
  </si>
  <si>
    <t>00221748502100001006</t>
  </si>
  <si>
    <t>OLIVERA YANA RUBEN</t>
  </si>
  <si>
    <t>OLVEA CHAMBI JHONSON PEDRO</t>
  </si>
  <si>
    <t>ORDIALES PONCE FREDY CEFERINO</t>
  </si>
  <si>
    <t>ORDOÑEZ ROJAS ANGEL ALBERTO</t>
  </si>
  <si>
    <t>ORE TEODORO GIOVANNA CRECENCIA</t>
  </si>
  <si>
    <t>00154193102100002006</t>
  </si>
  <si>
    <t>ORTIZ CARBAJAL JONY GUILLERMO</t>
  </si>
  <si>
    <t>00116036702100001006</t>
  </si>
  <si>
    <t>ORTIZ CARDENAS JUNIOR ALEJANDRO</t>
  </si>
  <si>
    <t>00221746502100001006</t>
  </si>
  <si>
    <t>ORTIZ GONZALES ELVIS PERCY</t>
  </si>
  <si>
    <t>00221747202100001006</t>
  </si>
  <si>
    <t>ORTIZ GONZALES FIDEL</t>
  </si>
  <si>
    <t>ORTIZ MEDINA FIDEL HERMINIO</t>
  </si>
  <si>
    <t>00069538702100001006</t>
  </si>
  <si>
    <t>ORTIZ MEDINA PERCY MARCELINO</t>
  </si>
  <si>
    <t>00137247802100001006</t>
  </si>
  <si>
    <t>PACHECO ASCAÑO FELIPE ROBERTO</t>
  </si>
  <si>
    <t>00094847402100001006</t>
  </si>
  <si>
    <t>PACHECO URETA VICTOR</t>
  </si>
  <si>
    <t>00118061402100001006</t>
  </si>
  <si>
    <t>PACO BENITES RUDY DANIEL</t>
  </si>
  <si>
    <t>00051671902100002006</t>
  </si>
  <si>
    <t>PADRON FERNANDEZ JORGE LUIS</t>
  </si>
  <si>
    <t>00069117902100001006</t>
  </si>
  <si>
    <t>PAJUELO CARBAJAL JUAN HUGO</t>
  </si>
  <si>
    <t>00146288202100001006</t>
  </si>
  <si>
    <t>PALACIOS CARRASCO LUCIA DOMINGA</t>
  </si>
  <si>
    <t>00203349902100001006</t>
  </si>
  <si>
    <t>PALOMINO GALLEGOS MIROSLAVA ZENAIDA</t>
  </si>
  <si>
    <t>00115994402100001006</t>
  </si>
  <si>
    <t>PAREDES APAZA DE PERICHE MILENY JESSICA</t>
  </si>
  <si>
    <t>00144348302100001006</t>
  </si>
  <si>
    <t>PAREDES CHIPANA EDGAR DANIEL</t>
  </si>
  <si>
    <t>00058828302100002006</t>
  </si>
  <si>
    <t>PAREDES GOMEZ HERNAN TEODORO</t>
  </si>
  <si>
    <t>00021796202100002006</t>
  </si>
  <si>
    <t>PAREDES GOMEZ NESTOR HUGO</t>
  </si>
  <si>
    <t>00069538802100001006</t>
  </si>
  <si>
    <t>PARI BAUTISTA ALEXANDRO ALFREDO</t>
  </si>
  <si>
    <t>00106357602100004006</t>
  </si>
  <si>
    <t>PARI MENDOZA AURELIO NICOLAS</t>
  </si>
  <si>
    <t>00071830802100002006</t>
  </si>
  <si>
    <t>PARI QUISPE HECTOR MARTIN</t>
  </si>
  <si>
    <t>00033590202100002006</t>
  </si>
  <si>
    <t>PARISACA CUELLO ANTONY YERMY</t>
  </si>
  <si>
    <t>00069118002100001006</t>
  </si>
  <si>
    <t>PARIZACA LIMA CRISTIAN RUFINO</t>
  </si>
  <si>
    <t>PARODI AIZCORBE BRUNO MANUEL</t>
  </si>
  <si>
    <t>PARRA MAYTA DAVID BACILIO</t>
  </si>
  <si>
    <t>00027417702100001006</t>
  </si>
  <si>
    <t>PARRA NUÑEZ CHEYLA MASSIELLA</t>
  </si>
  <si>
    <t>00137242402100001006</t>
  </si>
  <si>
    <t>PASTOR CONTRERAS HUGO FERNANDO</t>
  </si>
  <si>
    <t>00082086302100001006</t>
  </si>
  <si>
    <t>PASTOR CRUZ MARCOS LUIS</t>
  </si>
  <si>
    <t>PASTOR GARCIA PABLO CESAR</t>
  </si>
  <si>
    <t>00127004002100001006</t>
  </si>
  <si>
    <t>PASTOR GHERSI RENZO FERNANDO</t>
  </si>
  <si>
    <t>00077264602100002006</t>
  </si>
  <si>
    <t>PASTOR TORRES DOMENIKA LORENA</t>
  </si>
  <si>
    <t>PATIÑO BOLIVAR ALFREDO</t>
  </si>
  <si>
    <t>00157299102100001006</t>
  </si>
  <si>
    <t>PAUCA VASQUEZ NIMROD AARON</t>
  </si>
  <si>
    <t>00139068102100001006</t>
  </si>
  <si>
    <t>PAUCAR APAZA HERNAN TEOFILO</t>
  </si>
  <si>
    <t>00112055702100001006</t>
  </si>
  <si>
    <t>PAUCAR CACERES JESUS EPIFANIO</t>
  </si>
  <si>
    <t>00036786202100002006</t>
  </si>
  <si>
    <t>PAUCAR CASAPERALTA POOL MAGNO</t>
  </si>
  <si>
    <t>PAZ VARGAS OSCAR DANIEL</t>
  </si>
  <si>
    <t>00054109302100002006</t>
  </si>
  <si>
    <t>PAZ VARGAS POMPEYO CESAR</t>
  </si>
  <si>
    <t>00177842102100002006</t>
  </si>
  <si>
    <t>PEÑA ALARCON DAVID JOSE</t>
  </si>
  <si>
    <t>00127005502100001006</t>
  </si>
  <si>
    <t>PEÑA CHAVEZ HUGO CELESTINO</t>
  </si>
  <si>
    <t>00078082302100002006</t>
  </si>
  <si>
    <t>PERALES ESPINOZA ANGEL LUIS</t>
  </si>
  <si>
    <t>PERALTA DIAZ MAXIMILIANO</t>
  </si>
  <si>
    <t>PERALTA MENDOZA ANGER DAVID</t>
  </si>
  <si>
    <t>00068811602100001006</t>
  </si>
  <si>
    <t>PERALTILLA GUTIERREZ ERICK ALEJANDRO</t>
  </si>
  <si>
    <t>00072385702100003006</t>
  </si>
  <si>
    <t>PEREA CASTILLA JAIME EDUARDO</t>
  </si>
  <si>
    <t>00071109002100002006</t>
  </si>
  <si>
    <t>PEREA QUISPE JUAN CARLOS</t>
  </si>
  <si>
    <t>00144348502100001006</t>
  </si>
  <si>
    <t>PERICHE DUEÑAS VICTOR ALEJANDRO</t>
  </si>
  <si>
    <t>00075538702100002006</t>
  </si>
  <si>
    <t>PERRY PUERTAS SANTIAGO ELLIT</t>
  </si>
  <si>
    <t>00111653302100001006</t>
  </si>
  <si>
    <t>PIMENTEL LAYME GENARO NESTOR</t>
  </si>
  <si>
    <t>PINTO CHOQUE RONNY ROY</t>
  </si>
  <si>
    <t>00038581202100002006</t>
  </si>
  <si>
    <t>PINTO LINARES HELBERTH RAFAEL</t>
  </si>
  <si>
    <t>00115998202100001006</t>
  </si>
  <si>
    <t>PIZARRO ALCAZAR ESTANISLAO FRANCISCO</t>
  </si>
  <si>
    <t>00206169302100001006</t>
  </si>
  <si>
    <t>PIZARRO ALCAZAR JESUS ERIC</t>
  </si>
  <si>
    <t>00052008402100002006</t>
  </si>
  <si>
    <t>PIZARRO ALCAZAR JOSE LUIS</t>
  </si>
  <si>
    <t>00115999002100001006</t>
  </si>
  <si>
    <t>PIZARRO ALCAZAR OMAR DOMINGO</t>
  </si>
  <si>
    <t>00059050002100002006</t>
  </si>
  <si>
    <t>PIZARRO GUTIERREZ CHRISTIAN NILSON</t>
  </si>
  <si>
    <t>00247108002100001006</t>
  </si>
  <si>
    <t>PIZARRO SUMIRE VICTOR GRACIANO</t>
  </si>
  <si>
    <t>00044511202100001006</t>
  </si>
  <si>
    <t>POLANCO LAIME ESPIRITO</t>
  </si>
  <si>
    <t>00116000302100001006</t>
  </si>
  <si>
    <t>POLAR GUTIERREZ TEOFILO</t>
  </si>
  <si>
    <t>PONCE DIAZ GUILLERMO</t>
  </si>
  <si>
    <t>PONCE PINTO WILLIAN TITO</t>
  </si>
  <si>
    <t>00143216802100001006</t>
  </si>
  <si>
    <t>PONTECIL TECSI SERGIO</t>
  </si>
  <si>
    <t>00211855002100002006</t>
  </si>
  <si>
    <t>PORTOCARRERO CALIZAYA CESAR ELMER</t>
  </si>
  <si>
    <t>00034275002100002006</t>
  </si>
  <si>
    <t>PORTOCARRERO LOPEZ AARON ANDREE</t>
  </si>
  <si>
    <t>00240437002100001006</t>
  </si>
  <si>
    <t>PORTOCARRERO PAMO LEYTON JOSE AUGUS</t>
  </si>
  <si>
    <t>00068183702100002006</t>
  </si>
  <si>
    <t>PORTUGAL TICONA DANIEL YOSIMAR</t>
  </si>
  <si>
    <t>00062286102100002006</t>
  </si>
  <si>
    <t>PUMA NOA HERMANISA EMILIANA</t>
  </si>
  <si>
    <t>00181005102100001006</t>
  </si>
  <si>
    <t>PUMA SALLO LUCAS</t>
  </si>
  <si>
    <t>00116004302100001006</t>
  </si>
  <si>
    <t>QUEA LLERENA JORGE ARMANDO</t>
  </si>
  <si>
    <t>00063426402100002006</t>
  </si>
  <si>
    <t>QUEA LLERENA JOSE ALBERTO</t>
  </si>
  <si>
    <t>00143217502100001006</t>
  </si>
  <si>
    <t>QUEREVALU BOYER RUTH ALEJANDRIN</t>
  </si>
  <si>
    <t>00203114602100001006</t>
  </si>
  <si>
    <t>QUIJAHUAMAN MARQUEZ MARITZA ERIKA</t>
  </si>
  <si>
    <t>00065079402100003006</t>
  </si>
  <si>
    <t>QUIJANO HUAMANCONDOR ROBINSON RUTDOL</t>
  </si>
  <si>
    <t>00024376902100002006</t>
  </si>
  <si>
    <t>QUINTANA CHOQUEHUANCA JOSE LUIS</t>
  </si>
  <si>
    <t>00103393102100001006</t>
  </si>
  <si>
    <t>QUIRITA HUAYHUA CIPRIANO</t>
  </si>
  <si>
    <t>00050796902100001006</t>
  </si>
  <si>
    <t>QUISPE ASTUDILLO CHRISTIAN ALBERTO</t>
  </si>
  <si>
    <t>QUISPE CABANA CARMEN RUTH</t>
  </si>
  <si>
    <t>00147281102100001006</t>
  </si>
  <si>
    <t>QUISPE CCAMA EDGAR</t>
  </si>
  <si>
    <t>00067894402100003006</t>
  </si>
  <si>
    <t>QUISPE CHAMPI FAUSTINO</t>
  </si>
  <si>
    <t>00143217902100001006</t>
  </si>
  <si>
    <t>QUISPE COARICONA FLAVIO</t>
  </si>
  <si>
    <t>QUISPE CRUZ LUZDINA NORMA</t>
  </si>
  <si>
    <t>00147281602100001006</t>
  </si>
  <si>
    <t>QUISPE LUPACCA JOSE LUIS</t>
  </si>
  <si>
    <t>00224532302100001006</t>
  </si>
  <si>
    <t>QUISPE MIRANDA OLGA ROSA</t>
  </si>
  <si>
    <t>00140943602100001006</t>
  </si>
  <si>
    <t>QUISPE PHALA TITO ROLANDO</t>
  </si>
  <si>
    <t>00082029602100001006</t>
  </si>
  <si>
    <t>QUISPE QUISPE JULIO</t>
  </si>
  <si>
    <t>00188437502100001006</t>
  </si>
  <si>
    <t>QUISPE QUISPE MORAYMA DELIA</t>
  </si>
  <si>
    <t>00188438102100001006</t>
  </si>
  <si>
    <t>QUISPE QUISPE NERI ROBERTO</t>
  </si>
  <si>
    <t>00080047702100002006</t>
  </si>
  <si>
    <t>QUISPE RODRIGO DE CHAVARREA ELBA NATIVIDAD</t>
  </si>
  <si>
    <t>00159370902100002006</t>
  </si>
  <si>
    <t>QUISPE ROJAS MAGALY PAOLA</t>
  </si>
  <si>
    <t>00184078402100001006</t>
  </si>
  <si>
    <t>QUISPE ROSPIGLIOSI HUGO ALBERTO</t>
  </si>
  <si>
    <t>00139071702100001006</t>
  </si>
  <si>
    <t>QUISPE YAURI AGUSTIN</t>
  </si>
  <si>
    <t>RACCHUMI FERNANDEZ HECTOR JESUS</t>
  </si>
  <si>
    <t>00144354502100001006</t>
  </si>
  <si>
    <t>RAMIREZ BALLESTEROS WALTER MARCELINO</t>
  </si>
  <si>
    <t>00116004802100001006</t>
  </si>
  <si>
    <t>RAMIREZ BARREDA ANGEL JOSE MANUE</t>
  </si>
  <si>
    <t>00163991902100002006</t>
  </si>
  <si>
    <t>RAMIREZ BEJARANO FERNANDO ENRIQUE</t>
  </si>
  <si>
    <t>00005310702100002006</t>
  </si>
  <si>
    <t>RAMIREZ FLORES ERNESTO ANDRES</t>
  </si>
  <si>
    <t>00116005502100001006</t>
  </si>
  <si>
    <t>RAMIREZ MORAN TANYA</t>
  </si>
  <si>
    <t>00140936302100001006</t>
  </si>
  <si>
    <t>RAMIREZ SANCHEZ JOSE MANUEL</t>
  </si>
  <si>
    <t>00116006002100001006</t>
  </si>
  <si>
    <t>RAMIREZ SOTO JOHN JESUS</t>
  </si>
  <si>
    <t>00139073102100001006</t>
  </si>
  <si>
    <t>RAMIREZ TALAVERA JESUS HERNAN</t>
  </si>
  <si>
    <t>00065235602100002006</t>
  </si>
  <si>
    <t>RAMIREZ VELARDE OSCAR ARMANDO</t>
  </si>
  <si>
    <t>00118061702100001006</t>
  </si>
  <si>
    <t>RAMIREZ ZUÑIGA CARLOS ALBERTO</t>
  </si>
  <si>
    <t>RAMIREZ ZUÑIGA JUAN ANGEL</t>
  </si>
  <si>
    <t>00112055302100001006</t>
  </si>
  <si>
    <t>RAMOS NAVARRO DENIS HERIBERTO</t>
  </si>
  <si>
    <t>00112061802100001006</t>
  </si>
  <si>
    <t>RAMOS NAVARRO PEPE VICENTE</t>
  </si>
  <si>
    <t>00146288602100001006</t>
  </si>
  <si>
    <t>RAMOS NUÑEZ JULIO GREGORIO</t>
  </si>
  <si>
    <t>RAMOS NUÑEZ VICTOR HUILMER</t>
  </si>
  <si>
    <t>00146281702100001006</t>
  </si>
  <si>
    <t>RAMOS PACO GERARDO PERCY</t>
  </si>
  <si>
    <t>00203116202100001006</t>
  </si>
  <si>
    <t>RAMOS PACO LISSETH NOHELIA</t>
  </si>
  <si>
    <t>00201513002100002006</t>
  </si>
  <si>
    <t>RAMOS SIVINCHA EUSEBIA</t>
  </si>
  <si>
    <t>00224568602100001006</t>
  </si>
  <si>
    <t>RAMOS VILCA JESUS</t>
  </si>
  <si>
    <t>00143218602100001006</t>
  </si>
  <si>
    <t>REINOSO CHOCANO WALTER NESTOR</t>
  </si>
  <si>
    <t>00139074302100001006</t>
  </si>
  <si>
    <t>REYES MUÑOZ ALEJANDRO ALBERTO</t>
  </si>
  <si>
    <t>REYES ZAMBRANO REYNA</t>
  </si>
  <si>
    <t>00217309802100001006</t>
  </si>
  <si>
    <t>REYNOSO CHOCANO JORGE VICTOR</t>
  </si>
  <si>
    <t>00116027302100001006</t>
  </si>
  <si>
    <t>RIEGA ORAMOS GREGORIO EDGARD</t>
  </si>
  <si>
    <t>00062725602100001006</t>
  </si>
  <si>
    <t>RIEGA PRADO ROLANDO LEON</t>
  </si>
  <si>
    <t>00137243202100001006</t>
  </si>
  <si>
    <t>RIOS PEREYRA KARINA</t>
  </si>
  <si>
    <t>00245970902100001006</t>
  </si>
  <si>
    <t>RIVERA ALVAREZ JUAN PABLO</t>
  </si>
  <si>
    <t>RIVERA BARREDA JOSE ALFREDO</t>
  </si>
  <si>
    <t>00072785202100002006</t>
  </si>
  <si>
    <t>RIVERA CARDENAS LUIS ALBERTO</t>
  </si>
  <si>
    <t>00116037202100001006</t>
  </si>
  <si>
    <t>RIVERA PAREJA ELIAS ANDRES MIGUEL</t>
  </si>
  <si>
    <t>RIVERA PORTOCARRERO DAVID ADALBERTO</t>
  </si>
  <si>
    <t>00116029602100001006</t>
  </si>
  <si>
    <t>RIVERA RODRIGUEZ JOSE LUIS</t>
  </si>
  <si>
    <t>00054455602100004006</t>
  </si>
  <si>
    <t>RIVERA RODRIGUEZ LUCIA EMILY</t>
  </si>
  <si>
    <t>00217975602100001006</t>
  </si>
  <si>
    <t>RIVERA ZEGARRA LUIS FELIX</t>
  </si>
  <si>
    <t>00038296202100001006</t>
  </si>
  <si>
    <t>ROCCA SANTA CRUZ RAQUELA</t>
  </si>
  <si>
    <t>00217307702100001006</t>
  </si>
  <si>
    <t>RODRIGUEZ ALVAREZ HUGO JULIO</t>
  </si>
  <si>
    <t>00116038102100001006</t>
  </si>
  <si>
    <t>RODRIGUEZ AVILA MARIO DONATO</t>
  </si>
  <si>
    <t>RODRIGUEZ CAMPOS JOSE LUIS ALBERTO</t>
  </si>
  <si>
    <t>RODRIGUEZ CASAPIA ROBERTO LUCAS</t>
  </si>
  <si>
    <t>00247109802100001006</t>
  </si>
  <si>
    <t>RODRIGUEZ DELGADO MIGUEL ANGEL</t>
  </si>
  <si>
    <t>00116038602100003006</t>
  </si>
  <si>
    <t>RODRIGUEZ ESTRADA JORGE ROOSEVELT</t>
  </si>
  <si>
    <t>00058437802100002006</t>
  </si>
  <si>
    <t>RODRIGUEZ JUAREZ JORGE LUIS</t>
  </si>
  <si>
    <t>00116038802100001006</t>
  </si>
  <si>
    <t>RODRIGUEZ MARREROS MARTIN RICARDO</t>
  </si>
  <si>
    <t>00044511302100001006</t>
  </si>
  <si>
    <t>RODRIGUEZ MARREROS NICOLAS DOMINGO</t>
  </si>
  <si>
    <t>RODRIGUEZ PONCE CARLOS PAULO</t>
  </si>
  <si>
    <t>00094639102100001006</t>
  </si>
  <si>
    <t>RODRIGUEZ RAMOS ARIANNA ANJANA KARINA</t>
  </si>
  <si>
    <t>RODRIGUEZ RAMOS BRUCE ROBERTO ROLANDO</t>
  </si>
  <si>
    <t>RODRIGUEZ REYES JUAN CARLOS</t>
  </si>
  <si>
    <t>00217310502100001006</t>
  </si>
  <si>
    <t>00074635202100003006</t>
  </si>
  <si>
    <t>RODRIGUEZ ZUÑIGA RICARDO JESUS</t>
  </si>
  <si>
    <t>00064344102100003006</t>
  </si>
  <si>
    <t>ROJAS CARDENAS CESAR ALBERTO</t>
  </si>
  <si>
    <t>00032750502100002006</t>
  </si>
  <si>
    <t>ROJAS OCHOA SUSAN HELLEN</t>
  </si>
  <si>
    <t>00178275102100001006</t>
  </si>
  <si>
    <t>ROJAS QUISPE MARIO SEGUNDO</t>
  </si>
  <si>
    <t>ROJAS QUISPE SABINO ANDRES</t>
  </si>
  <si>
    <t>00116070402100001006</t>
  </si>
  <si>
    <t>ROMERO OCHAVANO ENITH</t>
  </si>
  <si>
    <t>00147294102100001006</t>
  </si>
  <si>
    <t>RONDON FLORES MARLENE JULIA</t>
  </si>
  <si>
    <t>00137244402100001006</t>
  </si>
  <si>
    <t>ROQUE ARIZACA MILDER MARIELA</t>
  </si>
  <si>
    <t>00112420302100001006</t>
  </si>
  <si>
    <t>ROQUE CHOCANO BENEDICTO DOMINGO</t>
  </si>
  <si>
    <t>00116330002100001006</t>
  </si>
  <si>
    <t>ROQUE CHOCANO JUAN GUILLERMO</t>
  </si>
  <si>
    <t>00064719202100002006</t>
  </si>
  <si>
    <t>ROQUE ROQUE CIPRIANO CIRILO</t>
  </si>
  <si>
    <t>00116071602100001006</t>
  </si>
  <si>
    <t>ROQUE TAPIA JUAN</t>
  </si>
  <si>
    <t>ROSADO XXX LUIS EDUARDO</t>
  </si>
  <si>
    <t>00012007402100001006</t>
  </si>
  <si>
    <t>RUIZ ROSPIGLIOSI SEGUNDO OSCAR</t>
  </si>
  <si>
    <t>00064174202100002006</t>
  </si>
  <si>
    <t>SAAVEDRA DE GORDILLO MERY SOLEDAD</t>
  </si>
  <si>
    <t>00144348902100001006</t>
  </si>
  <si>
    <t>SAAVEDRA RODRIGO GONZALO</t>
  </si>
  <si>
    <t>00143219602100001006</t>
  </si>
  <si>
    <t>SAGASTEGUI FLORES MIGUEL ANGEL</t>
  </si>
  <si>
    <t>00164141702100003006</t>
  </si>
  <si>
    <t>SAHUA QUISPE JULIO MANUEL</t>
  </si>
  <si>
    <t>00040316102100004006</t>
  </si>
  <si>
    <t>SAIRE CASTRO CARLOS</t>
  </si>
  <si>
    <t>SALAS BASURCO LUIYI DIAGO</t>
  </si>
  <si>
    <t>00032092102100002006</t>
  </si>
  <si>
    <t>SALAS GONDOLIAS GABRIEL ROLANDO</t>
  </si>
  <si>
    <t>00112052802100001006</t>
  </si>
  <si>
    <t>SALAS LLERENA NATALI LADY</t>
  </si>
  <si>
    <t>00061673902100002006</t>
  </si>
  <si>
    <t>SALAS RIVERA ROLANDO GERARDO</t>
  </si>
  <si>
    <t>00159180802100001006</t>
  </si>
  <si>
    <t>SALAS SAGASTEGUI CESAR AUGUSTO</t>
  </si>
  <si>
    <t>00062722402100001006</t>
  </si>
  <si>
    <t>SALAS TICONA LUIS RAUL</t>
  </si>
  <si>
    <t>00031498102100002006</t>
  </si>
  <si>
    <t>SALAS TICONA VICTOR LEONARDO</t>
  </si>
  <si>
    <t>00077770302100002006</t>
  </si>
  <si>
    <t>SALAS TICONA YORGINO RODRIGO</t>
  </si>
  <si>
    <t>00137244802100001006</t>
  </si>
  <si>
    <t>SALAZAR ARTEAGA PEDRO DONALDO</t>
  </si>
  <si>
    <t>00140939302100001006</t>
  </si>
  <si>
    <t>SALAZAR BELTRAN JULIO CESAR</t>
  </si>
  <si>
    <t>SALAZAR CHAVEZ GASPAR ALEJANDRO</t>
  </si>
  <si>
    <t>00144349302100001006</t>
  </si>
  <si>
    <t>SALAZAR FRANCO CARLOS ALBERTO</t>
  </si>
  <si>
    <t>00033782602100002006</t>
  </si>
  <si>
    <t>SALAZAR FRANCO WALDIR MANUEL</t>
  </si>
  <si>
    <t>00037721702100001006</t>
  </si>
  <si>
    <t>SALAZAR GALLEGOS MANUEL ASCENCIO</t>
  </si>
  <si>
    <t>00056457702100001006</t>
  </si>
  <si>
    <t>SALAZAR GUZMAN DELIA STEFANY</t>
  </si>
  <si>
    <t>00144385702100001006</t>
  </si>
  <si>
    <t>SALAZAR QUINTANA CESAR ALBERTO</t>
  </si>
  <si>
    <t>SALAZAR ROSPIGLIOSI HECTOR ALFONSO</t>
  </si>
  <si>
    <t>00139075402100001006</t>
  </si>
  <si>
    <t>SALCEDO CALATAYUD EDUARDO ELADIO</t>
  </si>
  <si>
    <t>00164257602100002006</t>
  </si>
  <si>
    <t>SALCEDO CALATAYUD MARCELO ELADIO</t>
  </si>
  <si>
    <t>00079902502100002006</t>
  </si>
  <si>
    <t>SALCEDO CHAVEZ ELADIO</t>
  </si>
  <si>
    <t>00062748902100002006</t>
  </si>
  <si>
    <t>SALCEDO TEJADA CARLOS HERMOGENES</t>
  </si>
  <si>
    <t>00139076402100001006</t>
  </si>
  <si>
    <t>SALCEDO TTITO GUIDO</t>
  </si>
  <si>
    <t>SALGADO VARGAS EDUARDO ELOY</t>
  </si>
  <si>
    <t>00118062002100001006</t>
  </si>
  <si>
    <t>SALGADO VARGAS JULIO CARLOS</t>
  </si>
  <si>
    <t>00116082202100001006</t>
  </si>
  <si>
    <t>SALINAS ALCAZAR ARMANDO CIRO</t>
  </si>
  <si>
    <t>00084155802100001006</t>
  </si>
  <si>
    <t>SALINAS VILLAVICENCIO JAIME JUAN</t>
  </si>
  <si>
    <t>00047274602100003006</t>
  </si>
  <si>
    <t>SALINAS ZUÑIGA GIOVANI ALEXANDER</t>
  </si>
  <si>
    <t>00127004302100001006</t>
  </si>
  <si>
    <t>SAMANAMUD GUERRERO CLAUDINA VERONICA</t>
  </si>
  <si>
    <t>00055210802100002006</t>
  </si>
  <si>
    <t>SANCHEZ - LUIS ALBERTO</t>
  </si>
  <si>
    <t>00068979402100002006</t>
  </si>
  <si>
    <t>SANCHEZ FERNANDEZ FERNANDO MIGUEL</t>
  </si>
  <si>
    <t>00099272802100003006</t>
  </si>
  <si>
    <t>SANCHEZ RODRIGUEZ HERBET AUGUSTO</t>
  </si>
  <si>
    <t>00116083502100001006</t>
  </si>
  <si>
    <t>SANDOVAL BECERRA FIORELA</t>
  </si>
  <si>
    <t>00036165902100003006</t>
  </si>
  <si>
    <t>SANTAMARINA CARI FERNANDO ALEXANDER</t>
  </si>
  <si>
    <t>00198812402100001006</t>
  </si>
  <si>
    <t>SANTANA QUISPE ERICK PAUL</t>
  </si>
  <si>
    <t>00075774002100002006</t>
  </si>
  <si>
    <t>SANTANA SANCHEZ MARCOS ZENON</t>
  </si>
  <si>
    <t>00065185402100004006</t>
  </si>
  <si>
    <t>SANTANA ZUÑIGA DOMINGO TEOFILO</t>
  </si>
  <si>
    <t>00050797002100001006</t>
  </si>
  <si>
    <t>SANTISTEBAN DEL CARPIO HENRY DAMIAN</t>
  </si>
  <si>
    <t>00057021302100001006</t>
  </si>
  <si>
    <t>SANTOME VARGAS GUSTAVO DAVID</t>
  </si>
  <si>
    <t>SEGOVIA ZAPATA MILAGROS CAROLINA</t>
  </si>
  <si>
    <t>00029583402100001006</t>
  </si>
  <si>
    <t>SEGURA GONZALES JUAN PEDRO</t>
  </si>
  <si>
    <t>SERNA VARGAS JOSE ARTURO</t>
  </si>
  <si>
    <t>00057080202100001006</t>
  </si>
  <si>
    <t>SERNA VARGAS RUPERTO</t>
  </si>
  <si>
    <t>00069575902100001006</t>
  </si>
  <si>
    <t>SERNAQUE SILUPU GINA ELIZABETH</t>
  </si>
  <si>
    <t>00137246402100001006</t>
  </si>
  <si>
    <t>SILES YAYICO EUSEBIO AMERICO</t>
  </si>
  <si>
    <t>00203236802100001006</t>
  </si>
  <si>
    <t>SILVA QUISPE JANETH MARGARITA</t>
  </si>
  <si>
    <t>00212878302100001006</t>
  </si>
  <si>
    <t>SOLANO DEL CASTILLO JONATHAN MARCO</t>
  </si>
  <si>
    <t>00102878402100004006</t>
  </si>
  <si>
    <t>SOLOGUREN MEJIA EVERTH WILSON</t>
  </si>
  <si>
    <t>00084137402100001006</t>
  </si>
  <si>
    <t>SORIA DIAZ LUIS GUSTAVO</t>
  </si>
  <si>
    <t>00071790702100002006</t>
  </si>
  <si>
    <t>SOSA ARENAS SILVIO VIDAL</t>
  </si>
  <si>
    <t>SOTELO CORNEJO RAUL RICARDO</t>
  </si>
  <si>
    <t>SOTO ALFARO RUPERTO</t>
  </si>
  <si>
    <t>00139077302100001006</t>
  </si>
  <si>
    <t>SOTO RAVELO JAVIER</t>
  </si>
  <si>
    <t>00026650502100002006</t>
  </si>
  <si>
    <t>SOTO SALAS JHONATAN GIANCARLO</t>
  </si>
  <si>
    <t>00116086302100001006</t>
  </si>
  <si>
    <t>SOTO TORRES CARLOS ALEXIS</t>
  </si>
  <si>
    <t>SUCASACA HUAMAN HUGO</t>
  </si>
  <si>
    <t>SULCA SEGOVIA JERSON FERNANDO</t>
  </si>
  <si>
    <t>00203353102100001006</t>
  </si>
  <si>
    <t>SUPO ANCCO SAMUEL JORGE</t>
  </si>
  <si>
    <t>TACA RUELAS RAFAEL JOSE</t>
  </si>
  <si>
    <t>00159180902100001006</t>
  </si>
  <si>
    <t>TAIRO VEGA EDUARDO GIRALDO</t>
  </si>
  <si>
    <t>00144350202100001006</t>
  </si>
  <si>
    <t>TALAVERA FERNANDEZ GILMAR SANTOS</t>
  </si>
  <si>
    <t>00062258502100002006</t>
  </si>
  <si>
    <t>TALAVERA QUEA ALBINO GREGORIO</t>
  </si>
  <si>
    <t>00045718802100002006</t>
  </si>
  <si>
    <t>TAPIA ROMERO RITA ISABEL</t>
  </si>
  <si>
    <t>00225855302100001006</t>
  </si>
  <si>
    <t>TASSARA CHIRINOS JOSEPH OCTAVIO</t>
  </si>
  <si>
    <t>TEJADA ALVAREZ ALVARO ANDRES</t>
  </si>
  <si>
    <t>00143220802100001006</t>
  </si>
  <si>
    <t>TEJADA ALVAREZ DOMINGO JUAN GUILLERMO</t>
  </si>
  <si>
    <t>TEJADA ALVAREZ PEDRO ROBERTO</t>
  </si>
  <si>
    <t>00057021402100001006</t>
  </si>
  <si>
    <t>TEJADA CHAVEZ VLADIMIR ALEXANDER</t>
  </si>
  <si>
    <t>00247665102100001006</t>
  </si>
  <si>
    <t>TERNERO GAMBOA VICENTE ALEJANDRO</t>
  </si>
  <si>
    <t>TERNERO GUERRA HEYSON ALEJANDRO</t>
  </si>
  <si>
    <t>00139332902100002006</t>
  </si>
  <si>
    <t>TERNERO GUERRA JUAN MANUEL</t>
  </si>
  <si>
    <t>00074551202100002006</t>
  </si>
  <si>
    <t>TICONA ANTEZANA RAUL JERONIMO</t>
  </si>
  <si>
    <t>00137246602100001006</t>
  </si>
  <si>
    <t>TICONA MAMANI NELSON OSWALDO</t>
  </si>
  <si>
    <t>00059573602100002006</t>
  </si>
  <si>
    <t>TICONA NORATTO HUGO ANDRES</t>
  </si>
  <si>
    <t>00009244202100001006</t>
  </si>
  <si>
    <t>TICONA NUÑEZ BRAULIO TEODOCIO</t>
  </si>
  <si>
    <t>00077739502100002006</t>
  </si>
  <si>
    <t>TICONA PRADO HUBERT CARLOS</t>
  </si>
  <si>
    <t>00069540102100001006</t>
  </si>
  <si>
    <t>TICONA PRADO JULIO CESAR</t>
  </si>
  <si>
    <t>00127004502100001006</t>
  </si>
  <si>
    <t>TIPO MANCILLA YUDITH ESMERALDA</t>
  </si>
  <si>
    <t>00196160602100001006</t>
  </si>
  <si>
    <t>TISNADO CHURA MARGARITA CRISTINA</t>
  </si>
  <si>
    <t>00181067802100001006</t>
  </si>
  <si>
    <t>TOALA TOALA CARLOS ELMER</t>
  </si>
  <si>
    <t>00051095102100003006</t>
  </si>
  <si>
    <t>TORRE ILACAMA JUNIOR AGUSTIN</t>
  </si>
  <si>
    <t>00029640302100003006</t>
  </si>
  <si>
    <t>TORREALVA PARQUE YAIR</t>
  </si>
  <si>
    <t>00127004802100001006</t>
  </si>
  <si>
    <t>TORRES APAZA JOSE FERNANDO</t>
  </si>
  <si>
    <t>TORRES BENITES GIANCARLO</t>
  </si>
  <si>
    <t>00204098802100001006</t>
  </si>
  <si>
    <t>TORRES CLAVERIAS CRISTHIAN FERNANDO</t>
  </si>
  <si>
    <t>TORRES CRUZ CARLOS ENRIQUE</t>
  </si>
  <si>
    <t>00048086402100003006</t>
  </si>
  <si>
    <t>TORRES MACHACA ALBERTO FRANCISCO</t>
  </si>
  <si>
    <t>00047667202100004006</t>
  </si>
  <si>
    <t>TORRES TARQUE JUAN CARLOS</t>
  </si>
  <si>
    <t>00116330602100001006</t>
  </si>
  <si>
    <t>TRAUCO MALDONADO EDGAR</t>
  </si>
  <si>
    <t>00101219902100001006</t>
  </si>
  <si>
    <t>TTITO GUTIERREZ NEVEZA</t>
  </si>
  <si>
    <t>00137247002100001006</t>
  </si>
  <si>
    <t>UGARTE LEANDRO ROLANDO</t>
  </si>
  <si>
    <t>00076361802100002006</t>
  </si>
  <si>
    <t>UNGARO CURASI CARLOS ALBERTO</t>
  </si>
  <si>
    <t>URQUIA ROJAS MARINA EUGENIA</t>
  </si>
  <si>
    <t>00239370102100001006</t>
  </si>
  <si>
    <t>URRUTIA NEYRA JUAN JOSE</t>
  </si>
  <si>
    <t>00148584502100001006</t>
  </si>
  <si>
    <t>VALDERRAMA SALAS SEGUNDO MANUEL</t>
  </si>
  <si>
    <t>00244395302100001006</t>
  </si>
  <si>
    <t>VALDEZ FLORES DARWIN SALVADOR</t>
  </si>
  <si>
    <t>00139066502100001006</t>
  </si>
  <si>
    <t>VALDEZ MARTINEZ JESUS MARCELINO</t>
  </si>
  <si>
    <t>00116099602100001006</t>
  </si>
  <si>
    <t>VALDEZ MEZA ERIC DIONICIO</t>
  </si>
  <si>
    <t>00116101102100001006</t>
  </si>
  <si>
    <t>VALDIVIA ASCAÑO LUIS APOLINAR</t>
  </si>
  <si>
    <t>00116102402100001006</t>
  </si>
  <si>
    <t>VALDIVIA GONZALES ROMEL MANUEL</t>
  </si>
  <si>
    <t>VALDIVIA MONTES LUIS ALONSO</t>
  </si>
  <si>
    <t>VALDIVIA PALACIOS JUAN FRANCISCO</t>
  </si>
  <si>
    <t>00017113102100001006</t>
  </si>
  <si>
    <t>VALDIVIA PALACIOS MANUEL IGNACIO</t>
  </si>
  <si>
    <t>VALDIVIA PAZ MANUEL LEONCIO</t>
  </si>
  <si>
    <t>00116102702100001006</t>
  </si>
  <si>
    <t>VALDIVIA PEREZ LUIS ENRIQUE MELECIO</t>
  </si>
  <si>
    <t>VALDIVIA TRILLO JOSE PEDRO</t>
  </si>
  <si>
    <t>VALDIVIA VIZCARRA JAIME HENRRY</t>
  </si>
  <si>
    <t>00156906802100001006</t>
  </si>
  <si>
    <t>VALDIVIA ZEVALLOS JOSE LUIS</t>
  </si>
  <si>
    <t>00062722502100001006</t>
  </si>
  <si>
    <t>VALERIANO MOJO TERESA</t>
  </si>
  <si>
    <t>00004682302100003006</t>
  </si>
  <si>
    <t>VALERIANO VALERIANO DANIELA JEANNETH</t>
  </si>
  <si>
    <t>00241228802100001006</t>
  </si>
  <si>
    <t>00193731002100001006</t>
  </si>
  <si>
    <t>VARGAS ALMESTAR VICTOR RAUL</t>
  </si>
  <si>
    <t>00084820902100001006</t>
  </si>
  <si>
    <t>VARGAS GOMEZ RICHARDS ALEXANDER</t>
  </si>
  <si>
    <t>00116104002100001006</t>
  </si>
  <si>
    <t>VARGAS NEYRA ISMAEL GRIMALDO</t>
  </si>
  <si>
    <t>00104530502100001006</t>
  </si>
  <si>
    <t>VARGAS ROJAS ARMANDO</t>
  </si>
  <si>
    <t>00143220902100001006</t>
  </si>
  <si>
    <t>VARGAS ROJAS REYNALDO CRISTOBAL</t>
  </si>
  <si>
    <t>00116104802100001006</t>
  </si>
  <si>
    <t>VARGAS TEJADA ALEJANDRO SABINO</t>
  </si>
  <si>
    <t>00146282502100001006</t>
  </si>
  <si>
    <t>VARGAS TIRADO ANA TEODORA</t>
  </si>
  <si>
    <t>00008889402100002006</t>
  </si>
  <si>
    <t>VARGAS VARGAS LUIS ARMANDO</t>
  </si>
  <si>
    <t>VASQUEZ HUARACHA JENNY ROCIO</t>
  </si>
  <si>
    <t>00247110402100001006</t>
  </si>
  <si>
    <t>VASQUEZ PORRAS HUGO ROBERTO</t>
  </si>
  <si>
    <t>00063944502100002006</t>
  </si>
  <si>
    <t>VASQUEZ ROJAS ROBERTO CARLOS</t>
  </si>
  <si>
    <t>VEGA DELGADO CESAR LUIS</t>
  </si>
  <si>
    <t>00136425602100002006</t>
  </si>
  <si>
    <t>VEGA DELGADO EFRAIN DOMINGO</t>
  </si>
  <si>
    <t>00050800502100001006</t>
  </si>
  <si>
    <t>VELA VILLEGAS JORGE ANTONIO</t>
  </si>
  <si>
    <t>VELARDE CASAVERDE JUAN CARLOS</t>
  </si>
  <si>
    <t>VELASQUEZ APAZA JULIO RENE</t>
  </si>
  <si>
    <t>00145177502100001006</t>
  </si>
  <si>
    <t>VELASQUEZ FERNANDEZ ESTEFANI</t>
  </si>
  <si>
    <t>00196161402100001006</t>
  </si>
  <si>
    <t>VELASQUEZ LAGUNA JOSE PERCY</t>
  </si>
  <si>
    <t>00116104902100001006</t>
  </si>
  <si>
    <t>VELASQUEZ MOSCOSO MARCO ANTONIO</t>
  </si>
  <si>
    <t>00044505102100002006</t>
  </si>
  <si>
    <t>VELASQUEZ ROSADO JESUS GUILLERMO</t>
  </si>
  <si>
    <t>VELASQUEZ VILDOSO CESAR ENRIQUE</t>
  </si>
  <si>
    <t>00208014202100001006</t>
  </si>
  <si>
    <t>VELEZ CESPEDES ROBERTH LEONARDO</t>
  </si>
  <si>
    <t>00004214702100004006</t>
  </si>
  <si>
    <t>VENTURA VELASQUEZ LUISA LISSET</t>
  </si>
  <si>
    <t>00224574102100001006</t>
  </si>
  <si>
    <t>VERA ALBARRACIN MARCO ANTONIO</t>
  </si>
  <si>
    <t>00146290102100001006</t>
  </si>
  <si>
    <t>VERA VILLAVICENCIO KELLER JEFFRE</t>
  </si>
  <si>
    <t>00036749802100003006</t>
  </si>
  <si>
    <t>VERSACE CABRERA CESAR GUIDO</t>
  </si>
  <si>
    <t>00188727402100001006</t>
  </si>
  <si>
    <t>VICENTE LUYO EVERTH EDWIN</t>
  </si>
  <si>
    <t>00118113202100001006</t>
  </si>
  <si>
    <t>VILCA BEJAR SILVERIO DONATO</t>
  </si>
  <si>
    <t>00087345902100001006</t>
  </si>
  <si>
    <t>VILCA CASTILLO UBALDO JUAN</t>
  </si>
  <si>
    <t>VILCA NUÑEZ ROGER CANCIO</t>
  </si>
  <si>
    <t>00143217202100001006</t>
  </si>
  <si>
    <t>VILCA VILCA MANUEL ABAD</t>
  </si>
  <si>
    <t>00096537102100002006</t>
  </si>
  <si>
    <t>VILCAZAN QUISPE CECILIO HIPOLITO</t>
  </si>
  <si>
    <t>00057023002100001006</t>
  </si>
  <si>
    <t>VILCHEZ CHUCTAYA MILAGROS PAOLA</t>
  </si>
  <si>
    <t>00003287202100001006</t>
  </si>
  <si>
    <t>VILCHEZ CHUCTAYA VERONICA MARIA</t>
  </si>
  <si>
    <t>00184079702100001006</t>
  </si>
  <si>
    <t>VILCHEZ GOMEZ ELSA</t>
  </si>
  <si>
    <t>00124877102100002006</t>
  </si>
  <si>
    <t>VILCHEZ GOMEZ SUSANA</t>
  </si>
  <si>
    <t>00136911902100002006</t>
  </si>
  <si>
    <t>VILCHEZ HUARACHE JUAN DE DIOS</t>
  </si>
  <si>
    <t>VILCHEZ IPANAQUE JAVIER</t>
  </si>
  <si>
    <t>00188439202100001006</t>
  </si>
  <si>
    <t>VILDOSO CESPEDES CAMILA AZUCENA</t>
  </si>
  <si>
    <t>00228372502100001006</t>
  </si>
  <si>
    <t>VILLA PARI GRISELDA CELELIA</t>
  </si>
  <si>
    <t>00028431902100001006</t>
  </si>
  <si>
    <t>VILLAFUERTE VELASQUEZ GUIDO MANUEL</t>
  </si>
  <si>
    <t>00048198702100002006</t>
  </si>
  <si>
    <t>VILLAFUERTE VELASQUEZ WILDER ADRIEL</t>
  </si>
  <si>
    <t>00137052202100002006</t>
  </si>
  <si>
    <t>VILLALOBOS ASCAÑO SILVIA DEOLINDA</t>
  </si>
  <si>
    <t>00110285302100002006</t>
  </si>
  <si>
    <t>VILLANUEVA ASCAÑO DAVID JOSIMAR</t>
  </si>
  <si>
    <t>00205783902100001006</t>
  </si>
  <si>
    <t>VILLAVICENCIO DE PAREDES GENNY FRANCISCA</t>
  </si>
  <si>
    <t>00062564202100001006</t>
  </si>
  <si>
    <t>VILLAVICENCIO FLORES EDWING ANTONIO</t>
  </si>
  <si>
    <t>VILLENA VILCHES EDDY ADOLFO</t>
  </si>
  <si>
    <t>VIVEROS VALVERDE JAVIER RAUL</t>
  </si>
  <si>
    <t>VIZCARRA CONDORI EVA VERONICA</t>
  </si>
  <si>
    <t>00062445602100005006</t>
  </si>
  <si>
    <t>00188440202100001006</t>
  </si>
  <si>
    <t>YANA CAIRA JULIA</t>
  </si>
  <si>
    <t>00159181102100001006</t>
  </si>
  <si>
    <t>YANQUI VASQUEZ ALAN ENRIQUE</t>
  </si>
  <si>
    <t>YAÑEZ VALDIVIA CARLOS ENRIQUE</t>
  </si>
  <si>
    <t>00143216302100001006</t>
  </si>
  <si>
    <t>YNGA MORE JULIO CESAR</t>
  </si>
  <si>
    <t>00159181302100001006</t>
  </si>
  <si>
    <t>YNGA YNGA DOLORES</t>
  </si>
  <si>
    <t>00144341402100001006</t>
  </si>
  <si>
    <t>YOVERA BELZO ALVARO FABRIZZIO</t>
  </si>
  <si>
    <t>YOVERA JUAREZ JUAN</t>
  </si>
  <si>
    <t>00198814302100001006</t>
  </si>
  <si>
    <t>YOVERA MARTINEZ GABRIEL</t>
  </si>
  <si>
    <t>00140936902100001006</t>
  </si>
  <si>
    <t>YUCRA ARQUE FREDY ERNESTO</t>
  </si>
  <si>
    <t>00247111102100001006</t>
  </si>
  <si>
    <t>YUCRA CRUZ YOEL HOWARD</t>
  </si>
  <si>
    <t>00118062302100001006</t>
  </si>
  <si>
    <t>YUCRA ESTUCO AMERICO RICARDO</t>
  </si>
  <si>
    <t>00139075602100001006</t>
  </si>
  <si>
    <t>YUCRA ESTUCO ELDER HUGO</t>
  </si>
  <si>
    <t>00082506902100001006</t>
  </si>
  <si>
    <t>ZABALA ZEBALLOS RAUL ESTEBAN</t>
  </si>
  <si>
    <t>00116107402100001006</t>
  </si>
  <si>
    <t>ZAPANA ATASI JUAN CARLOS</t>
  </si>
  <si>
    <t>00159181702100001006</t>
  </si>
  <si>
    <t>ZAPATA FALLA GLADYS</t>
  </si>
  <si>
    <t>00144350802100001006</t>
  </si>
  <si>
    <t>ZAVALA QUISPE ZENOVIO LEON</t>
  </si>
  <si>
    <t>00116108402100001006</t>
  </si>
  <si>
    <t>ZAVALETA DE LA TORRE EDWUARDO HUGO</t>
  </si>
  <si>
    <t>00083653302100001006</t>
  </si>
  <si>
    <t>ZAVALETA GARCIA ROSA LUZ</t>
  </si>
  <si>
    <t>00185843802100001006</t>
  </si>
  <si>
    <t>ZEBALLOS CAMPOS RONAL VIDAL</t>
  </si>
  <si>
    <t>00116330802100001006</t>
  </si>
  <si>
    <t>ZEGARRA CARBAJAL JULIO MOISES</t>
  </si>
  <si>
    <t>00116109002100001006</t>
  </si>
  <si>
    <t>ZEGARRA LUNA DANIEL SATURNINO</t>
  </si>
  <si>
    <t>00116109302100002006</t>
  </si>
  <si>
    <t>ZELA QUIROGA ALESSANDRO WILMAR</t>
  </si>
  <si>
    <t>00139076202100001006</t>
  </si>
  <si>
    <t>ZELAYA BUSTOS JUAN CARLOS</t>
  </si>
  <si>
    <t>00075861902100001006</t>
  </si>
  <si>
    <t>ZENTENO QUILLA MARIA LUISA</t>
  </si>
  <si>
    <t>00048667502100002006</t>
  </si>
  <si>
    <t>ZEVALLOS CARDENAS RUFINO JOSE</t>
  </si>
  <si>
    <t>00143215502100001006</t>
  </si>
  <si>
    <t>ZEVALLOS ESPINOZA RAUL ARCIBIADES</t>
  </si>
  <si>
    <t>00116330902100001006</t>
  </si>
  <si>
    <t>ZEVALLOS PAREDES FREDDY JESUS MANUEL</t>
  </si>
  <si>
    <t>ZEVALLOS PAREDES PEDRO ADOLFO</t>
  </si>
  <si>
    <t>ZEVALLOS VERGARA ADOLFO PABLO</t>
  </si>
  <si>
    <t>ZEVALLOS YAÑEZ JOSE CARLOS</t>
  </si>
  <si>
    <t>ZUBIZARRETA VERA OMAR CRISTIAN</t>
  </si>
  <si>
    <t>00113334002100001006</t>
  </si>
  <si>
    <t>ZULOAGA CACERES LEONARDO JESUS</t>
  </si>
  <si>
    <t>00067000502100002006</t>
  </si>
  <si>
    <t>ZUÑIGA RODRIGUEZ MANUEL REYMUNDO</t>
  </si>
  <si>
    <t>ZURITA IPANAQUE TATIANA MERCEDES</t>
  </si>
  <si>
    <t>00203116502100001006</t>
  </si>
  <si>
    <t>CONDORI BEJAR JUAN MATEO</t>
  </si>
  <si>
    <t>00048693302100002006</t>
  </si>
  <si>
    <t>CASAS CONDORI ANDRES MANUEL</t>
  </si>
  <si>
    <t>GARCIA DEL CASTILLO VIVIANA</t>
  </si>
  <si>
    <t>PURIZACA GONZALES FANNY</t>
  </si>
  <si>
    <t>YAÑEZ PEQARANDA SUSANA PATRICIA</t>
  </si>
  <si>
    <t>X</t>
  </si>
  <si>
    <t>00143205402100001006</t>
  </si>
  <si>
    <t>00057051502100001006</t>
  </si>
  <si>
    <t>00035399002100002006</t>
  </si>
  <si>
    <t>00081793002100001006</t>
  </si>
  <si>
    <t>00044543202100001006</t>
  </si>
  <si>
    <t>00056312302100001006</t>
  </si>
  <si>
    <t>00013490202100001006</t>
  </si>
  <si>
    <t>00026004402100001006</t>
  </si>
  <si>
    <t>00038279502100002006</t>
  </si>
  <si>
    <t>00050227402100001006</t>
  </si>
  <si>
    <t>00145178302100001006</t>
  </si>
  <si>
    <t>00256673902100001006</t>
  </si>
  <si>
    <t>00146287602100001006</t>
  </si>
  <si>
    <t>00143212902100001006</t>
  </si>
  <si>
    <t>00060727702100002006</t>
  </si>
  <si>
    <t>LLUMI PIZANGO ROLDAN</t>
  </si>
  <si>
    <t>00033970702100002006</t>
  </si>
  <si>
    <t>00112057102100001006</t>
  </si>
  <si>
    <t>00178272802100001006</t>
  </si>
  <si>
    <t>00251064502100001006</t>
  </si>
  <si>
    <t>QUILLA LLAMOSAS THELMA GUADALUPE</t>
  </si>
  <si>
    <t>00053339802100002006</t>
  </si>
  <si>
    <t>00034572102100002006</t>
  </si>
  <si>
    <t>00112053602100001006</t>
  </si>
  <si>
    <t>00143219102100001006</t>
  </si>
  <si>
    <t>00060455002100002006</t>
  </si>
  <si>
    <t>00075226302100001006</t>
  </si>
  <si>
    <t>00078405002100003006</t>
  </si>
  <si>
    <t>00081469802100002006</t>
  </si>
  <si>
    <t>00143214602100001006</t>
  </si>
  <si>
    <t>00038298502100001006</t>
  </si>
  <si>
    <t>PEREZ MELGAR RICARDO JHUMET</t>
  </si>
  <si>
    <t>CHURA ANAHUA LUCILA</t>
  </si>
  <si>
    <t>ANDIA OTAZU RICARDO YUZE</t>
  </si>
  <si>
    <t>ATAMARI LOVON HERNAN</t>
  </si>
  <si>
    <t>AYALA ALI JORGE LEONIDAS</t>
  </si>
  <si>
    <t>BECERRA BOMBILLA VICENTE ALFREDO</t>
  </si>
  <si>
    <t>CORNEJO SOLIS JOSE LUIS</t>
  </si>
  <si>
    <t>DELGADO DETAN FERNANDO WILLIAM</t>
  </si>
  <si>
    <t>LURITA HERNANDEZ KELLY JENNY</t>
  </si>
  <si>
    <t>MAMANI HANCCO SENON FELIX</t>
  </si>
  <si>
    <t>MEZA ALA VEDRA BELLY YOLANDA</t>
  </si>
  <si>
    <t>NUÑEZ TEJADA SERGIO ANTONIO</t>
  </si>
  <si>
    <t>QUISPE CONTRERAS VICTOR JORGE</t>
  </si>
  <si>
    <t>RODRIGUEZ ZAVALAGA ROBERTO AURELIO HUGO</t>
  </si>
  <si>
    <t>TICONA PRADO FRANCISCO HECTOR</t>
  </si>
  <si>
    <t>00053550302100003006</t>
  </si>
  <si>
    <t>00085017002100003006</t>
  </si>
  <si>
    <t>00259375002100001006</t>
  </si>
  <si>
    <t>00057045302100001006</t>
  </si>
  <si>
    <t>00259375502100001006</t>
  </si>
  <si>
    <t>00259376102100001006</t>
  </si>
  <si>
    <t>00062915502100003006</t>
  </si>
  <si>
    <t>00071694702100002006</t>
  </si>
  <si>
    <t>00040269502100005006</t>
  </si>
  <si>
    <t>00228096302100003006</t>
  </si>
  <si>
    <t>NINA PADILLA MELITA</t>
  </si>
  <si>
    <t>QUISPE SAYCO DEYSI</t>
  </si>
  <si>
    <t>CARI CABANA JACKELINE PILAR</t>
  </si>
  <si>
    <t>CODTRA</t>
  </si>
  <si>
    <t>DNI2</t>
  </si>
  <si>
    <t>AUTOGENERADO ONP</t>
  </si>
  <si>
    <t>AUTOGENERADO AFP</t>
  </si>
  <si>
    <t>ENTIDAD</t>
  </si>
  <si>
    <t>FECHA DE
NACIMIENTO</t>
  </si>
  <si>
    <t>TIPO DE
COMISION</t>
  </si>
  <si>
    <t>COD. PORT.</t>
  </si>
  <si>
    <t>Columna2</t>
  </si>
  <si>
    <t>Columna3</t>
  </si>
  <si>
    <t>Columna4</t>
  </si>
  <si>
    <t>Columna5</t>
  </si>
  <si>
    <t>APORTE EMPLEADOR</t>
  </si>
  <si>
    <t>MINIMO VITAL</t>
  </si>
  <si>
    <t>APORTE 9%</t>
  </si>
  <si>
    <t>DNI23</t>
  </si>
  <si>
    <t>APELLIDOS Y NOMBRES2</t>
  </si>
  <si>
    <t>AUTOGENERADOESSALUD</t>
  </si>
  <si>
    <t>AUTOGENERADOAFP</t>
  </si>
  <si>
    <t>ENTIDAD1</t>
  </si>
  <si>
    <t>CODTRA2</t>
  </si>
  <si>
    <t>CODTRA33</t>
  </si>
  <si>
    <t>DUPLICADOS
VBA EXCEL</t>
  </si>
  <si>
    <t>DUPLICADO
FORMULA</t>
  </si>
  <si>
    <t>VENCIMIENTO
DE FECHA</t>
  </si>
  <si>
    <t>ENTIDAD2</t>
  </si>
  <si>
    <t>DNI3</t>
  </si>
  <si>
    <t>APELLIDOS Y NOMBRES
DE LA DEMANDANTE</t>
  </si>
  <si>
    <t>CUENTA CORRIENTE
DE LA DEMANDANTE2</t>
  </si>
  <si>
    <t>BANCO DE LA 
DEMANDANTE</t>
  </si>
  <si>
    <t>JUDICIALES</t>
  </si>
  <si>
    <t>APELLIDOS Y NOMBRES22</t>
  </si>
  <si>
    <t>CODTRA3</t>
  </si>
  <si>
    <t>CODTRA4</t>
  </si>
  <si>
    <t>CODTRA5</t>
  </si>
  <si>
    <t>CODTRA6</t>
  </si>
  <si>
    <t>CODTRA7</t>
  </si>
  <si>
    <t>CODTRA8</t>
  </si>
  <si>
    <t>GENERO</t>
  </si>
  <si>
    <t>SEXO</t>
  </si>
  <si>
    <t>TIPO DE DOCUMENTO</t>
  </si>
  <si>
    <t>N° DE DOCUMENTO</t>
  </si>
  <si>
    <t>PAÍS EMISOR DEL DOCUMENTO</t>
  </si>
  <si>
    <t>FECHA DE NACIMIENTO2</t>
  </si>
  <si>
    <t>APELLIDO PATERNO</t>
  </si>
  <si>
    <t>APELLIDO MATERNO</t>
  </si>
  <si>
    <t>NOMBRES</t>
  </si>
  <si>
    <t>SEXO2</t>
  </si>
  <si>
    <t>NACIONALIDAD</t>
  </si>
  <si>
    <t>TELÉFONO - CÓDIGO LARGA DISTANCIA NACIONAL</t>
  </si>
  <si>
    <t>TELÉFONO - NÚMERO</t>
  </si>
  <si>
    <t>CORREO ELECTRÓNICO</t>
  </si>
  <si>
    <t>DIRECCIÓN 1 - TIPO DE VÍA</t>
  </si>
  <si>
    <t>DIRECCIÓN 1 - NOMBRE DE VÍA</t>
  </si>
  <si>
    <t>DIRECCIÓN 1  - NÚMERO DE VÍA</t>
  </si>
  <si>
    <t>DIRECCIÓN 1  - DEPARTAMENTO</t>
  </si>
  <si>
    <t>DIRECCIÓN 1  - INTERIOR</t>
  </si>
  <si>
    <t>DIRECCIÓN 1 - MANZANA</t>
  </si>
  <si>
    <t>DIRECCIÓN 1  - LOTE</t>
  </si>
  <si>
    <t>DIRECCIÓN 1  - KILOMETRO</t>
  </si>
  <si>
    <t>DIRECCIÓN 1  - BLOCK</t>
  </si>
  <si>
    <t>DIRECCIÓN 1  - ETAPA</t>
  </si>
  <si>
    <t>DIRECCION 1 - TIPO DE ZONA</t>
  </si>
  <si>
    <t>DIRECCIÓN 1 - 
NOMBRE DE ZONA</t>
  </si>
  <si>
    <t>DIRECCIÓN 1 - REFERENCIA</t>
  </si>
  <si>
    <t>DIRECCION 1 -UBIGEO</t>
  </si>
  <si>
    <t>DIRECCIÓN 1 - TIPO DE VÍA2</t>
  </si>
  <si>
    <t>DIRECCIÓN 2 - NOMBRE DE VÍA</t>
  </si>
  <si>
    <t>DIRECCIÓN 2- NÚMERO DE VÍA</t>
  </si>
  <si>
    <t>DIRECCIÓN 2  - DEPARTAMENTO</t>
  </si>
  <si>
    <t>DIRECCIÓN 2  - INTERIOR</t>
  </si>
  <si>
    <t>DIRECCIÓN 2 - MANZANA</t>
  </si>
  <si>
    <t>DIRECCIÓN 2  - LOTE</t>
  </si>
  <si>
    <t>DIRECCIÓN 2  - KILOMETRO</t>
  </si>
  <si>
    <t>DIRECCIÓN 2 - BLOCK</t>
  </si>
  <si>
    <t>DIRECCIÓN 2  - ETAPA</t>
  </si>
  <si>
    <t>DIRECCION 2 - TIPO DE ZONA</t>
  </si>
  <si>
    <t>DIRECCIÓN 2 - NOMBRE DE ZONA</t>
  </si>
  <si>
    <t>DIRECCIÓN 2 - REFERENCIA</t>
  </si>
  <si>
    <t>DIRECCION 2 -UBIGEO</t>
  </si>
  <si>
    <t>INDICADOR CENTRO ASISTENCIA ESSALUD (SOLO A ASEGURADOS AL ESSALUD)</t>
  </si>
  <si>
    <t>5009241AIMIW001</t>
  </si>
  <si>
    <t>ONP</t>
  </si>
  <si>
    <t>MASCULINO</t>
  </si>
  <si>
    <t>faposa@faposa.com.pe</t>
  </si>
  <si>
    <t>F</t>
  </si>
  <si>
    <t>MARITIMOS</t>
  </si>
  <si>
    <t>9005171ARDUC019</t>
  </si>
  <si>
    <t>630081CADRU5</t>
  </si>
  <si>
    <t>HABITAT</t>
  </si>
  <si>
    <t>MIXTA</t>
  </si>
  <si>
    <t>E</t>
  </si>
  <si>
    <t xml:space="preserve">BELLO HORIZONTE </t>
  </si>
  <si>
    <t>7706031AIEUC001</t>
  </si>
  <si>
    <t>ILO</t>
  </si>
  <si>
    <t>7809031AAGRE009</t>
  </si>
  <si>
    <t>R</t>
  </si>
  <si>
    <t>SAN PEDRO</t>
  </si>
  <si>
    <t>5309231AALEJ000</t>
  </si>
  <si>
    <t>4806141AICVE001</t>
  </si>
  <si>
    <t/>
  </si>
  <si>
    <t>A</t>
  </si>
  <si>
    <t>8610070AICTI000</t>
  </si>
  <si>
    <t>LUIS E. VALCARCEL</t>
  </si>
  <si>
    <t>4804211AIFRE003</t>
  </si>
  <si>
    <t>I</t>
  </si>
  <si>
    <t>MIRAMAR ALTA</t>
  </si>
  <si>
    <t>4909081AIHAA003</t>
  </si>
  <si>
    <t>ABTAO</t>
  </si>
  <si>
    <t>4TO. PISO DPTO. 6</t>
  </si>
  <si>
    <t>8609191AIOIJ009</t>
  </si>
  <si>
    <t>LUIS E VALCARCEL ENACE</t>
  </si>
  <si>
    <t>7612091AIPNC003</t>
  </si>
  <si>
    <t>NYLON SAN PEDRO</t>
  </si>
  <si>
    <t>6209281AIQST007</t>
  </si>
  <si>
    <t>529151TAQIS0</t>
  </si>
  <si>
    <t>INTEGRA</t>
  </si>
  <si>
    <t>FLUJO</t>
  </si>
  <si>
    <t>C</t>
  </si>
  <si>
    <t>ALTO ILO ARENAL</t>
  </si>
  <si>
    <t>4808291AIREV006</t>
  </si>
  <si>
    <t>477721VARIE2</t>
  </si>
  <si>
    <t>PRIMA</t>
  </si>
  <si>
    <t>MIRAMAR</t>
  </si>
  <si>
    <t>6309121ACSAV003</t>
  </si>
  <si>
    <t>VILLA PRIMAVERA</t>
  </si>
  <si>
    <t>8801291ARBDG002</t>
  </si>
  <si>
    <t>YACANGO</t>
  </si>
  <si>
    <t>S/N</t>
  </si>
  <si>
    <t>9008150ARCPS006</t>
  </si>
  <si>
    <t>B</t>
  </si>
  <si>
    <t>PISO 2</t>
  </si>
  <si>
    <t>5512191ARDAO005</t>
  </si>
  <si>
    <t>5306041ARRAS001</t>
  </si>
  <si>
    <t>495121SARRA1</t>
  </si>
  <si>
    <t>8704141AAZAR001</t>
  </si>
  <si>
    <t>618791RAZAA0</t>
  </si>
  <si>
    <t>PROFUTURO</t>
  </si>
  <si>
    <t>BELLO HORIZONTE</t>
  </si>
  <si>
    <t>7809271AECRE006</t>
  </si>
  <si>
    <t>587581EACER9</t>
  </si>
  <si>
    <t>8412251AASRJ009</t>
  </si>
  <si>
    <t>610391JASAR5</t>
  </si>
  <si>
    <t>ALTO ILO SANTA CRUZ</t>
  </si>
  <si>
    <t>4205021AMGNJ003</t>
  </si>
  <si>
    <t>7010301AABTA003</t>
  </si>
  <si>
    <t>558691AABAT0</t>
  </si>
  <si>
    <t>9704121AADGL009</t>
  </si>
  <si>
    <t>SEÑOR DE LOS MILAGROS</t>
  </si>
  <si>
    <t>SN</t>
  </si>
  <si>
    <t>MZ. B LT. 31</t>
  </si>
  <si>
    <t>8811271AAFRJ000</t>
  </si>
  <si>
    <t>324721JAFAR4</t>
  </si>
  <si>
    <t>6004301AAHNP006</t>
  </si>
  <si>
    <t>520341PAHAN0</t>
  </si>
  <si>
    <t>ALTO ILO CHALACA</t>
  </si>
  <si>
    <t>6607221AARNJ002</t>
  </si>
  <si>
    <t>543081JARAN4</t>
  </si>
  <si>
    <t>8610051AAVAV003</t>
  </si>
  <si>
    <t>616891VAVAA9</t>
  </si>
  <si>
    <t>PROMUVI VII</t>
  </si>
  <si>
    <t>8310121AORRJ009</t>
  </si>
  <si>
    <t>605991JAROR4</t>
  </si>
  <si>
    <t>8706160AOSAJ003</t>
  </si>
  <si>
    <t>G</t>
  </si>
  <si>
    <t>18 DE MAYO</t>
  </si>
  <si>
    <t>6605141AOVDL008</t>
  </si>
  <si>
    <t>542391LAVOD1</t>
  </si>
  <si>
    <t>PARTE BAJA</t>
  </si>
  <si>
    <t>6810301AOVDR003</t>
  </si>
  <si>
    <t>555041RAVOD2</t>
  </si>
  <si>
    <t>6310291AOVDR001</t>
  </si>
  <si>
    <t>533111RAVOD0</t>
  </si>
  <si>
    <t>8802121AOVAJ005</t>
  </si>
  <si>
    <t>GRAU</t>
  </si>
  <si>
    <t>7810131AOVAJ006</t>
  </si>
  <si>
    <t>587741JAVOA0</t>
  </si>
  <si>
    <t>H</t>
  </si>
  <si>
    <t>7811091AACTC008</t>
  </si>
  <si>
    <t>DANIEL A. CARRION</t>
  </si>
  <si>
    <t>AGRUP CESAR VALLEJO</t>
  </si>
  <si>
    <t>7012311AAFNI003</t>
  </si>
  <si>
    <t>559311IAFAN3</t>
  </si>
  <si>
    <t>PARTE ALTA</t>
  </si>
  <si>
    <t>7207161AAFNJ005</t>
  </si>
  <si>
    <t>564941JAFAN8</t>
  </si>
  <si>
    <t>6909091AAHLO005</t>
  </si>
  <si>
    <t>554531OAHAL2</t>
  </si>
  <si>
    <t>6404241AALOE005</t>
  </si>
  <si>
    <t>T</t>
  </si>
  <si>
    <t>MONTERRICO</t>
  </si>
  <si>
    <t>ASOC. NUEVA GENERACION</t>
  </si>
  <si>
    <t>CIUDAD NUEVA</t>
  </si>
  <si>
    <t>DPTO-1</t>
  </si>
  <si>
    <t>MZ. Ñ LT. 2</t>
  </si>
  <si>
    <t>7404030AAVCG003</t>
  </si>
  <si>
    <t>571200GAVAC4</t>
  </si>
  <si>
    <t>8111101AIOZC007</t>
  </si>
  <si>
    <t>VILLA PARAISO</t>
  </si>
  <si>
    <t>9107231AIOZR000</t>
  </si>
  <si>
    <t>P</t>
  </si>
  <si>
    <t>VILLA EL EDEN</t>
  </si>
  <si>
    <t>III ETAPA</t>
  </si>
  <si>
    <t>9602220ARMDN000</t>
  </si>
  <si>
    <t>CIUDAD ENERSUR</t>
  </si>
  <si>
    <t>8012020AUBTM006</t>
  </si>
  <si>
    <t>I.E. VALCARCEL</t>
  </si>
  <si>
    <t>CALLAO SN</t>
  </si>
  <si>
    <t>LT. 20</t>
  </si>
  <si>
    <t>6907271AZSCV005</t>
  </si>
  <si>
    <t>554091VASZC1</t>
  </si>
  <si>
    <t>7210061AICQL000</t>
  </si>
  <si>
    <t>Q</t>
  </si>
  <si>
    <t>ALTO ILO-NYLON</t>
  </si>
  <si>
    <t>8501140AIQSH001</t>
  </si>
  <si>
    <t>JHON F. KENNEDY</t>
  </si>
  <si>
    <t>VIRGO1975_309@HOTMAIL.COM</t>
  </si>
  <si>
    <t>MIRAMAR PARTE ALTA</t>
  </si>
  <si>
    <t>9608120ANPIL002</t>
  </si>
  <si>
    <t>L.E. VALCARCEL</t>
  </si>
  <si>
    <t>ALTO ILO SAN PEDRO</t>
  </si>
  <si>
    <t>6405221ANDGJ008</t>
  </si>
  <si>
    <t>535171JADNG0</t>
  </si>
  <si>
    <t>4510241ANLMR003</t>
  </si>
  <si>
    <t>AGV NYLON SAN PEDRO</t>
  </si>
  <si>
    <t>9706151ANMTD003</t>
  </si>
  <si>
    <t>7408071AVHAL009</t>
  </si>
  <si>
    <t>572461LAHVA8</t>
  </si>
  <si>
    <t>5501071AAAEJ008</t>
  </si>
  <si>
    <t>ARENAL</t>
  </si>
  <si>
    <t>ALTO ILO</t>
  </si>
  <si>
    <t>7611011AACIA007</t>
  </si>
  <si>
    <t>580631AACAI8</t>
  </si>
  <si>
    <t>VILLA EL EDEN V</t>
  </si>
  <si>
    <t>MZ. C1 LT. 04</t>
  </si>
  <si>
    <t>7811051AACIA001</t>
  </si>
  <si>
    <t>587971AACAI4</t>
  </si>
  <si>
    <t>K</t>
  </si>
  <si>
    <t>6503270AAQSW007</t>
  </si>
  <si>
    <t>LOS ANGELES</t>
  </si>
  <si>
    <t>9307081ASMDD000</t>
  </si>
  <si>
    <t>EL ARENAL</t>
  </si>
  <si>
    <t>PARTE PRIMA</t>
  </si>
  <si>
    <t>7603151AEMRA001</t>
  </si>
  <si>
    <t>578321AAMER8</t>
  </si>
  <si>
    <t>Z</t>
  </si>
  <si>
    <t>PARTE BAJA COMITÉ 28</t>
  </si>
  <si>
    <t>8706181AAAZA004</t>
  </si>
  <si>
    <t>NUEVO ILO</t>
  </si>
  <si>
    <t>6409101AACNW007</t>
  </si>
  <si>
    <t>536281WACAN7</t>
  </si>
  <si>
    <t>N</t>
  </si>
  <si>
    <t>6810261AMLOH002</t>
  </si>
  <si>
    <t>551351HALMO3</t>
  </si>
  <si>
    <t>ALTO ILO 18 DE MAYO</t>
  </si>
  <si>
    <t>8412130AMVCL007</t>
  </si>
  <si>
    <t>ALTO ARENAL</t>
  </si>
  <si>
    <t>ASOC. PARA GRANDE</t>
  </si>
  <si>
    <t>6410041ALAIO002</t>
  </si>
  <si>
    <t>PUEBLO NUEVO</t>
  </si>
  <si>
    <t>H-28-5</t>
  </si>
  <si>
    <t>9207311ALMIJ002</t>
  </si>
  <si>
    <t>638141JAMLI2</t>
  </si>
  <si>
    <t>JUNIN</t>
  </si>
  <si>
    <t>6208281AOARM005</t>
  </si>
  <si>
    <t>528841MAAOR3</t>
  </si>
  <si>
    <t>ALTO ILO NYLON</t>
  </si>
  <si>
    <t>7906051ANVGC008</t>
  </si>
  <si>
    <t>590091CAVNG5</t>
  </si>
  <si>
    <t>8901271ANVGM004</t>
  </si>
  <si>
    <t>PUEBLO NUEVO H 4 9</t>
  </si>
  <si>
    <t>7612100BLRLR001</t>
  </si>
  <si>
    <t>281020RBRLL0</t>
  </si>
  <si>
    <t>7903210BLAAA006</t>
  </si>
  <si>
    <t>232-A  2 PISO</t>
  </si>
  <si>
    <t>6606161BLRAD002</t>
  </si>
  <si>
    <t>242721DBRLA8</t>
  </si>
  <si>
    <t>MIXTA.</t>
  </si>
  <si>
    <t>6105151BLRAJ002</t>
  </si>
  <si>
    <t>524141JBRLA0</t>
  </si>
  <si>
    <t>HABITA</t>
  </si>
  <si>
    <t>9110211BLREJ002</t>
  </si>
  <si>
    <t>SR. DE LOS MILAGROS</t>
  </si>
  <si>
    <t>9203081BLVGN003</t>
  </si>
  <si>
    <t>336691NBVLG7</t>
  </si>
  <si>
    <t>6311181BUROH009</t>
  </si>
  <si>
    <t>533311HBRUO3</t>
  </si>
  <si>
    <t>ZEPITA</t>
  </si>
  <si>
    <t>9203011BDARV008</t>
  </si>
  <si>
    <t>NYLON SAN PEDRO MONTERRICO</t>
  </si>
  <si>
    <t>VILLA PORTEÑO</t>
  </si>
  <si>
    <t>5604141BRCLH003</t>
  </si>
  <si>
    <t>505571HBCRL2</t>
  </si>
  <si>
    <t>5306241BRVDH008</t>
  </si>
  <si>
    <t>195321HBVRD6</t>
  </si>
  <si>
    <t>5510071BRGMV002</t>
  </si>
  <si>
    <t>203671VBGRM6</t>
  </si>
  <si>
    <t>28 DE JULIO</t>
  </si>
  <si>
    <t>sn</t>
  </si>
  <si>
    <t>7203121BRPZM003</t>
  </si>
  <si>
    <t>563681MBPRZ0</t>
  </si>
  <si>
    <t>CESAR VALLEJO</t>
  </si>
  <si>
    <t>5109261BUFNH002</t>
  </si>
  <si>
    <t>8203271BUVSH008</t>
  </si>
  <si>
    <t>600351HBVUS4</t>
  </si>
  <si>
    <t>MAGISTERIO</t>
  </si>
  <si>
    <t>9408091BARZL003</t>
  </si>
  <si>
    <t>5602011BAZIJ005</t>
  </si>
  <si>
    <t>504541JBZAI2</t>
  </si>
  <si>
    <t>JV LAS GLORIETAS</t>
  </si>
  <si>
    <t>6104051BEBBV001</t>
  </si>
  <si>
    <t>523741VBBEB8</t>
  </si>
  <si>
    <t>LOS GUINDOS</t>
  </si>
  <si>
    <t>MZ. 12 LT. 1</t>
  </si>
  <si>
    <t>6501231BEPTI007</t>
  </si>
  <si>
    <t>237631IBPET0</t>
  </si>
  <si>
    <t>5507251BARRS002</t>
  </si>
  <si>
    <t>MIGUEL GRAU</t>
  </si>
  <si>
    <t>A.I. SAN PEDRO</t>
  </si>
  <si>
    <t>7207271BLAIP008</t>
  </si>
  <si>
    <t>AGV BELLO HORIZONTE</t>
  </si>
  <si>
    <t>MZ. E</t>
  </si>
  <si>
    <t>SANTA ROSA</t>
  </si>
  <si>
    <t>7201131BAANC006</t>
  </si>
  <si>
    <t>563091CBAAN2</t>
  </si>
  <si>
    <t>A.I. ARENAL</t>
  </si>
  <si>
    <t>MARITIMOS DIEGO FERRER</t>
  </si>
  <si>
    <t>7805061BNDGJ001</t>
  </si>
  <si>
    <t>586141JBDNG0</t>
  </si>
  <si>
    <t>8706061BNDGR001</t>
  </si>
  <si>
    <t>6011261BNVAA001</t>
  </si>
  <si>
    <t>APV D.A. CARRION</t>
  </si>
  <si>
    <t>B-1</t>
  </si>
  <si>
    <t>6608301BVHNM009</t>
  </si>
  <si>
    <t>543471MBHVN0</t>
  </si>
  <si>
    <t>20 DE DICIEMBRE</t>
  </si>
  <si>
    <t>5804091BCCPJ018</t>
  </si>
  <si>
    <t>MIRAMAR BAJA</t>
  </si>
  <si>
    <t>5008291BNTRS009</t>
  </si>
  <si>
    <t>williamabril.m@hotmail.com</t>
  </si>
  <si>
    <t xml:space="preserve">9 DE OCTUBRE </t>
  </si>
  <si>
    <t>ALTO LAS CRUCES</t>
  </si>
  <si>
    <t>PUNO</t>
  </si>
  <si>
    <t>7607201BRLEA000</t>
  </si>
  <si>
    <t>579591ABLRE0</t>
  </si>
  <si>
    <t>mice_adri@hotmail.com</t>
  </si>
  <si>
    <t>OCTAVIO POLAR</t>
  </si>
  <si>
    <t>SAN MARTIN</t>
  </si>
  <si>
    <t>edwing.agra@gmail.com</t>
  </si>
  <si>
    <t>AURELIO DE LA FUENTE</t>
  </si>
  <si>
    <t>7205050COKUS005</t>
  </si>
  <si>
    <t>jorge_agramayo@hotmail.com</t>
  </si>
  <si>
    <t>7305241CEAAL007</t>
  </si>
  <si>
    <t>571711LCAEA5</t>
  </si>
  <si>
    <t>FEMENINO</t>
  </si>
  <si>
    <t>6011071CEBRV005</t>
  </si>
  <si>
    <t>222251VCBER7</t>
  </si>
  <si>
    <t>AMANCAES</t>
  </si>
  <si>
    <t>4610211CECVJ008</t>
  </si>
  <si>
    <t>470941JCCEV6</t>
  </si>
  <si>
    <t>5307181CEPRA006</t>
  </si>
  <si>
    <t>495561ACPER2</t>
  </si>
  <si>
    <t>COMERCIO</t>
  </si>
  <si>
    <t>7706041CETNL005</t>
  </si>
  <si>
    <t>582781LCTEN5</t>
  </si>
  <si>
    <t>4801231CUFRR009</t>
  </si>
  <si>
    <t>MAYOR BLONDELL</t>
  </si>
  <si>
    <t>7301211CUGIJ006</t>
  </si>
  <si>
    <t>566831JCGUI4</t>
  </si>
  <si>
    <t>APVIS LOS PINOS</t>
  </si>
  <si>
    <t>8412301CDBIC002</t>
  </si>
  <si>
    <t>ASOC.DE VIVIENDA TALLERES VILLA EL PESCADOR</t>
  </si>
  <si>
    <t>9203301CDMIA003</t>
  </si>
  <si>
    <t>336911ACMDI6</t>
  </si>
  <si>
    <t>AVIS LOS PINOS</t>
  </si>
  <si>
    <t>TUMBES</t>
  </si>
  <si>
    <t>LAS TRES CRUCES</t>
  </si>
  <si>
    <t>5609161CPBRD001</t>
  </si>
  <si>
    <t>507121DCBPR4</t>
  </si>
  <si>
    <t>5203201CPBRM005</t>
  </si>
  <si>
    <t>490711MCBPR8</t>
  </si>
  <si>
    <t>CLL AAPITAC ZONA D</t>
  </si>
  <si>
    <t>4712301CPBRS002</t>
  </si>
  <si>
    <t>9806081CORRJ002</t>
  </si>
  <si>
    <t>CIRCUNVALACION CUAJONE</t>
  </si>
  <si>
    <t>9409281CBAIL004</t>
  </si>
  <si>
    <t>ALTO ALIANZA / CARBAJAL SOTO</t>
  </si>
  <si>
    <t xml:space="preserve">MZ. B LT. 7 </t>
  </si>
  <si>
    <t>SAN LUIS</t>
  </si>
  <si>
    <t>MZ B LT 6 MATARANI</t>
  </si>
  <si>
    <t>6103191CDNTJ007</t>
  </si>
  <si>
    <t>523571JCNDT3</t>
  </si>
  <si>
    <t>MARIANO FERNANDEZ</t>
  </si>
  <si>
    <t>4TO. INT. DERECHO EUROPA-ESPAÑA-MADRID</t>
  </si>
  <si>
    <t>9308091CIBVV009</t>
  </si>
  <si>
    <t>7208181CLCZE007</t>
  </si>
  <si>
    <t>565271ECCLZ5</t>
  </si>
  <si>
    <t>5411051CNMIY000</t>
  </si>
  <si>
    <t>PROLONGACION MOQUEGUA</t>
  </si>
  <si>
    <t>8507200CNSTA004</t>
  </si>
  <si>
    <t>ALTO ISLAY</t>
  </si>
  <si>
    <t>MZ. F</t>
  </si>
  <si>
    <t>6901121CPACR007</t>
  </si>
  <si>
    <t>252131RCAPC9</t>
  </si>
  <si>
    <t>LIMA</t>
  </si>
  <si>
    <t>4503061CPHAT005</t>
  </si>
  <si>
    <t>165001TCHPA3</t>
  </si>
  <si>
    <t>9511161CPMEF004</t>
  </si>
  <si>
    <t>HUAMACHUCO</t>
  </si>
  <si>
    <t>YALU</t>
  </si>
  <si>
    <t>CL. YALU I 3-2 URB. MIRAMAR</t>
  </si>
  <si>
    <t>6603281CPSTE003</t>
  </si>
  <si>
    <t>241921ECSPT2</t>
  </si>
  <si>
    <t>juanarenasd64@hotmail.com</t>
  </si>
  <si>
    <t>4810101CRMCF000</t>
  </si>
  <si>
    <t>GUIILERMO ELIAS RIVERA</t>
  </si>
  <si>
    <t>LOS GERANIOS</t>
  </si>
  <si>
    <t>8107251CRROF004</t>
  </si>
  <si>
    <t>597901FCRRO6</t>
  </si>
  <si>
    <t>MALDONADO</t>
  </si>
  <si>
    <t>TAYACAJA</t>
  </si>
  <si>
    <t>9811200CRCQM000</t>
  </si>
  <si>
    <t>7809201CRMSL009</t>
  </si>
  <si>
    <t>4810221CAACS000</t>
  </si>
  <si>
    <t>478251SCAAC9</t>
  </si>
  <si>
    <t>9007280CACDE001</t>
  </si>
  <si>
    <t>JORGE CHAVEZ</t>
  </si>
  <si>
    <t>5010161CANPJ001</t>
  </si>
  <si>
    <t>485501JCNAP4</t>
  </si>
  <si>
    <t>IGNACIO ALVAREZ THOMAS</t>
  </si>
  <si>
    <t>SEC II</t>
  </si>
  <si>
    <t>5808091CTSIJ001</t>
  </si>
  <si>
    <t>MZ. D LT. 9</t>
  </si>
  <si>
    <t>7504021CTAIW007</t>
  </si>
  <si>
    <t>karen.zulema.2331.@gmail.com</t>
  </si>
  <si>
    <t>EJERCITO</t>
  </si>
  <si>
    <t>V-LOURDES</t>
  </si>
  <si>
    <t>5512291CTPTR004</t>
  </si>
  <si>
    <t>504501RCPTT3</t>
  </si>
  <si>
    <t>ASOC. VILLA EL PESCADOR</t>
  </si>
  <si>
    <t>6512171CTTAG006</t>
  </si>
  <si>
    <t>540911GCTTA3</t>
  </si>
  <si>
    <t>oscarayalaali@gmail.com</t>
  </si>
  <si>
    <t>IQUITOS</t>
  </si>
  <si>
    <t>8805131CTTOF002</t>
  </si>
  <si>
    <t>RIO MARAÑON</t>
  </si>
  <si>
    <t>VILLA NORTE</t>
  </si>
  <si>
    <t>manuel.ayhoniz@hotmail.com</t>
  </si>
  <si>
    <t>DANIEL CARPIO</t>
  </si>
  <si>
    <t>ENRIQUE MEIGGS</t>
  </si>
  <si>
    <t>4908011CTRIF009</t>
  </si>
  <si>
    <t>6510061CEGAJ008</t>
  </si>
  <si>
    <t>540191JCGEA0</t>
  </si>
  <si>
    <t>9007030CHCDY002</t>
  </si>
  <si>
    <t>ASOC PUERTO NUEVO</t>
  </si>
  <si>
    <t>8609190CHMMA004</t>
  </si>
  <si>
    <t>josebr61@hotmail.com</t>
  </si>
  <si>
    <t>8711260CLZAA002</t>
  </si>
  <si>
    <t>HUAMANCHUCO</t>
  </si>
  <si>
    <t>8603210CLZAV004</t>
  </si>
  <si>
    <t>314900VCZLA9</t>
  </si>
  <si>
    <t>6410011CLACE007</t>
  </si>
  <si>
    <t>254751EOALC1</t>
  </si>
  <si>
    <t>MAYTA CAPAC</t>
  </si>
  <si>
    <t>BOLOGNESI</t>
  </si>
  <si>
    <t>9209200CLCLN003</t>
  </si>
  <si>
    <t>CALLAO</t>
  </si>
  <si>
    <t>INCLAN</t>
  </si>
  <si>
    <t>4604031CRFRA009</t>
  </si>
  <si>
    <t>VILLA LOURDES</t>
  </si>
  <si>
    <t>8311251CRMAM004</t>
  </si>
  <si>
    <t>VILLA DEL MAR</t>
  </si>
  <si>
    <t>7704161CRBSJ005</t>
  </si>
  <si>
    <t>282291JCBRS9</t>
  </si>
  <si>
    <t>pattyjulifer@hotmail.com</t>
  </si>
  <si>
    <t>8211171CEVLE007</t>
  </si>
  <si>
    <t>RAMON CASTILLA</t>
  </si>
  <si>
    <t>9206011CPCMJ000</t>
  </si>
  <si>
    <t>337541JCCPM0</t>
  </si>
  <si>
    <t>CARLOS BACA FLOR</t>
  </si>
  <si>
    <t>8505271CPLRF004</t>
  </si>
  <si>
    <t>611921FCLPR9</t>
  </si>
  <si>
    <t>COSTA AZUL</t>
  </si>
  <si>
    <t>8710270CPLRS001</t>
  </si>
  <si>
    <t>620751SCLPR4</t>
  </si>
  <si>
    <t>5510181CPORG000</t>
  </si>
  <si>
    <t>203781GCOPR4</t>
  </si>
  <si>
    <t>afredobecerra_5@hotmail.com</t>
  </si>
  <si>
    <t>MAGISTERIAL</t>
  </si>
  <si>
    <t>VILLA HERMOSA</t>
  </si>
  <si>
    <t>6206171CPORW009</t>
  </si>
  <si>
    <t>528121WCOPR4</t>
  </si>
  <si>
    <t>LA FLORIDA</t>
  </si>
  <si>
    <t>5311111CPZAC006</t>
  </si>
  <si>
    <t>Y</t>
  </si>
  <si>
    <t>8112261CMCIJ002</t>
  </si>
  <si>
    <t>599441JCCMI1</t>
  </si>
  <si>
    <t>alejandroblanco945@hotmail.com</t>
  </si>
  <si>
    <t>NAVARRETE</t>
  </si>
  <si>
    <t>7506261CMCIM005</t>
  </si>
  <si>
    <t>575691MCCMI0</t>
  </si>
  <si>
    <t>9011150CMCIY000</t>
  </si>
  <si>
    <t>7204021CMCZF006</t>
  </si>
  <si>
    <t>AREQUIPA</t>
  </si>
  <si>
    <t>6702071CMCZR007</t>
  </si>
  <si>
    <t>545081RCCMZ5</t>
  </si>
  <si>
    <t>tigana2018win@gmail.com</t>
  </si>
  <si>
    <t>LUIS BOURONCLE</t>
  </si>
  <si>
    <t>5608311CMQSR004</t>
  </si>
  <si>
    <t>victorcaceres@hotmail.com</t>
  </si>
  <si>
    <t>AVIS.LOS OLIVOS DEL PUERTO</t>
  </si>
  <si>
    <t>9610300CNCZR002</t>
  </si>
  <si>
    <t>MARISCAL CASTILLA</t>
  </si>
  <si>
    <t>4901231CPQSH005</t>
  </si>
  <si>
    <t>479191HCQPS0</t>
  </si>
  <si>
    <t>lecaceres117@gmail.com</t>
  </si>
  <si>
    <t>ROBERT KENNEDY</t>
  </si>
  <si>
    <t>5105121CVAAA009</t>
  </si>
  <si>
    <t>SALAVERRY</t>
  </si>
  <si>
    <t>215-B</t>
  </si>
  <si>
    <t>6308151CVMDJ000</t>
  </si>
  <si>
    <t>532361JCMVD8</t>
  </si>
  <si>
    <t>LIO</t>
  </si>
  <si>
    <t>6006261CVMDJ002</t>
  </si>
  <si>
    <t>6403021CVPER005</t>
  </si>
  <si>
    <t>534361RCPVE4</t>
  </si>
  <si>
    <t>8212210CVTPV005</t>
  </si>
  <si>
    <t>9205310CVVCS000</t>
  </si>
  <si>
    <t>ISLAY</t>
  </si>
  <si>
    <t>ALTO CHIRIBAYA</t>
  </si>
  <si>
    <t>8102241CNSCD004</t>
  </si>
  <si>
    <t>596391DCSNC8</t>
  </si>
  <si>
    <t>PANAMERICANA</t>
  </si>
  <si>
    <t>LAS MELLIZAS</t>
  </si>
  <si>
    <t>7702101CNSCS008</t>
  </si>
  <si>
    <t>581641SCSNC4</t>
  </si>
  <si>
    <t>eloy.carlos72@gmail.com</t>
  </si>
  <si>
    <t>CAHUIDE</t>
  </si>
  <si>
    <t>5410161CRSAV002</t>
  </si>
  <si>
    <t>yurbycarnero54@hotmail.com</t>
  </si>
  <si>
    <t>6312281CRAIF008</t>
  </si>
  <si>
    <t>533711FCARI5</t>
  </si>
  <si>
    <t>BELLO HORIZONTE AMP.</t>
  </si>
  <si>
    <t>5804091CRPAR006</t>
  </si>
  <si>
    <t>212821RCPRA4</t>
  </si>
  <si>
    <t>ALTO ILO SANTA CRUZ AMP</t>
  </si>
  <si>
    <t>8701141CRRAJ003</t>
  </si>
  <si>
    <t>617891JCRRA4</t>
  </si>
  <si>
    <t>8301151CRRAN002</t>
  </si>
  <si>
    <t>603291NCRRA8</t>
  </si>
  <si>
    <t>MZ. 30</t>
  </si>
  <si>
    <t>5505251CRSLG001</t>
  </si>
  <si>
    <t>202321GCSRL2</t>
  </si>
  <si>
    <t>AGV CESAR VALLEJO</t>
  </si>
  <si>
    <t>5810121CQASR009</t>
  </si>
  <si>
    <t>214681RCAQS3</t>
  </si>
  <si>
    <t xml:space="preserve">ASOC. DE VIVIENDA INT. SOCIAL MONTERRICO </t>
  </si>
  <si>
    <t>8510010CRAHL002</t>
  </si>
  <si>
    <t>EDIFICIO ENACE</t>
  </si>
  <si>
    <t>DPTO 106</t>
  </si>
  <si>
    <t>6712170CISVV007</t>
  </si>
  <si>
    <t>SIMON BOLIVAR</t>
  </si>
  <si>
    <t>williamjca02@yahoo.com</t>
  </si>
  <si>
    <t>LAS AMBARINAS</t>
  </si>
  <si>
    <t>8101010CLSCI004</t>
  </si>
  <si>
    <t>gabiocastillo@gmail.com</t>
  </si>
  <si>
    <t>LA VICTORIA</t>
  </si>
  <si>
    <t>8503161CQEUA001</t>
  </si>
  <si>
    <t>ESTIBADORES</t>
  </si>
  <si>
    <t>5610021CQSCW003</t>
  </si>
  <si>
    <t>L1</t>
  </si>
  <si>
    <t>PEDREGAL SUR</t>
  </si>
  <si>
    <t>SECTOR A</t>
  </si>
  <si>
    <t>ASOC. VIV. TALLER MAT. 2000</t>
  </si>
  <si>
    <t>6209211CDBAJ003</t>
  </si>
  <si>
    <t>529081JCBDA2</t>
  </si>
  <si>
    <t>7108221CDHNV003</t>
  </si>
  <si>
    <t>561651VCHDN0</t>
  </si>
  <si>
    <t>8901280CDPPN003</t>
  </si>
  <si>
    <t>APVIS VILLA EL PESCADOR</t>
  </si>
  <si>
    <t>8603230CDPER009</t>
  </si>
  <si>
    <t>efrainccallaccasi64@hotmail.com</t>
  </si>
  <si>
    <t>TEOFILO NUÑEZ</t>
  </si>
  <si>
    <t>6211091CDROJ007</t>
  </si>
  <si>
    <t>529571JCRDO6</t>
  </si>
  <si>
    <t>APVIS BRISAS DEL ISLAY</t>
  </si>
  <si>
    <t>9201101CDTCJ003</t>
  </si>
  <si>
    <t>8511221CDTCJ006</t>
  </si>
  <si>
    <t>CL. MALDONADO 558-A</t>
  </si>
  <si>
    <t>7411290CDARI005</t>
  </si>
  <si>
    <t>CENTENARIO</t>
  </si>
  <si>
    <t>LOS JAZMINES DE VIRU</t>
  </si>
  <si>
    <t>5805151CNCRA000</t>
  </si>
  <si>
    <t>513181ACCNR2</t>
  </si>
  <si>
    <t>6708271CNCRE008</t>
  </si>
  <si>
    <t>547091ECCNR4</t>
  </si>
  <si>
    <t>550281JCSNI6</t>
  </si>
  <si>
    <t>JOSE OLAYA</t>
  </si>
  <si>
    <t>6103271CNVGJ005</t>
  </si>
  <si>
    <t>MATARANI</t>
  </si>
  <si>
    <t>8107061CTACM007</t>
  </si>
  <si>
    <t>APVIS MARA AZUL</t>
  </si>
  <si>
    <t>I ETAPA</t>
  </si>
  <si>
    <t>franshel-8@hotmail.com</t>
  </si>
  <si>
    <t xml:space="preserve">PEDRO PAULET </t>
  </si>
  <si>
    <t>5801291CSUNS001</t>
  </si>
  <si>
    <t>rumualdochambillac@hotmail.com</t>
  </si>
  <si>
    <t>6705291CSMZG003</t>
  </si>
  <si>
    <t>246191GCMSZ5</t>
  </si>
  <si>
    <t>ramonchambillaquispe@gmail.com</t>
  </si>
  <si>
    <t>ALTO INCLAN</t>
  </si>
  <si>
    <t>8710041CZEUB001</t>
  </si>
  <si>
    <t>ASOC. BRISAS DE ISLAY</t>
  </si>
  <si>
    <t>6610061CZPUB002</t>
  </si>
  <si>
    <t>AVIS CESAR VALLEJO</t>
  </si>
  <si>
    <t>jaimito_63_15@hotmail.com</t>
  </si>
  <si>
    <t xml:space="preserve">AURELIO DE LA FUENTE </t>
  </si>
  <si>
    <t>ALFONSO UGARTE</t>
  </si>
  <si>
    <t>ricardochavez_pa64@hotmail.com</t>
  </si>
  <si>
    <t>LIBERTAD</t>
  </si>
  <si>
    <t>5809231CLRRJ005</t>
  </si>
  <si>
    <t>AVIS EL MIRADOR LOS CRISTALES</t>
  </si>
  <si>
    <t>6907111CNSAY000</t>
  </si>
  <si>
    <t>553931YCSNA5</t>
  </si>
  <si>
    <t>AMERICA DEL SUR</t>
  </si>
  <si>
    <t>ALTO CHIRIBATA</t>
  </si>
  <si>
    <t>6005021CVSIL000</t>
  </si>
  <si>
    <t>220361LCSVI7</t>
  </si>
  <si>
    <t>SOL</t>
  </si>
  <si>
    <t>8312021CVTRL003</t>
  </si>
  <si>
    <t>delfincito1754@gmail.com</t>
  </si>
  <si>
    <t>CARLOS LLOSA</t>
  </si>
  <si>
    <t>8403150CVALE003</t>
  </si>
  <si>
    <t>ENAPU PERU</t>
  </si>
  <si>
    <t>8808120CVALG005</t>
  </si>
  <si>
    <t>623650GCAVL6</t>
  </si>
  <si>
    <t>5301171CIASA006</t>
  </si>
  <si>
    <t>193741ACAIS9</t>
  </si>
  <si>
    <t>7310311CICMN003</t>
  </si>
  <si>
    <t>569661NCCIM9</t>
  </si>
  <si>
    <t>gregoriochirinos1@hotmail.com</t>
  </si>
  <si>
    <t>ULTIMA CUADRA</t>
  </si>
  <si>
    <t>5803271DIMOF009</t>
  </si>
  <si>
    <t>512691FDMIO7</t>
  </si>
  <si>
    <t>BAHIA DEL PUERTO</t>
  </si>
  <si>
    <t>5406031DIMOR005</t>
  </si>
  <si>
    <t>5401261CZSIE004</t>
  </si>
  <si>
    <t>ASOC. DE VIV. TALLER VILLA EL PESCADOR</t>
  </si>
  <si>
    <t>7408091DGATL003</t>
  </si>
  <si>
    <t>572481LDAGT5</t>
  </si>
  <si>
    <t>juancondori_56@hotmail.com</t>
  </si>
  <si>
    <t>MARIANO SANTOS PACHECO</t>
  </si>
  <si>
    <t>9507101DGBNL000</t>
  </si>
  <si>
    <t>648881LDBGN8</t>
  </si>
  <si>
    <t>ESPINAR</t>
  </si>
  <si>
    <t>5203061DGCEV008</t>
  </si>
  <si>
    <t>APVIS LOS TRES PORTALES</t>
  </si>
  <si>
    <t>9505061DGCDM009</t>
  </si>
  <si>
    <t>ASOC. MATARANI DOS MIL</t>
  </si>
  <si>
    <t>6902241DGDAF005</t>
  </si>
  <si>
    <t>jose_condorir62@hotmail.com</t>
  </si>
  <si>
    <t>PROGRESO</t>
  </si>
  <si>
    <t>5608021DGROA009</t>
  </si>
  <si>
    <t>O</t>
  </si>
  <si>
    <t>7 DE JUNIO</t>
  </si>
  <si>
    <t>COM 3</t>
  </si>
  <si>
    <t>5908101DGROL004</t>
  </si>
  <si>
    <t>517701LDRGO6</t>
  </si>
  <si>
    <t>9005271DGRAC000</t>
  </si>
  <si>
    <t>330181CDRGA6</t>
  </si>
  <si>
    <t>5006091DGZIV000</t>
  </si>
  <si>
    <t>20josecornejo@gmail.com</t>
  </si>
  <si>
    <t>7602190DTDZI004</t>
  </si>
  <si>
    <t>4806091DZAUM001</t>
  </si>
  <si>
    <t>FELIPE SANTIAGO SALAVERRY</t>
  </si>
  <si>
    <t>EDIF. 11</t>
  </si>
  <si>
    <t>24 DE OCTUBRE</t>
  </si>
  <si>
    <t>5203251DZCVL003</t>
  </si>
  <si>
    <t>UPIS NUEVA GENERACION 86</t>
  </si>
  <si>
    <t>5803041DZDZA005</t>
  </si>
  <si>
    <t>AVIS PORTO ALEGRE</t>
  </si>
  <si>
    <t>17A</t>
  </si>
  <si>
    <t>LEON DEL SUR</t>
  </si>
  <si>
    <t>BELLA VISTA</t>
  </si>
  <si>
    <t>5803281DLMRE006</t>
  </si>
  <si>
    <t>MZ. L LT. 10</t>
  </si>
  <si>
    <t>7605091DAAUL005</t>
  </si>
  <si>
    <t>5808181DAAIJ004</t>
  </si>
  <si>
    <t>514131JDAAI3</t>
  </si>
  <si>
    <t>SAN ANTONIO</t>
  </si>
  <si>
    <t>9401251EKMTR007</t>
  </si>
  <si>
    <t>643571REMKT3</t>
  </si>
  <si>
    <t>8105171EUFNR007</t>
  </si>
  <si>
    <t>597211REFUN2</t>
  </si>
  <si>
    <t xml:space="preserve">AVIS AMERICA DEL SUR </t>
  </si>
  <si>
    <t>8602051EATRJ008</t>
  </si>
  <si>
    <t>614461JETAR3</t>
  </si>
  <si>
    <t>ALTO LA VIRGEN</t>
  </si>
  <si>
    <t>5901121EIDGF004</t>
  </si>
  <si>
    <t>5407081EIOIA008</t>
  </si>
  <si>
    <t>7703011EIUEA002</t>
  </si>
  <si>
    <t>581831AEUIE7</t>
  </si>
  <si>
    <t>JOSE MARIA CANO</t>
  </si>
  <si>
    <t>7001051EIUEO002</t>
  </si>
  <si>
    <t>555711OEUIE1</t>
  </si>
  <si>
    <t>ZELA</t>
  </si>
  <si>
    <t>9208050EIVCY003</t>
  </si>
  <si>
    <t>638190YEVIC7</t>
  </si>
  <si>
    <t>jjskate2014@gmail.com</t>
  </si>
  <si>
    <t>GARCI CARBAJAL</t>
  </si>
  <si>
    <t>6108101EULVL004</t>
  </si>
  <si>
    <t>9601240EAMAG006</t>
  </si>
  <si>
    <t>abelespinoza107@hotmail.com</t>
  </si>
  <si>
    <t>9108241ERSIE002</t>
  </si>
  <si>
    <t>APIS FAYLOC</t>
  </si>
  <si>
    <t>6809031FHSCR005</t>
  </si>
  <si>
    <t>550821RFSHC1</t>
  </si>
  <si>
    <t>mesquivellaive@gmail.com</t>
  </si>
  <si>
    <t>CORDOVA</t>
  </si>
  <si>
    <t>5712311FNAAJ008</t>
  </si>
  <si>
    <t>7203111FNBAL001</t>
  </si>
  <si>
    <t>563671LFBNA4</t>
  </si>
  <si>
    <t>LOS PILAREZ</t>
  </si>
  <si>
    <t>javierfernandez.57@hotmail.com</t>
  </si>
  <si>
    <t>LA MAR</t>
  </si>
  <si>
    <t>6310071FNTOJ009</t>
  </si>
  <si>
    <t>532891JFTNO6</t>
  </si>
  <si>
    <t>lafb304@gmail.com</t>
  </si>
  <si>
    <t>AVIS.BELLAVISTA</t>
  </si>
  <si>
    <t>7504050FRCQE001</t>
  </si>
  <si>
    <t>6710211FRPCR004</t>
  </si>
  <si>
    <t>547641RFPRC3</t>
  </si>
  <si>
    <t>felipefloresvasquez147@gmail.com</t>
  </si>
  <si>
    <t>4210131FRVEC007</t>
  </si>
  <si>
    <t>5705251FRVQF003</t>
  </si>
  <si>
    <t>ALBERTO BRICEÑO</t>
  </si>
  <si>
    <t>8707161FRPAE000</t>
  </si>
  <si>
    <t>5208311FNCPJ004</t>
  </si>
  <si>
    <t>8607181FNCPR004</t>
  </si>
  <si>
    <t>616091RFCNP0</t>
  </si>
  <si>
    <t>APV. FERROVIARIA</t>
  </si>
  <si>
    <t>LARA</t>
  </si>
  <si>
    <t>8501271FNVDR005</t>
  </si>
  <si>
    <t>edwingallegos2018@hotmail.com</t>
  </si>
  <si>
    <t>8404181GACPA005</t>
  </si>
  <si>
    <t>307881AGCAP6</t>
  </si>
  <si>
    <t>RATTY</t>
  </si>
  <si>
    <t>AVIS PORTO ALEGRE DEMYPE</t>
  </si>
  <si>
    <t>7310140GLQLL004</t>
  </si>
  <si>
    <t>ASOC. DE VIV. NUEVO PERU</t>
  </si>
  <si>
    <t>7110211GLRUR006</t>
  </si>
  <si>
    <t>562251RGRLU4</t>
  </si>
  <si>
    <t>6204131GLTAD002</t>
  </si>
  <si>
    <t>PS. 7 DE JUNIO</t>
  </si>
  <si>
    <t>5909141GLTAE000</t>
  </si>
  <si>
    <t>jhonynando1975@gmail.com</t>
  </si>
  <si>
    <t>7611131GVBAW001</t>
  </si>
  <si>
    <t>580751WGBVA6</t>
  </si>
  <si>
    <t>8207150GACRB004</t>
  </si>
  <si>
    <t>301450BGCAR0</t>
  </si>
  <si>
    <t>8106111GAQSR001</t>
  </si>
  <si>
    <t>297461RGQAS5</t>
  </si>
  <si>
    <t>walthergarciasolis@gmail.com</t>
  </si>
  <si>
    <t>7811221GARIH001</t>
  </si>
  <si>
    <t>588141HGRAI8</t>
  </si>
  <si>
    <t>7612291GCAIA006</t>
  </si>
  <si>
    <t>581211AGACI6</t>
  </si>
  <si>
    <t>7506221GCAIJ002</t>
  </si>
  <si>
    <t>575651JGACI7</t>
  </si>
  <si>
    <t>SIGLO XXI</t>
  </si>
  <si>
    <t>7808181GCAIM000</t>
  </si>
  <si>
    <t>587181MGACI8</t>
  </si>
  <si>
    <t>VARIANTE LA FLORIDA</t>
  </si>
  <si>
    <t>8304110GCCTV006</t>
  </si>
  <si>
    <t>304150VGCCT6</t>
  </si>
  <si>
    <t>8805291GCDGW007</t>
  </si>
  <si>
    <t>622901WGDCG1</t>
  </si>
  <si>
    <t>7412040GCLUP002</t>
  </si>
  <si>
    <t>4809031GCMUG008</t>
  </si>
  <si>
    <t>177771GGMCU3</t>
  </si>
  <si>
    <t>josel1014@hotmail.com</t>
  </si>
  <si>
    <t>7405111GCSIW001</t>
  </si>
  <si>
    <t>jl1014gr@hotmail.com</t>
  </si>
  <si>
    <t>7907071GCVDE009</t>
  </si>
  <si>
    <t>590411EGVCD4</t>
  </si>
  <si>
    <t>7609211GCVDG000</t>
  </si>
  <si>
    <t>580221GGVCD7</t>
  </si>
  <si>
    <t>9106031GCYND003</t>
  </si>
  <si>
    <t>ASOC. LAS ARENAS</t>
  </si>
  <si>
    <t>ASOC. ALTO BELLAVISTA</t>
  </si>
  <si>
    <t>JUAN EL BUENO</t>
  </si>
  <si>
    <t>9002151GECDF005</t>
  </si>
  <si>
    <t>6308131GEPAH004</t>
  </si>
  <si>
    <t>532341HGPEA4</t>
  </si>
  <si>
    <t>abdonclaudiog@gmail.com</t>
  </si>
  <si>
    <t>AMPLIACION LOURDES</t>
  </si>
  <si>
    <t>7705261GGCDJ007</t>
  </si>
  <si>
    <t>582691JGCGD4</t>
  </si>
  <si>
    <t>MZ. B LT. 05</t>
  </si>
  <si>
    <t>6607311GZMAE008</t>
  </si>
  <si>
    <t>544391EGMZA9</t>
  </si>
  <si>
    <t>ALTO DE LA VIRGEN</t>
  </si>
  <si>
    <t>pavilo3078@hotmail.com</t>
  </si>
  <si>
    <t>7212111GZPEL007</t>
  </si>
  <si>
    <t>566421LGPZE5</t>
  </si>
  <si>
    <t>7011281GZRAJ000</t>
  </si>
  <si>
    <t>6911161GZRAJ007</t>
  </si>
  <si>
    <t>555211JGRZA1</t>
  </si>
  <si>
    <t>8801231GZVGJ008</t>
  </si>
  <si>
    <t>7906280GDSVM006</t>
  </si>
  <si>
    <t>COBRE SUR</t>
  </si>
  <si>
    <t>7809140GRCPT005</t>
  </si>
  <si>
    <t>C.P. BAHIA DEL PUERTO</t>
  </si>
  <si>
    <t>8904141GVATA006</t>
  </si>
  <si>
    <t>7812041GLDIL008</t>
  </si>
  <si>
    <t>588261LGDLI0</t>
  </si>
  <si>
    <t>6504151GIBDS001</t>
  </si>
  <si>
    <t>538451SGBID5</t>
  </si>
  <si>
    <t>9409271GICTE005</t>
  </si>
  <si>
    <t>VISTA AZUL</t>
  </si>
  <si>
    <t>5402021GISOA007</t>
  </si>
  <si>
    <t>8407290HCHCM007</t>
  </si>
  <si>
    <t>LAS ESMERALDAS</t>
  </si>
  <si>
    <t>ASOC. INCA MANCO CAPAC</t>
  </si>
  <si>
    <t>8906051HRVDP004</t>
  </si>
  <si>
    <t>626621PHVRD0</t>
  </si>
  <si>
    <t>7810301HCPZR008</t>
  </si>
  <si>
    <t>587911RHPCZ0</t>
  </si>
  <si>
    <t>7505301HLJAA009</t>
  </si>
  <si>
    <t>D2</t>
  </si>
  <si>
    <t>AVIS. PORTO ALEGRE</t>
  </si>
  <si>
    <t>9804200HMGLB004</t>
  </si>
  <si>
    <t>5207031HMCRJ006</t>
  </si>
  <si>
    <t>yurileyva@hotmail.com</t>
  </si>
  <si>
    <t>GENERAL CORDOVA</t>
  </si>
  <si>
    <t>8207091HMSAJ002</t>
  </si>
  <si>
    <t>601391JHSMA5</t>
  </si>
  <si>
    <t>AVIS ALTO BELLAVISTA</t>
  </si>
  <si>
    <t>5610071HNHNL001</t>
  </si>
  <si>
    <t>6603151HNMUW002</t>
  </si>
  <si>
    <t>541791WHMNU1</t>
  </si>
  <si>
    <t>MIRADOR BOCA DEL SAPO</t>
  </si>
  <si>
    <t>TACNA</t>
  </si>
  <si>
    <t>gml6r4h7@gmail.com</t>
  </si>
  <si>
    <t>9302160HNGEM007</t>
  </si>
  <si>
    <t>108-B</t>
  </si>
  <si>
    <t>9511191HNTOS003</t>
  </si>
  <si>
    <t>8109040HNCRM004</t>
  </si>
  <si>
    <t>4610301HREIS003</t>
  </si>
  <si>
    <t>ALTO INCLAN II ETAPA</t>
  </si>
  <si>
    <t>alexislopz@outlook.es</t>
  </si>
  <si>
    <t>761 B</t>
  </si>
  <si>
    <t>7708161HRCSA005</t>
  </si>
  <si>
    <t>583511AHCRS0</t>
  </si>
  <si>
    <t>PMV MIRADOR BOCA DEL SAPO</t>
  </si>
  <si>
    <t>6201311IECRJ002</t>
  </si>
  <si>
    <t>JOSE GALVEZ</t>
  </si>
  <si>
    <t>7805051IDORA002</t>
  </si>
  <si>
    <t>8003300JEDUR001</t>
  </si>
  <si>
    <t>elsonero_2@gmail.com</t>
  </si>
  <si>
    <t>4906081JESVM008</t>
  </si>
  <si>
    <t>alfonsomalagavaldivia@gmail.com</t>
  </si>
  <si>
    <t>jose.malaga.62@hotmail.com</t>
  </si>
  <si>
    <t>17 DE ABRIL</t>
  </si>
  <si>
    <t>5702261JRJRN003</t>
  </si>
  <si>
    <t>8A</t>
  </si>
  <si>
    <t>AVIS INDOAMERICA</t>
  </si>
  <si>
    <t>6307211JRJRR001</t>
  </si>
  <si>
    <t>232111RJJRR1</t>
  </si>
  <si>
    <t>ADEMYPE</t>
  </si>
  <si>
    <t>7009041JTMEC005</t>
  </si>
  <si>
    <t>PMV V LAS BRISAS V</t>
  </si>
  <si>
    <t>6412140LICQN006</t>
  </si>
  <si>
    <t>ASOC VIV PROMUVI LA UNION</t>
  </si>
  <si>
    <t>cristo.mamani.1@gmail.com</t>
  </si>
  <si>
    <t>AVIS. LOS PINOS</t>
  </si>
  <si>
    <t>6211300LVVDO003</t>
  </si>
  <si>
    <t>NUEVA VICTORIA</t>
  </si>
  <si>
    <t>7008131LVPCI004</t>
  </si>
  <si>
    <t>9301271LUIAJ001</t>
  </si>
  <si>
    <t>7804181LARAJ004</t>
  </si>
  <si>
    <t>585961JLRAA0</t>
  </si>
  <si>
    <t>6601071LAPTS001</t>
  </si>
  <si>
    <t>541121SLPAT1</t>
  </si>
  <si>
    <t>ZAVALA</t>
  </si>
  <si>
    <t>8305120LEMII005</t>
  </si>
  <si>
    <t>7102101LALUC009</t>
  </si>
  <si>
    <t>URB. SAN MARTIN</t>
  </si>
  <si>
    <t>7110141LCSAC008</t>
  </si>
  <si>
    <t>562181CLZCA0</t>
  </si>
  <si>
    <t>PICHINCHA</t>
  </si>
  <si>
    <t>8901031LTCTV005</t>
  </si>
  <si>
    <t>7010141LRBRH004</t>
  </si>
  <si>
    <t>5308190LRCPM003</t>
  </si>
  <si>
    <t>LL</t>
  </si>
  <si>
    <t>5607271LMPAR004</t>
  </si>
  <si>
    <t>9503081LGCCA005</t>
  </si>
  <si>
    <t>VILLA EL PESCADO</t>
  </si>
  <si>
    <t>5911181LEFRM002</t>
  </si>
  <si>
    <t>MATARANI M-D L-15</t>
  </si>
  <si>
    <t>8207271LEHNJ007</t>
  </si>
  <si>
    <t>601571JLHEN1</t>
  </si>
  <si>
    <t>8302141LEPCA002</t>
  </si>
  <si>
    <t>603591ALPEC3</t>
  </si>
  <si>
    <t>AVIS. BELLAVISTA</t>
  </si>
  <si>
    <t>5403091LAQAJ005</t>
  </si>
  <si>
    <t>juanmedinahuanca01@gmail.com</t>
  </si>
  <si>
    <t>DOMINGO ROJAS</t>
  </si>
  <si>
    <t>6608081LUCVH000</t>
  </si>
  <si>
    <t>543251HLCUV3</t>
  </si>
  <si>
    <t>9003020LIHNK003</t>
  </si>
  <si>
    <t>629320KLHIN1</t>
  </si>
  <si>
    <t>5201261MESCV006</t>
  </si>
  <si>
    <t>7804231MEVDA005</t>
  </si>
  <si>
    <t>586011AMVED2</t>
  </si>
  <si>
    <t>PINTOR RIBERA</t>
  </si>
  <si>
    <t>5TO PISO</t>
  </si>
  <si>
    <t>7408271MHHCM001</t>
  </si>
  <si>
    <t>572661MHANO6</t>
  </si>
  <si>
    <t>emelo.1976@hotmail.com</t>
  </si>
  <si>
    <t>MARIANO MELGAR</t>
  </si>
  <si>
    <t>5506051MUVEN008</t>
  </si>
  <si>
    <t>5305221MAMIE009</t>
  </si>
  <si>
    <t>cala.mendoza.26@gmail.com</t>
  </si>
  <si>
    <t>5407131MAVDI003</t>
  </si>
  <si>
    <t>julio_mendoza@hotmail.com</t>
  </si>
  <si>
    <t>6211201MAVDJ006</t>
  </si>
  <si>
    <t>529681JMVAD9</t>
  </si>
  <si>
    <t>7204061MLQSH001</t>
  </si>
  <si>
    <t>563931HMQLS1</t>
  </si>
  <si>
    <t>9102170MAAUI005</t>
  </si>
  <si>
    <t>AVIS. PUERTO NUEVO</t>
  </si>
  <si>
    <t>MZ. F LT. 26</t>
  </si>
  <si>
    <t>5511191MACMJ000</t>
  </si>
  <si>
    <t>j.javiermeneses@hotmail.com</t>
  </si>
  <si>
    <t>7705250MACNM000</t>
  </si>
  <si>
    <t>282680MMCAÑ4</t>
  </si>
  <si>
    <t>PRINCIPAL</t>
  </si>
  <si>
    <t>ANEXO LA CALETA</t>
  </si>
  <si>
    <t>9201101MACPJ009</t>
  </si>
  <si>
    <t>336111JMCAP3</t>
  </si>
  <si>
    <t>josemd2018@outlook.es</t>
  </si>
  <si>
    <t>7310071MACQS003</t>
  </si>
  <si>
    <t>569421SMCAQ5</t>
  </si>
  <si>
    <t>8504201MAGCJ008</t>
  </si>
  <si>
    <t>604241JMGAC7</t>
  </si>
  <si>
    <t>karen-sita89@hotmail.com</t>
  </si>
  <si>
    <t>INCA ATAHUALPA</t>
  </si>
  <si>
    <t>9002071MAHCS008</t>
  </si>
  <si>
    <t>7408221MALUI009</t>
  </si>
  <si>
    <t>572611IMLAU5</t>
  </si>
  <si>
    <t>7809091MALUN005</t>
  </si>
  <si>
    <t>587401NMLAU6</t>
  </si>
  <si>
    <t>7211031MAMAC000</t>
  </si>
  <si>
    <t>566041CMMAA7</t>
  </si>
  <si>
    <t>6101151MAMAP007</t>
  </si>
  <si>
    <t>522941PMMAA3</t>
  </si>
  <si>
    <t>remosa11@hotmail.com</t>
  </si>
  <si>
    <t>VISTA AL MAR</t>
  </si>
  <si>
    <t>6805181MAVER001</t>
  </si>
  <si>
    <t>549741RMVAE6</t>
  </si>
  <si>
    <t>ASOCIACION DE VIVIENDA Y DESARROLLO INTEGRAL</t>
  </si>
  <si>
    <t>5011011MAVGR008</t>
  </si>
  <si>
    <t>7907220MAYAM003</t>
  </si>
  <si>
    <t>290560MMYAA0</t>
  </si>
  <si>
    <t>24DE OCTUBRE</t>
  </si>
  <si>
    <t>6402061MCVCA001</t>
  </si>
  <si>
    <t>235281AMVCC1</t>
  </si>
  <si>
    <t>julianmoroccom.58@hotmail.com</t>
  </si>
  <si>
    <t>7810081MZRLC004</t>
  </si>
  <si>
    <t>587691CMRZL2</t>
  </si>
  <si>
    <t>julianmorocco89@gmail.com</t>
  </si>
  <si>
    <t>4804121MABTV005</t>
  </si>
  <si>
    <t>ASOC. ALTO ISLAY</t>
  </si>
  <si>
    <t>6209081MIZAJ001</t>
  </si>
  <si>
    <t>528951JMZIA3</t>
  </si>
  <si>
    <t>ASOC. OBREROS MUNICIPALES</t>
  </si>
  <si>
    <t>7608211MTASM005</t>
  </si>
  <si>
    <t>4609271MTCQA003</t>
  </si>
  <si>
    <t>170701AMCTQ8</t>
  </si>
  <si>
    <t>LAS PALMAS</t>
  </si>
  <si>
    <t>MZ. H LT. 12</t>
  </si>
  <si>
    <t>4712111MTMRM009</t>
  </si>
  <si>
    <t>475101MMMTR0</t>
  </si>
  <si>
    <t>8305250MTSSE005</t>
  </si>
  <si>
    <t>7708260MTSVA006</t>
  </si>
  <si>
    <t>283610AMSTV7</t>
  </si>
  <si>
    <t>TUPAC AMARU</t>
  </si>
  <si>
    <t>EL PORVENIR</t>
  </si>
  <si>
    <t>9006201MTVCW002</t>
  </si>
  <si>
    <t>6210191MTZAV004</t>
  </si>
  <si>
    <t>529361VMZTA5</t>
  </si>
  <si>
    <t>7610040MCALS004</t>
  </si>
  <si>
    <t>ASOC. VVDA. VILLA SUREÑA</t>
  </si>
  <si>
    <t>7903210MCALY003</t>
  </si>
  <si>
    <t>5306221MUZIE007</t>
  </si>
  <si>
    <t>196831MMZUI8</t>
  </si>
  <si>
    <t>9211010MOMEM009</t>
  </si>
  <si>
    <t>viko_nt.46@hotmail.com</t>
  </si>
  <si>
    <t>ROBERTH KENNEDY</t>
  </si>
  <si>
    <t>6206181MIEIF004</t>
  </si>
  <si>
    <t>528131FMEII0</t>
  </si>
  <si>
    <t>5612111MIGIS003</t>
  </si>
  <si>
    <t>5909161MIHNJ008</t>
  </si>
  <si>
    <t>218071JMHIN8</t>
  </si>
  <si>
    <t>MELGAR</t>
  </si>
  <si>
    <t>7811021MILNC000</t>
  </si>
  <si>
    <t>587941CMLIN3</t>
  </si>
  <si>
    <t>5802101MIZBW003</t>
  </si>
  <si>
    <t>512241WMZIB2</t>
  </si>
  <si>
    <t>7011061MISGL001</t>
  </si>
  <si>
    <t>elardricardo@hotmail.com</t>
  </si>
  <si>
    <t>7608061MOVAE004</t>
  </si>
  <si>
    <t>579761EMVOA0</t>
  </si>
  <si>
    <t>5411191MDAOF007</t>
  </si>
  <si>
    <t>500451FMADO3</t>
  </si>
  <si>
    <t>INTERIOR</t>
  </si>
  <si>
    <t>henrylobito1@hotmail.com</t>
  </si>
  <si>
    <t>9204101MDCVY007</t>
  </si>
  <si>
    <t>6208271MDGVJ003</t>
  </si>
  <si>
    <t>TALARA JESUS MARIA</t>
  </si>
  <si>
    <t>A-3-4</t>
  </si>
  <si>
    <t>LAS CRUCES</t>
  </si>
  <si>
    <t>CL. ESPINAR 190-B</t>
  </si>
  <si>
    <t>5901311MDMDJ005</t>
  </si>
  <si>
    <t>515791JMMDD2</t>
  </si>
  <si>
    <t>4 ASOC. LOS PORTALES DEL NORTE</t>
  </si>
  <si>
    <t>8511141MDNAJ007</t>
  </si>
  <si>
    <t>613631JMNDA3</t>
  </si>
  <si>
    <t>percy-ortiz-1957@hotmail.com</t>
  </si>
  <si>
    <t>9102031MDNAJ003</t>
  </si>
  <si>
    <t>9009101MDPOL003</t>
  </si>
  <si>
    <t>331241LMPDO4</t>
  </si>
  <si>
    <t>7412120MDTAR007</t>
  </si>
  <si>
    <t>573730RMTDA1</t>
  </si>
  <si>
    <t>MANCO CCAPAC</t>
  </si>
  <si>
    <t>7006031MELEJ004</t>
  </si>
  <si>
    <t>257201JMLEE2</t>
  </si>
  <si>
    <t>hupaca30@mail.com</t>
  </si>
  <si>
    <t>5708191MEMEL008</t>
  </si>
  <si>
    <t>510491LMMEE7</t>
  </si>
  <si>
    <t>BARRIO EL VOLANTE</t>
  </si>
  <si>
    <t>8308280MCCQE005</t>
  </si>
  <si>
    <t>APVIS LAS BRISAS</t>
  </si>
  <si>
    <t>8008010MAVRB002</t>
  </si>
  <si>
    <t>594320BMAAD0</t>
  </si>
  <si>
    <t>6209181MADGD005</t>
  </si>
  <si>
    <t>criboperu1953@outlook.es</t>
  </si>
  <si>
    <t>hugopgomez@outlook.es</t>
  </si>
  <si>
    <t>5611141MAREL003</t>
  </si>
  <si>
    <t>507711LMRAE8</t>
  </si>
  <si>
    <t>aurelioparim@hotmail.com</t>
  </si>
  <si>
    <t>5109141MAVDA001</t>
  </si>
  <si>
    <t>8703130MACEV003</t>
  </si>
  <si>
    <t>9111030MACNM000</t>
  </si>
  <si>
    <t>dapama1117@gmail.com</t>
  </si>
  <si>
    <t>APVIS ALTO BELLAVISTA</t>
  </si>
  <si>
    <t>5207071MAFUL008</t>
  </si>
  <si>
    <t>9410191MRTAL001</t>
  </si>
  <si>
    <t>646241LMTRA7</t>
  </si>
  <si>
    <t>7204181MICAJ008</t>
  </si>
  <si>
    <t>4703261MIDGJ007</t>
  </si>
  <si>
    <t>MZ. I 3 LT. 9</t>
  </si>
  <si>
    <t>6810111MISAR006</t>
  </si>
  <si>
    <t>551201RMSIA0</t>
  </si>
  <si>
    <t>hernantisur_@hotmail.com</t>
  </si>
  <si>
    <t>7509131MIZBJ007</t>
  </si>
  <si>
    <t>276481JMZIB0</t>
  </si>
  <si>
    <t>6707211MIZBM006</t>
  </si>
  <si>
    <t>546721MMZIB0</t>
  </si>
  <si>
    <t>779-B</t>
  </si>
  <si>
    <t>8305271MTDZJ008</t>
  </si>
  <si>
    <t>604611JMDTZ2</t>
  </si>
  <si>
    <t>8201121MTDZV006</t>
  </si>
  <si>
    <t>5801151MTPHF001</t>
  </si>
  <si>
    <t>511981FMPTH1</t>
  </si>
  <si>
    <t>6608241MTSRL009</t>
  </si>
  <si>
    <t>543411LMSTR4</t>
  </si>
  <si>
    <t>maximilian001-04@outlook.com</t>
  </si>
  <si>
    <t>AMAZONAS</t>
  </si>
  <si>
    <t>7107011MOHCM009</t>
  </si>
  <si>
    <t>561131MMHOC5</t>
  </si>
  <si>
    <t>5808171MOMAJ008</t>
  </si>
  <si>
    <t>8905121MOSRJ004</t>
  </si>
  <si>
    <t>DEAN VALDIVIA</t>
  </si>
  <si>
    <t>8808241MCNEF005</t>
  </si>
  <si>
    <t>7801041MTAAG000</t>
  </si>
  <si>
    <t>584921GMATA3</t>
  </si>
  <si>
    <t>5810091MTZAV002</t>
  </si>
  <si>
    <t>514651VMZTA4</t>
  </si>
  <si>
    <t>8811180MHHMS003</t>
  </si>
  <si>
    <t>324630SMHHM4</t>
  </si>
  <si>
    <t>AVIS BELLAVISTA</t>
  </si>
  <si>
    <t>7210251MASOE004</t>
  </si>
  <si>
    <t>565951EMSAO1</t>
  </si>
  <si>
    <t>6310171MOCDF007</t>
  </si>
  <si>
    <t>ASOC PRO VIV KUSIQOYLLOR WIMPILLAY</t>
  </si>
  <si>
    <t>4410311MOGCL004</t>
  </si>
  <si>
    <t>APVIS. AMPLIACION BELLAVISTA</t>
  </si>
  <si>
    <t>8901091MOMOF002</t>
  </si>
  <si>
    <t>5411301MRPAA001</t>
  </si>
  <si>
    <t>204211AMPRA0</t>
  </si>
  <si>
    <t>6906280NUCVR004</t>
  </si>
  <si>
    <t>553800RNCUV5</t>
  </si>
  <si>
    <t>8207121NACRN004</t>
  </si>
  <si>
    <t>5104211NAFRS003</t>
  </si>
  <si>
    <t xml:space="preserve">PROLONGACION MARISCAL CASTILLA </t>
  </si>
  <si>
    <t>josequea123@gmail.com</t>
  </si>
  <si>
    <t>PROLONGACION MARISCAL CASTILLA</t>
  </si>
  <si>
    <t>5412181NASTC001</t>
  </si>
  <si>
    <t>500741CNSAT6</t>
  </si>
  <si>
    <t>LAS MERCEDES</t>
  </si>
  <si>
    <t>8211210NRAZY001</t>
  </si>
  <si>
    <t>602740YNARZ2</t>
  </si>
  <si>
    <t>PROMUVIPA I</t>
  </si>
  <si>
    <t>4401131NACUG005</t>
  </si>
  <si>
    <t>7804181NAJUL002</t>
  </si>
  <si>
    <t>585961LNJAU1</t>
  </si>
  <si>
    <t>8208190NAOAA006</t>
  </si>
  <si>
    <t>ALTO BELLAVISTA</t>
  </si>
  <si>
    <t>6811041NATND005</t>
  </si>
  <si>
    <t>551441DNTAN9</t>
  </si>
  <si>
    <t>quispechampifaustino@gmail.com</t>
  </si>
  <si>
    <t xml:space="preserve">ASOC. OBREROS MUNICIPALES </t>
  </si>
  <si>
    <t>5901091NAVGC008</t>
  </si>
  <si>
    <t>victor19131@outlook.com</t>
  </si>
  <si>
    <t>APVIS LUZ Y FUERZA</t>
  </si>
  <si>
    <t>9606080NAACM003</t>
  </si>
  <si>
    <t>7202160NIMEM000</t>
  </si>
  <si>
    <t>AMPLC. BELLAVISTA</t>
  </si>
  <si>
    <t>BERNARDO ALCEDO</t>
  </si>
  <si>
    <t>16A</t>
  </si>
  <si>
    <t>AMADEO REPETO</t>
  </si>
  <si>
    <t>6212080NEARE002</t>
  </si>
  <si>
    <t>7112010NEARV008</t>
  </si>
  <si>
    <t>5909160NEPRM007</t>
  </si>
  <si>
    <t>LA PAZ</t>
  </si>
  <si>
    <t>APVIS INDOAMERICA</t>
  </si>
  <si>
    <t>5604141NEMIJ001</t>
  </si>
  <si>
    <t>6304031NEQRE007</t>
  </si>
  <si>
    <t>231021ENQER3</t>
  </si>
  <si>
    <t>A.I. CHALACA</t>
  </si>
  <si>
    <t>MIRADOR AL PACIFICO</t>
  </si>
  <si>
    <t>MZ. C</t>
  </si>
  <si>
    <t>8903291NERRR003</t>
  </si>
  <si>
    <t>5401231NERRS009</t>
  </si>
  <si>
    <t>197451SNRER7</t>
  </si>
  <si>
    <t>MIRAVE</t>
  </si>
  <si>
    <t>8611181NETAG004</t>
  </si>
  <si>
    <t>jesusramireztalavera@hotmail.com</t>
  </si>
  <si>
    <t>9007161NETAS001</t>
  </si>
  <si>
    <t>U</t>
  </si>
  <si>
    <t>8111221ONSAH002</t>
  </si>
  <si>
    <t>9103301ODFIC007</t>
  </si>
  <si>
    <t>333251COFDI4</t>
  </si>
  <si>
    <t>7109291OVQSM007</t>
  </si>
  <si>
    <t>victorhuimer@hotmail.com</t>
  </si>
  <si>
    <t>JHON KENNEDY</t>
  </si>
  <si>
    <t>MZ. D3 LT. 8</t>
  </si>
  <si>
    <t>15jesusramos55@gmail.com</t>
  </si>
  <si>
    <t>BELLAVISTA</t>
  </si>
  <si>
    <t>ASOC. VVDA VILLA SUREÑA</t>
  </si>
  <si>
    <t>7607180OETDG007</t>
  </si>
  <si>
    <t>579570GOTED3</t>
  </si>
  <si>
    <t>6002101OICBJ008</t>
  </si>
  <si>
    <t>519541JOCIB9</t>
  </si>
  <si>
    <t>rolandoriega_o@hotmail.com</t>
  </si>
  <si>
    <t>NUEVA GENERACION 86</t>
  </si>
  <si>
    <t>9501051OICDJ001</t>
  </si>
  <si>
    <t>NUEVO HORIZONTE</t>
  </si>
  <si>
    <t>KM.38.5 CARRETERA IQUITOS NAUTA</t>
  </si>
  <si>
    <t>7206011OIGZE008</t>
  </si>
  <si>
    <t>264491EOGIZ8</t>
  </si>
  <si>
    <t>josealfredo.riverabarreda@gmail.com</t>
  </si>
  <si>
    <t>4804291OIMIF001</t>
  </si>
  <si>
    <t>emian1020@hotmail.com</t>
  </si>
  <si>
    <t>5704261OIMIP001</t>
  </si>
  <si>
    <t>209341POMII0</t>
  </si>
  <si>
    <t>joluriro@live.com.ar</t>
  </si>
  <si>
    <t>5008231PHAAF009</t>
  </si>
  <si>
    <t>luisfelixriverazegarra@hotmail.com</t>
  </si>
  <si>
    <t>5406021PHUTV006</t>
  </si>
  <si>
    <t>7911241POBIR003</t>
  </si>
  <si>
    <t>591811RPBOI9</t>
  </si>
  <si>
    <t>7512201PRFNJ006</t>
  </si>
  <si>
    <t>APVIS LA VICTORIA</t>
  </si>
  <si>
    <t>6103301PUCBJ002</t>
  </si>
  <si>
    <t>523681JPCUB3</t>
  </si>
  <si>
    <t>6704140PACRL006</t>
  </si>
  <si>
    <t>545740LPCAR0</t>
  </si>
  <si>
    <t>7905170POGLM005</t>
  </si>
  <si>
    <t>589900MPGOL6</t>
  </si>
  <si>
    <t>31martinrodriguez@gmail.com</t>
  </si>
  <si>
    <t>BLONDELL</t>
  </si>
  <si>
    <t>8403140PEAZM008</t>
  </si>
  <si>
    <t>MOLLENDO</t>
  </si>
  <si>
    <t>A-9</t>
  </si>
  <si>
    <t>7603121PECPE009</t>
  </si>
  <si>
    <t>578291EPCEP0</t>
  </si>
  <si>
    <t>MZ. B LT. 14</t>
  </si>
  <si>
    <t>5304011PEGEH005</t>
  </si>
  <si>
    <t>494481HPGEE8</t>
  </si>
  <si>
    <t>5704091PEGEN006</t>
  </si>
  <si>
    <t>509171NPGEE4</t>
  </si>
  <si>
    <t>6903101PIBTA006</t>
  </si>
  <si>
    <t>552701APBIT3</t>
  </si>
  <si>
    <t>5112061PIMDA007</t>
  </si>
  <si>
    <t>7507131PIQSH000</t>
  </si>
  <si>
    <t>575861HPQIS3</t>
  </si>
  <si>
    <t>AVIS PUERTO NUEVO</t>
  </si>
  <si>
    <t>9301211PICLA004</t>
  </si>
  <si>
    <t>639881APCIL7</t>
  </si>
  <si>
    <t>ASOCIACION DE VIVIENDA 14 DE OCTUBRE</t>
  </si>
  <si>
    <t>7511171PRMTD006</t>
  </si>
  <si>
    <t>gonzalosaavedra885@gmail.com</t>
  </si>
  <si>
    <t>7910010PRNEC008</t>
  </si>
  <si>
    <t>591270CPNRE3</t>
  </si>
  <si>
    <t>APVIS BELLAVISTA</t>
  </si>
  <si>
    <t>6612121PTCTH001</t>
  </si>
  <si>
    <t>244511HPCTT0</t>
  </si>
  <si>
    <t>ludisaba7@gmail.com</t>
  </si>
  <si>
    <t>9 DE OCTUBRE</t>
  </si>
  <si>
    <t>ALTO DE LAS CRUCES</t>
  </si>
  <si>
    <t>9207201PTGCP003</t>
  </si>
  <si>
    <t>638031PPGTC5</t>
  </si>
  <si>
    <t>7708091PTGRR001</t>
  </si>
  <si>
    <t>5402121PIBIA009</t>
  </si>
  <si>
    <t>497651APBII7</t>
  </si>
  <si>
    <t>9511231PCVQN004</t>
  </si>
  <si>
    <t>650241NPVCQ8</t>
  </si>
  <si>
    <t>5702061PCAZH001</t>
  </si>
  <si>
    <t>LUZ Y FUERZA</t>
  </si>
  <si>
    <t>5304071PCCEJ005</t>
  </si>
  <si>
    <t>vilesati94@hotmail.com</t>
  </si>
  <si>
    <t>gasparsalazarch@hotmail.com</t>
  </si>
  <si>
    <t xml:space="preserve">AVIS. LA VICTORIA </t>
  </si>
  <si>
    <t>8903201PZVGO003</t>
  </si>
  <si>
    <t>CL. JOSE MARIA CANO 120-A</t>
  </si>
  <si>
    <t>9701181PZVGP008</t>
  </si>
  <si>
    <t>5311031PAARD005</t>
  </si>
  <si>
    <t>salazarmanuel078@gmail.com</t>
  </si>
  <si>
    <t>4505191PACVH008</t>
  </si>
  <si>
    <t>5801041PADZM008</t>
  </si>
  <si>
    <t>PUMACAHUA</t>
  </si>
  <si>
    <t>9112231PAMDA005</t>
  </si>
  <si>
    <t>635931APMAD6</t>
  </si>
  <si>
    <t>9012071PAGIE008</t>
  </si>
  <si>
    <t>8908311PECTJ009</t>
  </si>
  <si>
    <t>627491JPCET7</t>
  </si>
  <si>
    <t>9202121PEQSJ000</t>
  </si>
  <si>
    <t>9009131PEMGR009</t>
  </si>
  <si>
    <t>8705251PIDNV004</t>
  </si>
  <si>
    <t>5205281PRPRS004</t>
  </si>
  <si>
    <t>PANAMERICANA SUR</t>
  </si>
  <si>
    <t>7711151PTCQR004</t>
  </si>
  <si>
    <t>584421RPCOQ3</t>
  </si>
  <si>
    <t>6010241PTLAH009</t>
  </si>
  <si>
    <t>522111HPLTA4</t>
  </si>
  <si>
    <t>6509081PAAAE006</t>
  </si>
  <si>
    <t>539911EPAAA6</t>
  </si>
  <si>
    <t>6001031PAAAJ008</t>
  </si>
  <si>
    <t xml:space="preserve">7 DE JUNIO </t>
  </si>
  <si>
    <t>6909131PAAAJ009</t>
  </si>
  <si>
    <t>554571JPAAA7</t>
  </si>
  <si>
    <t>PIEROLA</t>
  </si>
  <si>
    <t>5610281PAAAO009</t>
  </si>
  <si>
    <t>9810211PAGIC006</t>
  </si>
  <si>
    <t>660871CPGAI8</t>
  </si>
  <si>
    <t>6112181PASIV005</t>
  </si>
  <si>
    <t>5302151PALME000</t>
  </si>
  <si>
    <t>6201041PCPTW006</t>
  </si>
  <si>
    <t>526481WPPCT1</t>
  </si>
  <si>
    <t>8910071PTTSS001</t>
  </si>
  <si>
    <t>327861SPTTS6</t>
  </si>
  <si>
    <t>6111241PTCIC005</t>
  </si>
  <si>
    <t>J.F. KENNEDY</t>
  </si>
  <si>
    <t>9904061PTLEA002</t>
  </si>
  <si>
    <t>8902171PTPOL005</t>
  </si>
  <si>
    <t>9110011PTTOD002</t>
  </si>
  <si>
    <t>6612100PANAH001</t>
  </si>
  <si>
    <t>573710HPNAA9</t>
  </si>
  <si>
    <t>4710181PASLL001</t>
  </si>
  <si>
    <t>eduardotairov@hotmail.com</t>
  </si>
  <si>
    <t>II ETAPA</t>
  </si>
  <si>
    <t>7907231QALRJ007</t>
  </si>
  <si>
    <t>590571JQLAR8</t>
  </si>
  <si>
    <t>7807141QALRJ009</t>
  </si>
  <si>
    <t>586831JQLAR3</t>
  </si>
  <si>
    <t>alvarotejada50@gmail.com</t>
  </si>
  <si>
    <t>9408290QRBER007</t>
  </si>
  <si>
    <t>tejadaj365@gmail.com</t>
  </si>
  <si>
    <t>8204290QJMQM009</t>
  </si>
  <si>
    <t>ptejada1763@gmail.com</t>
  </si>
  <si>
    <t>8402041QJHMR006</t>
  </si>
  <si>
    <t>LATERAL KM. 14</t>
  </si>
  <si>
    <t>6704110QLLMT005</t>
  </si>
  <si>
    <t>6502031QNCQJ005</t>
  </si>
  <si>
    <t>537741JQCNQ1</t>
  </si>
  <si>
    <t>5309161QRHYC002</t>
  </si>
  <si>
    <t>496161CQHRY0</t>
  </si>
  <si>
    <t>9105171QSAUC000</t>
  </si>
  <si>
    <t>raulticona30830136@gmail.com</t>
  </si>
  <si>
    <t>9205260QSCAC004</t>
  </si>
  <si>
    <t>7302151QSCME003</t>
  </si>
  <si>
    <t>567081EQCSM2</t>
  </si>
  <si>
    <t>franciscohector12345@gmail.com</t>
  </si>
  <si>
    <t>2B</t>
  </si>
  <si>
    <t>NUEVA GENERACION</t>
  </si>
  <si>
    <t>7202151QSCMF003</t>
  </si>
  <si>
    <t>563421FQCSM6</t>
  </si>
  <si>
    <t>GUARDIA CIVIL</t>
  </si>
  <si>
    <t>S1</t>
  </si>
  <si>
    <t>HOGAR POLICIAL</t>
  </si>
  <si>
    <t>7303131QSCTV006</t>
  </si>
  <si>
    <t>567341VQCST4</t>
  </si>
  <si>
    <t>HABITAT HUACAPUY</t>
  </si>
  <si>
    <t>7408100QSCZL004</t>
  </si>
  <si>
    <t>272490LQCSZ5</t>
  </si>
  <si>
    <t>INDOAMERICA</t>
  </si>
  <si>
    <t>8804071QSLAJ004</t>
  </si>
  <si>
    <t>APVIS MIRADOR AL PACIFICO</t>
  </si>
  <si>
    <t>7508300QSMAO002</t>
  </si>
  <si>
    <t>7008091QSPLT008</t>
  </si>
  <si>
    <t>7205221QSQSJ005</t>
  </si>
  <si>
    <t>564391JQQSS0</t>
  </si>
  <si>
    <t>8504030QSQSM003</t>
  </si>
  <si>
    <t>6805121QSQSN009</t>
  </si>
  <si>
    <t>549681NQQSS9</t>
  </si>
  <si>
    <t>APVIS COSTA AZUL</t>
  </si>
  <si>
    <t>6609080QSRRE009</t>
  </si>
  <si>
    <t>juanurrutianeyra@hotmail.com</t>
  </si>
  <si>
    <t>LOBITOS</t>
  </si>
  <si>
    <t>9104040QSRAM005</t>
  </si>
  <si>
    <t>HUABO</t>
  </si>
  <si>
    <t>SECTOR BARRIO ANTIGUO</t>
  </si>
  <si>
    <t>6812141QSRPH003</t>
  </si>
  <si>
    <t>551841HQRSP8</t>
  </si>
  <si>
    <t>1RO DE MAYO</t>
  </si>
  <si>
    <t>6904151RCFNH005</t>
  </si>
  <si>
    <t>553061HRFCN9</t>
  </si>
  <si>
    <t>6201171RIBLW001</t>
  </si>
  <si>
    <t xml:space="preserve">1RO DE MAYO </t>
  </si>
  <si>
    <t>9801251RIBRA001</t>
  </si>
  <si>
    <t>c</t>
  </si>
  <si>
    <t>APVIS.FERROVIARIA</t>
  </si>
  <si>
    <t>8107041RIBAF001</t>
  </si>
  <si>
    <t>597691FRBIA6</t>
  </si>
  <si>
    <t>5911301RIFRE001</t>
  </si>
  <si>
    <t>6707250RIMAT007</t>
  </si>
  <si>
    <t>7606041RISCJ000</t>
  </si>
  <si>
    <t>579131JRSIC3</t>
  </si>
  <si>
    <t>30824948@hotmail.com</t>
  </si>
  <si>
    <t>9004221RISOJ005</t>
  </si>
  <si>
    <t>canito.20.08.@hotmail.com</t>
  </si>
  <si>
    <t>6512241RITAJ004</t>
  </si>
  <si>
    <t>540981JRTIA9</t>
  </si>
  <si>
    <t>1RO. DE MAYO</t>
  </si>
  <si>
    <t>7506191RIVAO000</t>
  </si>
  <si>
    <t>6608091RIZIJ005</t>
  </si>
  <si>
    <t>543261JRZII3</t>
  </si>
  <si>
    <t>cesarvega1018@gmail.com</t>
  </si>
  <si>
    <t>BUENOS AIRES</t>
  </si>
  <si>
    <t>5603161RONAD007</t>
  </si>
  <si>
    <t>5310271RONAP005</t>
  </si>
  <si>
    <t>pattyfu-v@hotmail.com</t>
  </si>
  <si>
    <t>6008021RONEV002</t>
  </si>
  <si>
    <t>ALCIDES CARRION</t>
  </si>
  <si>
    <t>9503031ROPOG009</t>
  </si>
  <si>
    <t>COOP. JUVENTUD FERROVIARIA</t>
  </si>
  <si>
    <t>9008190ROPOL007</t>
  </si>
  <si>
    <t>8808140ROSIE003</t>
  </si>
  <si>
    <t>MARICAL CASTILLA</t>
  </si>
  <si>
    <t>5512131ROVCJ009</t>
  </si>
  <si>
    <t>204341JRVOC8</t>
  </si>
  <si>
    <t>5406031RNCCW009</t>
  </si>
  <si>
    <t>498761WRCNC1</t>
  </si>
  <si>
    <t>poa_1977@hotmail.com</t>
  </si>
  <si>
    <t>7612140REZBR007</t>
  </si>
  <si>
    <t>5605081RNCCJ008</t>
  </si>
  <si>
    <t>silverio_vilca.bejar@hotmail.com</t>
  </si>
  <si>
    <t>5411281RGOMG003</t>
  </si>
  <si>
    <t>cjuauriguimoran@gmail.com</t>
  </si>
  <si>
    <t>5402201RGPDR009</t>
  </si>
  <si>
    <t>ceciliovilcazanq@hotmail.com</t>
  </si>
  <si>
    <t>8701080RSPEK004</t>
  </si>
  <si>
    <t>SAN MIGUEL DE PIURA</t>
  </si>
  <si>
    <t>SAN JUAN DE DIOS</t>
  </si>
  <si>
    <t>6209161REBRJ004</t>
  </si>
  <si>
    <t>229031ARBER3</t>
  </si>
  <si>
    <t>5704141RECDL006</t>
  </si>
  <si>
    <t>5811101REPEE001</t>
  </si>
  <si>
    <t>7904251REPTD004</t>
  </si>
  <si>
    <t>589681DRPET4</t>
  </si>
  <si>
    <t>8708101RERRJ005</t>
  </si>
  <si>
    <t>9201160RERRL009</t>
  </si>
  <si>
    <t>DANIEL A CARRION</t>
  </si>
  <si>
    <t>5301311REZAL002</t>
  </si>
  <si>
    <t>8205250RCSTR005</t>
  </si>
  <si>
    <t>4904121RRAAH004</t>
  </si>
  <si>
    <t>LORETO</t>
  </si>
  <si>
    <t>ABANCAY</t>
  </si>
  <si>
    <t>5312201RRCPJ009</t>
  </si>
  <si>
    <t>carlosyanezv58@hotmail.com</t>
  </si>
  <si>
    <t>4810181RRCAR008</t>
  </si>
  <si>
    <t>8211041RRDGM001</t>
  </si>
  <si>
    <t>6907031RRERJ003</t>
  </si>
  <si>
    <t>253851JRERR0</t>
  </si>
  <si>
    <t>AVIS. VILLA EL PESCADOR</t>
  </si>
  <si>
    <t>6407031RRJRJ002</t>
  </si>
  <si>
    <t>235591JRJRR9</t>
  </si>
  <si>
    <t>MZ. F LT. 4-B</t>
  </si>
  <si>
    <t>6210311RRMRM009</t>
  </si>
  <si>
    <t>529481MRMRR0</t>
  </si>
  <si>
    <t>5702131RRPCC009</t>
  </si>
  <si>
    <t>NUEVO PERU</t>
  </si>
  <si>
    <t>9702081RRREJ003</t>
  </si>
  <si>
    <t>5504091RRZAR001</t>
  </si>
  <si>
    <t>8105091RRZIR001</t>
  </si>
  <si>
    <t>597131RRZRI1</t>
  </si>
  <si>
    <t>juancarloszelaya_63@hotmail.com</t>
  </si>
  <si>
    <t>7609241RACDC005</t>
  </si>
  <si>
    <t>580251CRCAD2</t>
  </si>
  <si>
    <t>VICTOR ANDRES BELAUNDE</t>
  </si>
  <si>
    <t>8608250RAOOS008</t>
  </si>
  <si>
    <t>joseuz-55@hotmail.com</t>
  </si>
  <si>
    <t>RICARDO PALMA</t>
  </si>
  <si>
    <t>freddyzevallos@hotmail.com</t>
  </si>
  <si>
    <t>7402041RAQSS008</t>
  </si>
  <si>
    <t>570621SRQAS5</t>
  </si>
  <si>
    <t>omar.zubi79@gmail.com</t>
  </si>
  <si>
    <t>leonardozuloagac@hotmail.com</t>
  </si>
  <si>
    <t>6107070REOAE009</t>
  </si>
  <si>
    <t>TABLADA DE LURIN</t>
  </si>
  <si>
    <t>6301100RDFRM005</t>
  </si>
  <si>
    <t>530190MRFDR0</t>
  </si>
  <si>
    <t>SAN FRANCISCO</t>
  </si>
  <si>
    <t>8302090RUAZM008</t>
  </si>
  <si>
    <t>5312201RUCCB008</t>
  </si>
  <si>
    <t>6012211RUCCJ009</t>
  </si>
  <si>
    <t>6507081RURUC008</t>
  </si>
  <si>
    <t>539291CRRUU2</t>
  </si>
  <si>
    <t>ASOC. URBAN. JOSE L. BUSTAMENTE Y RIVERO SUP.</t>
  </si>
  <si>
    <t>8408051RAXXL008</t>
  </si>
  <si>
    <t>608971LRXAX0</t>
  </si>
  <si>
    <t>6007301RZRPS008</t>
  </si>
  <si>
    <t>521251SRRZP0</t>
  </si>
  <si>
    <t>5610280SVGDM007</t>
  </si>
  <si>
    <t>5601091SVRRG003</t>
  </si>
  <si>
    <t>9705191SAFRM003</t>
  </si>
  <si>
    <t>8011211SUQSJ000</t>
  </si>
  <si>
    <t>595441JSQUS1</t>
  </si>
  <si>
    <t>9008071SABUL007</t>
  </si>
  <si>
    <t>5907141SAGDG009</t>
  </si>
  <si>
    <t>8412050SALRN009</t>
  </si>
  <si>
    <t>8303241SARER004</t>
  </si>
  <si>
    <t>7306161SASAC005</t>
  </si>
  <si>
    <t>568291CSSAA8</t>
  </si>
  <si>
    <t>9111211SATOL007</t>
  </si>
  <si>
    <t>635611LSTAO3</t>
  </si>
  <si>
    <t>6310021SATOV003</t>
  </si>
  <si>
    <t>532841VSTAO7</t>
  </si>
  <si>
    <t>9408031SATOY006</t>
  </si>
  <si>
    <t>7104281SAAEP003</t>
  </si>
  <si>
    <t>7008051SACVG005</t>
  </si>
  <si>
    <t>557831GSCAV8</t>
  </si>
  <si>
    <t>8910171SAFNC007</t>
  </si>
  <si>
    <t>8803241SAFNW005</t>
  </si>
  <si>
    <t>622241WSFAN8</t>
  </si>
  <si>
    <t>5307021SAGLM004</t>
  </si>
  <si>
    <t>8512250SAGMD002</t>
  </si>
  <si>
    <t>8512081SARPH008</t>
  </si>
  <si>
    <t>613871HSRAP0</t>
  </si>
  <si>
    <t>8504261SCCAE004</t>
  </si>
  <si>
    <t>8504261SCCAM005</t>
  </si>
  <si>
    <t>4701151SCCVE008</t>
  </si>
  <si>
    <t>9502271SCTAC005</t>
  </si>
  <si>
    <t>5601051SGVGE003</t>
  </si>
  <si>
    <t>504571ESVGG3</t>
  </si>
  <si>
    <t>5402111SGVGJ000</t>
  </si>
  <si>
    <t>497641JSVGG0</t>
  </si>
  <si>
    <t>6103031SIAAA003</t>
  </si>
  <si>
    <t>223411ASAIA3</t>
  </si>
  <si>
    <t>6306121SIVLJ009</t>
  </si>
  <si>
    <t>531721JSVIL5</t>
  </si>
  <si>
    <t>9307301SIZIG016</t>
  </si>
  <si>
    <t>8002100SAGRC006</t>
  </si>
  <si>
    <t>7302201XXSCL001</t>
  </si>
  <si>
    <t>8110021SCFNF005</t>
  </si>
  <si>
    <t>598591FSFCN0</t>
  </si>
  <si>
    <t>6002141SCRRH003</t>
  </si>
  <si>
    <t>519581HSRCR7</t>
  </si>
  <si>
    <t>8508260SDBEF001</t>
  </si>
  <si>
    <t>9507221STCIF005</t>
  </si>
  <si>
    <t>9310261STQSE009</t>
  </si>
  <si>
    <t>5304261STSCM000</t>
  </si>
  <si>
    <t>4712201STZID005</t>
  </si>
  <si>
    <t>5704121STCPH008</t>
  </si>
  <si>
    <t>8105200SOZAM003</t>
  </si>
  <si>
    <t>5502051SNVGJ001</t>
  </si>
  <si>
    <t>5603221SNVGR000</t>
  </si>
  <si>
    <t>9106280SNSUG002</t>
  </si>
  <si>
    <t>334150GSSNU0</t>
  </si>
  <si>
    <t>5309261SEYIE000</t>
  </si>
  <si>
    <t>7807100SVQSJ002</t>
  </si>
  <si>
    <t>8309021SACTJ003</t>
  </si>
  <si>
    <t>6210091SOMIE009</t>
  </si>
  <si>
    <t>529261ESMOI1</t>
  </si>
  <si>
    <t>9011301SIDZL003</t>
  </si>
  <si>
    <t>632051LSDIZ2</t>
  </si>
  <si>
    <t>5302081SOAAR007</t>
  </si>
  <si>
    <t>5101031SOREJ006</t>
  </si>
  <si>
    <t>8805051SOSAJ003</t>
  </si>
  <si>
    <t>9806291SCSOJ008</t>
  </si>
  <si>
    <t>6910241TARLR007</t>
  </si>
  <si>
    <t>554981RTRAL1</t>
  </si>
  <si>
    <t>7604091TRVAE000</t>
  </si>
  <si>
    <t>578571ETVRA1</t>
  </si>
  <si>
    <t>5812291TAFNG003</t>
  </si>
  <si>
    <t>5603091TAQAA003</t>
  </si>
  <si>
    <t>505211ATQAA2</t>
  </si>
  <si>
    <t>8402121TASIT002</t>
  </si>
  <si>
    <t>607221TTSAI5</t>
  </si>
  <si>
    <t>7301030TIRER007</t>
  </si>
  <si>
    <t>266650RTRIE4</t>
  </si>
  <si>
    <t>6502041TAAAA005</t>
  </si>
  <si>
    <t>6012201TAAAD005</t>
  </si>
  <si>
    <t>522681DTAAA4</t>
  </si>
  <si>
    <t>6309171TAAAP009</t>
  </si>
  <si>
    <t>232691PTAAA9</t>
  </si>
  <si>
    <t>9009171TACVV007</t>
  </si>
  <si>
    <t>8703281TNGRH001</t>
  </si>
  <si>
    <t>9012041TNGRJ000</t>
  </si>
  <si>
    <t>632091JTGNR4</t>
  </si>
  <si>
    <t>5009301TOAER005</t>
  </si>
  <si>
    <t>7503021TOMAN006</t>
  </si>
  <si>
    <t>574531NTMOA5</t>
  </si>
  <si>
    <t>5102051TONAH008</t>
  </si>
  <si>
    <t>5503201TONEB001</t>
  </si>
  <si>
    <t>7501021TOPDF008</t>
  </si>
  <si>
    <t>573941FTPOD5</t>
  </si>
  <si>
    <t>7007301TOPDH001</t>
  </si>
  <si>
    <t>557771HTPOD1</t>
  </si>
  <si>
    <t>9601221TOPDJ004</t>
  </si>
  <si>
    <t>650841JTPOD8</t>
  </si>
  <si>
    <t>8402260TOMCY003</t>
  </si>
  <si>
    <t>7006090TNCRM000</t>
  </si>
  <si>
    <t>257260MTCNR0</t>
  </si>
  <si>
    <t>7008121TLTLC000</t>
  </si>
  <si>
    <t>557901CTTLL1</t>
  </si>
  <si>
    <t>9412281TRICJ001</t>
  </si>
  <si>
    <t>9511161TRPQY009</t>
  </si>
  <si>
    <t>7812261TRBIG001</t>
  </si>
  <si>
    <t>5701031TRCZC009</t>
  </si>
  <si>
    <t>508211CTCRZ5</t>
  </si>
  <si>
    <t>7509011TRMHA004</t>
  </si>
  <si>
    <t>576361ATMRH6</t>
  </si>
  <si>
    <t>7809111TRTQJ000</t>
  </si>
  <si>
    <t>587421JTTRQ0</t>
  </si>
  <si>
    <t>5811211TUMDE003</t>
  </si>
  <si>
    <t>515081ETMUD2</t>
  </si>
  <si>
    <t>8308050TTGIN007</t>
  </si>
  <si>
    <t>5808081URLNR007</t>
  </si>
  <si>
    <t>9106020UURAM005</t>
  </si>
  <si>
    <t>7203071UUNRJ004</t>
  </si>
  <si>
    <t>263631JUNUR9</t>
  </si>
  <si>
    <t>6409011VDSAS002</t>
  </si>
  <si>
    <t>8402041VDFRD009</t>
  </si>
  <si>
    <t>607141DVFDR7</t>
  </si>
  <si>
    <t>5404271VDMTJ004</t>
  </si>
  <si>
    <t>8206231VDMAE011</t>
  </si>
  <si>
    <t>601231EVMDA1</t>
  </si>
  <si>
    <t>5503281VDAAL008</t>
  </si>
  <si>
    <t>201741LVADA8</t>
  </si>
  <si>
    <t>6303271VDPAJ005</t>
  </si>
  <si>
    <t>6002201VDPZM006</t>
  </si>
  <si>
    <t>519641MVPDZ4</t>
  </si>
  <si>
    <t>4907171VDVCJ000</t>
  </si>
  <si>
    <t>7309261VDZAJ006</t>
  </si>
  <si>
    <t>572961JVZDA3</t>
  </si>
  <si>
    <t>7006010VEMOT002</t>
  </si>
  <si>
    <t>9901280VEVED003</t>
  </si>
  <si>
    <t>9309100VEVEM001</t>
  </si>
  <si>
    <t>4808271VGAEV006</t>
  </si>
  <si>
    <t>177711VVAGE7</t>
  </si>
  <si>
    <t>6904011VGGER004</t>
  </si>
  <si>
    <t>552921RVGGE0</t>
  </si>
  <si>
    <t>6006051VGNRI001</t>
  </si>
  <si>
    <t>5702121VGRAA002</t>
  </si>
  <si>
    <t>208611AVRGA5</t>
  </si>
  <si>
    <t>4807271VGRAR004</t>
  </si>
  <si>
    <t>5107111VGTAA000</t>
  </si>
  <si>
    <t>488181AVTGA0</t>
  </si>
  <si>
    <t>6905120VGTAA003</t>
  </si>
  <si>
    <t>553330AVTGA0</t>
  </si>
  <si>
    <t>7710071VGVGL004</t>
  </si>
  <si>
    <t>584031LVVGG4</t>
  </si>
  <si>
    <t>7902160VQHRJ006</t>
  </si>
  <si>
    <t>589000JVHQR0</t>
  </si>
  <si>
    <t>7603031VQPRH005</t>
  </si>
  <si>
    <t>578201HVPQR4</t>
  </si>
  <si>
    <t>6202101VADGC000</t>
  </si>
  <si>
    <t>5408041VADGE000</t>
  </si>
  <si>
    <t>7404251VAVLJ007</t>
  </si>
  <si>
    <t>571421JVVAL1</t>
  </si>
  <si>
    <t>8506171VACAJ008</t>
  </si>
  <si>
    <t>612131JVCAA0</t>
  </si>
  <si>
    <t>5309101VAAZJ005</t>
  </si>
  <si>
    <t>9506090VAFNE002</t>
  </si>
  <si>
    <t>5403281VALUJ009</t>
  </si>
  <si>
    <t>7710301VAMCM007</t>
  </si>
  <si>
    <t>584261MVMAC7</t>
  </si>
  <si>
    <t>7205041VAVDC009</t>
  </si>
  <si>
    <t>564211CVVAD8</t>
  </si>
  <si>
    <t>7710261VECPR001</t>
  </si>
  <si>
    <t>584221RVCEP5</t>
  </si>
  <si>
    <t>8406210VTVAL007</t>
  </si>
  <si>
    <t>608520LVVTA3</t>
  </si>
  <si>
    <t>9908231VAASS001</t>
  </si>
  <si>
    <t>7711151VAAAM002</t>
  </si>
  <si>
    <t>584421MVAAA0</t>
  </si>
  <si>
    <t>9308081VAVLK000</t>
  </si>
  <si>
    <t>5412271VSCRC004</t>
  </si>
  <si>
    <t>7507221CNLNE002</t>
  </si>
  <si>
    <t>5106211VCBAS008</t>
  </si>
  <si>
    <t>487981SVBCA1</t>
  </si>
  <si>
    <t>5701221VCNER007</t>
  </si>
  <si>
    <t>508401RVNCE3</t>
  </si>
  <si>
    <t>5008151VCVCM006</t>
  </si>
  <si>
    <t>484911MVVCC4</t>
  </si>
  <si>
    <t>5302031VCQSC003</t>
  </si>
  <si>
    <t>7907270VCCCM004</t>
  </si>
  <si>
    <t>8106130VCCCV006</t>
  </si>
  <si>
    <t>597480VVCCC3</t>
  </si>
  <si>
    <t>7802060VCGEE005</t>
  </si>
  <si>
    <t>585250EVGCE6</t>
  </si>
  <si>
    <t>6605230VCGES008</t>
  </si>
  <si>
    <t>5903081VCHRJ008</t>
  </si>
  <si>
    <t>9307061VCINJ001</t>
  </si>
  <si>
    <t>641541JVICN0</t>
  </si>
  <si>
    <t>6607181VCPTH000</t>
  </si>
  <si>
    <t>9904040VDCPC000</t>
  </si>
  <si>
    <t>662520CVCDP6</t>
  </si>
  <si>
    <t>6906200VLPIG004</t>
  </si>
  <si>
    <t>9001311VLVAG006</t>
  </si>
  <si>
    <t>629021GVVLA2</t>
  </si>
  <si>
    <t>9311171VLVAW000</t>
  </si>
  <si>
    <t>6106200VLAAS000</t>
  </si>
  <si>
    <t>524500SVALA0</t>
  </si>
  <si>
    <t>8608121VLAAD005</t>
  </si>
  <si>
    <t>5507130VLPEG006</t>
  </si>
  <si>
    <t>202810GVPLE6</t>
  </si>
  <si>
    <t>5807051VLFRE006</t>
  </si>
  <si>
    <t>213691EVFLR8</t>
  </si>
  <si>
    <t>6904271VLVCE004</t>
  </si>
  <si>
    <t>5508121VEVVJ007</t>
  </si>
  <si>
    <t>203161JVVEV7</t>
  </si>
  <si>
    <t>7007030VCCDE008</t>
  </si>
  <si>
    <t>257500EVCCD9</t>
  </si>
  <si>
    <t>8310230YACRJ008</t>
  </si>
  <si>
    <t>8509231YQVQA002</t>
  </si>
  <si>
    <t>7901040YEPAS001</t>
  </si>
  <si>
    <t>5810141YEVDC006</t>
  </si>
  <si>
    <t>514701CYVED2</t>
  </si>
  <si>
    <t>7710071YEZIC007</t>
  </si>
  <si>
    <t>584031CYZEI6</t>
  </si>
  <si>
    <t>8302091YAMEJ001</t>
  </si>
  <si>
    <t>603541JYMAE0</t>
  </si>
  <si>
    <t>7701211YEBZH002</t>
  </si>
  <si>
    <t>581441HYBEZ2</t>
  </si>
  <si>
    <t>7612221YEJRJ007</t>
  </si>
  <si>
    <t>6007031YEMTG009</t>
  </si>
  <si>
    <t>520981GYMET8</t>
  </si>
  <si>
    <t>9202031YRAUF000</t>
  </si>
  <si>
    <t>9301231YRCZY001</t>
  </si>
  <si>
    <t>639901YYCRZ1</t>
  </si>
  <si>
    <t>7712301YREUA005</t>
  </si>
  <si>
    <t>584871AYERU7</t>
  </si>
  <si>
    <t>6104251YREUE006</t>
  </si>
  <si>
    <t>523941EYERU2</t>
  </si>
  <si>
    <t>5709021ZAZAR008</t>
  </si>
  <si>
    <t>210631RZZAA8</t>
  </si>
  <si>
    <t>7108241ZAASJ009</t>
  </si>
  <si>
    <t>7205290ZAFLG005</t>
  </si>
  <si>
    <t>6702201ZAQSZ000</t>
  </si>
  <si>
    <t>508691ZZQAS1</t>
  </si>
  <si>
    <t>7307201ZATRE001</t>
  </si>
  <si>
    <t>568631EZTAR2</t>
  </si>
  <si>
    <t>8503040ZAGCR008</t>
  </si>
  <si>
    <t>611080RZGAC3</t>
  </si>
  <si>
    <t>7209221ZACPR008</t>
  </si>
  <si>
    <t>565621RZCAP0</t>
  </si>
  <si>
    <t>6109041ZACBJ002</t>
  </si>
  <si>
    <t>525261JZCAB0</t>
  </si>
  <si>
    <t>6104091ZALAD001</t>
  </si>
  <si>
    <t>523781DZLAA6</t>
  </si>
  <si>
    <t>8901041ZAQRA008</t>
  </si>
  <si>
    <t>625101AZQAR9</t>
  </si>
  <si>
    <t>6307131ZABTJ000</t>
  </si>
  <si>
    <t>9104260ZTQLM003</t>
  </si>
  <si>
    <t>333520MZQTL4</t>
  </si>
  <si>
    <t>5711071ZACDR009</t>
  </si>
  <si>
    <t>6109241ZAEIR003</t>
  </si>
  <si>
    <t>6312251ZAPEF004</t>
  </si>
  <si>
    <t>533681FZPAE1</t>
  </si>
  <si>
    <t>5805071ZAPEP001</t>
  </si>
  <si>
    <t>8206301ZAVGA005</t>
  </si>
  <si>
    <t>7906291ZIVAO004</t>
  </si>
  <si>
    <t>5806151ZOCEL007</t>
  </si>
  <si>
    <t>513491LZCOE7</t>
  </si>
  <si>
    <t>6203221ZICAG004</t>
  </si>
  <si>
    <t>527251GZCIA0</t>
  </si>
  <si>
    <t>7208251ZIRRE003</t>
  </si>
  <si>
    <t>7412031ZIRRM002</t>
  </si>
  <si>
    <t>9701280ZIINT000</t>
  </si>
  <si>
    <t>7908180CICAJ000</t>
  </si>
  <si>
    <t>6810091AAVGG006</t>
  </si>
  <si>
    <t>7006011AACAS006</t>
  </si>
  <si>
    <t>ALVAREZ VERGARA GIORLO FABRICIO</t>
  </si>
  <si>
    <t>6210271AAVGG000</t>
  </si>
  <si>
    <t>AMADO VILCHEZ GERARDO EUSEBIO</t>
  </si>
  <si>
    <t>7109121ADVCG002</t>
  </si>
  <si>
    <t>APAZA LOAYZA VICTOR VICENTE</t>
  </si>
  <si>
    <t>4703111AZLYV011</t>
  </si>
  <si>
    <t>7112251AIUAJ002</t>
  </si>
  <si>
    <t>6101211APRAV006</t>
  </si>
  <si>
    <t>6810071AZAZR009</t>
  </si>
  <si>
    <t>7302181AORAA002</t>
  </si>
  <si>
    <t>ASCAÑO APAZA ANYELO ANDREE</t>
  </si>
  <si>
    <t>6111061AUZAI006</t>
  </si>
  <si>
    <t>5701281ALAIJ009</t>
  </si>
  <si>
    <t>5405181BUAAF009</t>
  </si>
  <si>
    <t>4802111BRBLR009</t>
  </si>
  <si>
    <t>7907171BLAAW001</t>
  </si>
  <si>
    <t>6211091BLVGH005</t>
  </si>
  <si>
    <t>5904261BEBBJ004</t>
  </si>
  <si>
    <t>BAYLON VARGAS HERNAN ESTEBAN</t>
  </si>
  <si>
    <t>BECERRA BOMBILLA JUAN BENITO</t>
  </si>
  <si>
    <t>BECERRA ORDOÑEZ JULIO CESAR</t>
  </si>
  <si>
    <t>BORJA BANCOFF LUIS ALBERTO</t>
  </si>
  <si>
    <t>BRAVO HERNANDEZ MIGUEL ANGEL MARTIN</t>
  </si>
  <si>
    <t>7512221BEOOJ005</t>
  </si>
  <si>
    <t>5803101BRPTL007</t>
  </si>
  <si>
    <t>BEGAZO TELLES EDMUNDO PEDRO</t>
  </si>
  <si>
    <t>5809091BATLE003</t>
  </si>
  <si>
    <t>7210191BTSCI003</t>
  </si>
  <si>
    <t>6610181BAZAW006</t>
  </si>
  <si>
    <t>8004121BTLRF007</t>
  </si>
  <si>
    <t>5406271BRCRE008</t>
  </si>
  <si>
    <t>5304131CABRU005</t>
  </si>
  <si>
    <t>CACERES CHAVEZ JULIO ALBERTO</t>
  </si>
  <si>
    <t>8205041CDSVG009</t>
  </si>
  <si>
    <t>8210041CLCCE000</t>
  </si>
  <si>
    <t>CALDERON SAAVEDRA GONZALO EDUARDO</t>
  </si>
  <si>
    <t>4904131CBCRH005</t>
  </si>
  <si>
    <t>3811021CBRRV009</t>
  </si>
  <si>
    <t>5511291CIAZF008</t>
  </si>
  <si>
    <t>8105081CPPEF005</t>
  </si>
  <si>
    <t>7402201CRSAJ006</t>
  </si>
  <si>
    <t>8405221CACDA009</t>
  </si>
  <si>
    <t>7107191CTTAR001</t>
  </si>
  <si>
    <t>CASTRO PEÑARANDA SHIRLEY MARIANELA</t>
  </si>
  <si>
    <t>7510191CTCTM003</t>
  </si>
  <si>
    <t>7406300CTPAS009</t>
  </si>
  <si>
    <t>7710301CMTRJ004</t>
  </si>
  <si>
    <t>7601171CMTRR005</t>
  </si>
  <si>
    <t>CHAMBILLA CRUZ RUMUALDO JAIME</t>
  </si>
  <si>
    <t>5808181CVBLA008</t>
  </si>
  <si>
    <t>CHAVEZ BAYLON AGAPITO MANOLO</t>
  </si>
  <si>
    <t>7609051CCQSM008</t>
  </si>
  <si>
    <t>5906291CRGLI005</t>
  </si>
  <si>
    <t>8205071CRCCJ005</t>
  </si>
  <si>
    <t>CHURATA CHECYA JOSE ALBERTO</t>
  </si>
  <si>
    <t>7309251CRJUM007</t>
  </si>
  <si>
    <t>7206121CQQSN004</t>
  </si>
  <si>
    <t>CONDORI PEREDO DE QUISPE ROXANA</t>
  </si>
  <si>
    <t>7903141CTEUS001</t>
  </si>
  <si>
    <t>7109031CTHRM000</t>
  </si>
  <si>
    <t>CONTRERAS ESQUIVEL SELVY PAOLO</t>
  </si>
  <si>
    <t>6905241CTRRL003</t>
  </si>
  <si>
    <t>8301211CNCLD005</t>
  </si>
  <si>
    <t>5910201CSQSJ002</t>
  </si>
  <si>
    <t>4407111CAGZM001</t>
  </si>
  <si>
    <t>6702231CARRF000</t>
  </si>
  <si>
    <t>6309241CLBRA004</t>
  </si>
  <si>
    <t>CUELA BARREDA ANGEL WANDISLAO</t>
  </si>
  <si>
    <t>4508191CTMTJ006</t>
  </si>
  <si>
    <t>7804291DGMTV004</t>
  </si>
  <si>
    <t>6308091DGVEJ009</t>
  </si>
  <si>
    <t>DESCALZI HERRERA HECTOR ERNESTO</t>
  </si>
  <si>
    <t>7402131DCHRH007</t>
  </si>
  <si>
    <t>5801191DZBZM009</t>
  </si>
  <si>
    <t>6204101DZBZA002</t>
  </si>
  <si>
    <t>5902201DZCDF002</t>
  </si>
  <si>
    <t>4307271DZCDJ004</t>
  </si>
  <si>
    <t>DIAZ BELZO MARCO MARIO</t>
  </si>
  <si>
    <t>7308021DZGEA008</t>
  </si>
  <si>
    <t>5905071DZGEM001</t>
  </si>
  <si>
    <t>6707221DZSCT001</t>
  </si>
  <si>
    <t>DIAZ SONCO TEOFILO MARIO</t>
  </si>
  <si>
    <t>EGUILUZ ZEVALLOS GUSTAVO HONORATO</t>
  </si>
  <si>
    <t>7906041EIZAG002</t>
  </si>
  <si>
    <t>6601281EUSAF003</t>
  </si>
  <si>
    <t>8004061EIARN002</t>
  </si>
  <si>
    <t>ESQUIVEL LAIVE LORENZO MANUEL</t>
  </si>
  <si>
    <t>8404111ERAAA002</t>
  </si>
  <si>
    <t>7308041EEBNJ008</t>
  </si>
  <si>
    <t>ESTRADA ALVAREZ ANDRES ALONSO</t>
  </si>
  <si>
    <t>7011211FNFRW007</t>
  </si>
  <si>
    <t>FERNANDEZ FLORES WILLIAM ALBERTO</t>
  </si>
  <si>
    <t>7810101FRDGJ006</t>
  </si>
  <si>
    <t>7006091FRSRH004</t>
  </si>
  <si>
    <t>8609271FNBLM006</t>
  </si>
  <si>
    <t>6510291FNRHG005</t>
  </si>
  <si>
    <t>6009261GLPEH007</t>
  </si>
  <si>
    <t>GALLEGOS ZAMUDIO CARMEN ELENA</t>
  </si>
  <si>
    <t>7604200GLZUC008</t>
  </si>
  <si>
    <t>6106091GRVGH005</t>
  </si>
  <si>
    <t>4904201GOCRI002</t>
  </si>
  <si>
    <t>7207181GELME000</t>
  </si>
  <si>
    <t>GONZALES MELO JOSE LUIS</t>
  </si>
  <si>
    <t>6408061GZMOJ003</t>
  </si>
  <si>
    <t>GONZALES ROJAS JUAN EDUARDO</t>
  </si>
  <si>
    <t>6106091GIPTJ009</t>
  </si>
  <si>
    <t>HUANCA CALLO MIGUEL LEONIDAS</t>
  </si>
  <si>
    <t>4803311HNFFD000</t>
  </si>
  <si>
    <t>6010151HNVET008</t>
  </si>
  <si>
    <t>7811031HRAMJ002</t>
  </si>
  <si>
    <t>8103161JDHYA004</t>
  </si>
  <si>
    <t>6003101LEHTR003</t>
  </si>
  <si>
    <t>6605041LESCR009</t>
  </si>
  <si>
    <t>6812191LEYEA008</t>
  </si>
  <si>
    <t>8404091LNAIU006</t>
  </si>
  <si>
    <t>8301111LEFNJ002</t>
  </si>
  <si>
    <t>7108101LEMQJ006</t>
  </si>
  <si>
    <t>MALAGA SALAS JUAN CARLOS</t>
  </si>
  <si>
    <t>7609241MASAJ009</t>
  </si>
  <si>
    <t>7912111MACLI003</t>
  </si>
  <si>
    <t>6412281MACRS005</t>
  </si>
  <si>
    <t>7103211MAQNM005</t>
  </si>
  <si>
    <t>5012051MAYQJ006</t>
  </si>
  <si>
    <t>6908061MRBRJ007</t>
  </si>
  <si>
    <t>7506291MCRAJ007</t>
  </si>
  <si>
    <t>6708271MUVAR001</t>
  </si>
  <si>
    <t>6101041MISAT009</t>
  </si>
  <si>
    <t>3808131MDBNV001</t>
  </si>
  <si>
    <t>6702141MDGVV005</t>
  </si>
  <si>
    <t>8410291MDHAJ009</t>
  </si>
  <si>
    <t>MATURANA VELASQUEZ RENE RAUL</t>
  </si>
  <si>
    <t>MEDINA SALAS TITO ERNESTO JULIO</t>
  </si>
  <si>
    <t>MENDOZA GALVEZ JOSE ANTONIO</t>
  </si>
  <si>
    <t>7307311MAGLA006</t>
  </si>
  <si>
    <t>8505141MARUV007</t>
  </si>
  <si>
    <t>6610271MOUBR002</t>
  </si>
  <si>
    <t>3812191MISCM004</t>
  </si>
  <si>
    <t>5703241MAMUV006</t>
  </si>
  <si>
    <t>9201300MAQSB002</t>
  </si>
  <si>
    <t>MEZA GALLEGOS ALBERTO GERMAN</t>
  </si>
  <si>
    <t>MOJOROVICH URIBE RICARDO ALFREDO</t>
  </si>
  <si>
    <t>MONTES DE OCA PACHECO FILIPH PABLO</t>
  </si>
  <si>
    <t>MORALES MATURANA VIDAL AGAPITO</t>
  </si>
  <si>
    <t>8408061NAMUB002</t>
  </si>
  <si>
    <t>8112181NHTPU002</t>
  </si>
  <si>
    <t>6106141NAAZC002</t>
  </si>
  <si>
    <t>NUÑEZ ALVIZURI MARIANO FERNANDO</t>
  </si>
  <si>
    <t>6206211NEAIM002</t>
  </si>
  <si>
    <t>5601191NEAIM009</t>
  </si>
  <si>
    <t>7310271NECPJ002</t>
  </si>
  <si>
    <t>8111041NEGAR009</t>
  </si>
  <si>
    <t>6408151NEPCB005</t>
  </si>
  <si>
    <t>6802211NEREA003</t>
  </si>
  <si>
    <t>5407191NETOR004</t>
  </si>
  <si>
    <t>4503181ONAAJ001</t>
  </si>
  <si>
    <t>NUÑEZ DEL CARPIO JUAN CARLOS</t>
  </si>
  <si>
    <t>NUÑEZ RIVEROS ANGEL RUBEN</t>
  </si>
  <si>
    <t>7805191OVYAA001</t>
  </si>
  <si>
    <t>7401241OVYAR004</t>
  </si>
  <si>
    <t>8912051OECMJ004</t>
  </si>
  <si>
    <t>7207311OIPCF003</t>
  </si>
  <si>
    <t>6103011OORAA009</t>
  </si>
  <si>
    <t>OLIVERA YANA AGUSTIN PEDRO</t>
  </si>
  <si>
    <t>8301211OIGZF005</t>
  </si>
  <si>
    <t>5810251OZSAJ008</t>
  </si>
  <si>
    <t>7608041POSCW001</t>
  </si>
  <si>
    <t>OTAZU SALAS JOSE EDILBERTO</t>
  </si>
  <si>
    <t>PABON SANCHEZ WALTER MARTIN</t>
  </si>
  <si>
    <t>6409301PICIF002</t>
  </si>
  <si>
    <t>7810201PILAC005</t>
  </si>
  <si>
    <t>7312141POACB001</t>
  </si>
  <si>
    <t>7206111PRMTW000</t>
  </si>
  <si>
    <t>7407251PTCZM004</t>
  </si>
  <si>
    <t>7909160PTTRD000</t>
  </si>
  <si>
    <t>8504021PCCAP005</t>
  </si>
  <si>
    <t>7707181PZCDM008</t>
  </si>
  <si>
    <t>PARRA MAYTA WASINGTHON HORACIO</t>
  </si>
  <si>
    <t>PARI CHEISA FELIX JERONIMO</t>
  </si>
  <si>
    <t>PAZ CARDENAS MIGUEL ANGEL</t>
  </si>
  <si>
    <t>7506111PAEIA005</t>
  </si>
  <si>
    <t>4909191PELMG005</t>
  </si>
  <si>
    <t>PODESTA BEDOYA HENRY MAXIMO</t>
  </si>
  <si>
    <t>7111041PEBOH004</t>
  </si>
  <si>
    <t>5007281PAGIT000</t>
  </si>
  <si>
    <t>4209301PCDZG000</t>
  </si>
  <si>
    <t>7702130PIGZF003</t>
  </si>
  <si>
    <t>7406131QALRL003</t>
  </si>
  <si>
    <t>QUEA LLERENA LUIS ANTONIO</t>
  </si>
  <si>
    <t>6908281QSYRA006</t>
  </si>
  <si>
    <t>7503141RIZIC000</t>
  </si>
  <si>
    <t>7208051REMOA000</t>
  </si>
  <si>
    <t>7306021REAAJ008</t>
  </si>
  <si>
    <t>7407271REVEJ004</t>
  </si>
  <si>
    <t>4510051RRALM009</t>
  </si>
  <si>
    <t>RIVERA VALENCIA JULIO CESAR</t>
  </si>
  <si>
    <t>6102031RRMRN003</t>
  </si>
  <si>
    <t>7511260RRROA006</t>
  </si>
  <si>
    <t>8109091RRROB000</t>
  </si>
  <si>
    <t>5105211RAQSM009</t>
  </si>
  <si>
    <t>7705051RENEC007</t>
  </si>
  <si>
    <t>ROMERO NUÑEZ CARLOS ALBERTO</t>
  </si>
  <si>
    <t>5907181RCAIC003</t>
  </si>
  <si>
    <t>RONCALLA AGUIRRE CAMILO EDGAR BELISARIO</t>
  </si>
  <si>
    <t>SAAVEDRA DURAND CARLOS HERNAN</t>
  </si>
  <si>
    <t>6508201SVDAC006</t>
  </si>
  <si>
    <t>5811251SRAAA002</t>
  </si>
  <si>
    <t>7005021SRCTC003</t>
  </si>
  <si>
    <t>7407021SASAP005</t>
  </si>
  <si>
    <t>6303171SABTJ007</t>
  </si>
  <si>
    <t>5806151SAQNC000</t>
  </si>
  <si>
    <t>6505241SCTTG003</t>
  </si>
  <si>
    <t>7410211SCBRE008</t>
  </si>
  <si>
    <t>SAIRE ALVAREZ AQUILINO RUBEN</t>
  </si>
  <si>
    <t>SALAS SALAS PABLO CESAR</t>
  </si>
  <si>
    <t>SANCHEZ BARRIGA EDDY OSWALDO</t>
  </si>
  <si>
    <t>7610141STVGG004</t>
  </si>
  <si>
    <t>6905181STCLL001</t>
  </si>
  <si>
    <t>SANTOYO CHALCO LUIS HERNAN</t>
  </si>
  <si>
    <t>6709231SUGZJ005</t>
  </si>
  <si>
    <t>7609021SAANS008</t>
  </si>
  <si>
    <t>7010031SECNR002</t>
  </si>
  <si>
    <t>7210081SOTRC001</t>
  </si>
  <si>
    <t>7708081SAHMH002</t>
  </si>
  <si>
    <t>7106271SOACS001</t>
  </si>
  <si>
    <t>3905041NECOC009</t>
  </si>
  <si>
    <t>NUÑEZ COLOMA CARLOS</t>
  </si>
  <si>
    <t>TAMAYO SALINAS TEDDY HECTOR</t>
  </si>
  <si>
    <t>7509281TSCRJ007</t>
  </si>
  <si>
    <t>6302151TNGBV003</t>
  </si>
  <si>
    <t>7306091TRAZJ002</t>
  </si>
  <si>
    <t>7711141TRBTM003</t>
  </si>
  <si>
    <t>8407061TRCVC005</t>
  </si>
  <si>
    <t>8610161UACAC001</t>
  </si>
  <si>
    <t>TORRES BUSTAMANTE MARCELO ALEJANDRO</t>
  </si>
  <si>
    <t>8106031VDGZR003</t>
  </si>
  <si>
    <t>6210101VDMTL003</t>
  </si>
  <si>
    <t>6912211VDMTJ003</t>
  </si>
  <si>
    <t>6101111VDPHJ002</t>
  </si>
  <si>
    <t>4407311VDPAM006</t>
  </si>
  <si>
    <t>5602121VDPEL001</t>
  </si>
  <si>
    <t>7411021VDSCF007</t>
  </si>
  <si>
    <t>6111241VDTLJ000</t>
  </si>
  <si>
    <t>5908141VECCJ008</t>
  </si>
  <si>
    <t>VALDIVIA MOSTAJO JOSE LUIS</t>
  </si>
  <si>
    <t>VALDIVIA PACHECO JOSE LUIS</t>
  </si>
  <si>
    <t>VALDIVIA SANCHEZ FREDY ROLANDO</t>
  </si>
  <si>
    <t>VALENZUELA CHACON JORGE EUSEBIO</t>
  </si>
  <si>
    <t>8307081VQRAR001</t>
  </si>
  <si>
    <t>4307011VARAJ000</t>
  </si>
  <si>
    <t>VERA ACOSTA SEBASTIAN ALEXANDER</t>
  </si>
  <si>
    <t>5708121VAAOP000</t>
  </si>
  <si>
    <t>7112301VARRV002</t>
  </si>
  <si>
    <t>VERA ASTORGA PERCY ACISCLO</t>
  </si>
  <si>
    <t>VERA RODRIGUEZ VICTOR JAVIER</t>
  </si>
  <si>
    <t>VERSACE PAJUELO PAULO CESAR AUGUSTO</t>
  </si>
  <si>
    <t>7707241VSPUP000</t>
  </si>
  <si>
    <t>6905161VCCTU009</t>
  </si>
  <si>
    <t>VILCHEZ PINTO HJILMAR RICARDO</t>
  </si>
  <si>
    <t>YAÑEZ ZUÑIGA CARLOS ALBERTO</t>
  </si>
  <si>
    <t>7809241YEBZA007</t>
  </si>
  <si>
    <t>YOVERA BELZO HELBERT OMAR</t>
  </si>
  <si>
    <t>6507011ZAQSL006</t>
  </si>
  <si>
    <t>6707151ZACDE007</t>
  </si>
  <si>
    <t>7401101ZAYEJ005</t>
  </si>
  <si>
    <t>ZELA QUISPE LEONARDO JULIO</t>
  </si>
  <si>
    <t>ZEVALLOS CARDENAS ENRIQUE VIDAL</t>
  </si>
  <si>
    <t>ZUÑIGA RODRIGUEZ EDGAR LUIS</t>
  </si>
  <si>
    <t>ZUÑIGA CIBANA GUILLERMO CESAR</t>
  </si>
  <si>
    <t>SONCO CASANI GUILLERMO SANDRO</t>
  </si>
  <si>
    <t>9501031SCCAG000</t>
  </si>
  <si>
    <t>257181SACAA4</t>
  </si>
  <si>
    <t>262901JAUIA2</t>
  </si>
  <si>
    <t>523001VARPA2</t>
  </si>
  <si>
    <t>551161RAAZZ3</t>
  </si>
  <si>
    <t>567111AAROA8</t>
  </si>
  <si>
    <t>590511WBALA8</t>
  </si>
  <si>
    <t>529871HBVLG0</t>
  </si>
  <si>
    <t>565891IBSTC6</t>
  </si>
  <si>
    <t>593211FBLTR4</t>
  </si>
  <si>
    <t>494601UCBAR6</t>
  </si>
  <si>
    <t>479991HCCBI4</t>
  </si>
  <si>
    <t>141841VCRBR2</t>
  </si>
  <si>
    <t>570781JCSRA2</t>
  </si>
  <si>
    <t>561221RCTTA0</t>
  </si>
  <si>
    <t>514471GCECI8</t>
  </si>
  <si>
    <t>584261JCTMR7</t>
  </si>
  <si>
    <t>577741RCTMR2</t>
  </si>
  <si>
    <t>514131ACBVL5</t>
  </si>
  <si>
    <t>580061MCQCS7</t>
  </si>
  <si>
    <t>600761JCCRC0</t>
  </si>
  <si>
    <t>269301MCJRU1</t>
  </si>
  <si>
    <t>564601NCQQS4</t>
  </si>
  <si>
    <t>517911RCVQC7</t>
  </si>
  <si>
    <t>589261SCETU0</t>
  </si>
  <si>
    <t>561771MCHTR1</t>
  </si>
  <si>
    <t>553451LCRTR1</t>
  </si>
  <si>
    <t>603351DCCNL9</t>
  </si>
  <si>
    <t>218411JCQSS6</t>
  </si>
  <si>
    <t>162621MCGAZ5</t>
  </si>
  <si>
    <t>545241FCRAR6</t>
  </si>
  <si>
    <t>532771ACBLR2</t>
  </si>
  <si>
    <t>232301JDVGE8</t>
  </si>
  <si>
    <t>570711HDHCR8</t>
  </si>
  <si>
    <t>527441ADBZZ5</t>
  </si>
  <si>
    <t>215991FDCZD0</t>
  </si>
  <si>
    <t>568761ADGZE2</t>
  </si>
  <si>
    <t>246731TDSZC0</t>
  </si>
  <si>
    <t>590081GEZIA4</t>
  </si>
  <si>
    <t>541331FESUA2</t>
  </si>
  <si>
    <t>593151NEAIR5</t>
  </si>
  <si>
    <t>568781JEBEN2</t>
  </si>
  <si>
    <t>558911WFFNR0</t>
  </si>
  <si>
    <t>587711JFDRG2</t>
  </si>
  <si>
    <t>557261HFSRR4</t>
  </si>
  <si>
    <t>540421GFRNH6</t>
  </si>
  <si>
    <t>221831HGPLE4</t>
  </si>
  <si>
    <t>218051EGTLA0</t>
  </si>
  <si>
    <t>524391JGPIT0</t>
  </si>
  <si>
    <t>523101SVVCC8</t>
  </si>
  <si>
    <t>176211DHFNF0</t>
  </si>
  <si>
    <t>650201SHTNO6</t>
  </si>
  <si>
    <t>587951JHARM2</t>
  </si>
  <si>
    <t>551891ALYEE0</t>
  </si>
  <si>
    <t>561531JLMEQ4</t>
  </si>
  <si>
    <t>580251JMSAA4</t>
  </si>
  <si>
    <t>591981IMCAL0</t>
  </si>
  <si>
    <t>537371SMCAR2</t>
  </si>
  <si>
    <t>560111MMQAN1</t>
  </si>
  <si>
    <t>254191JMBRR8</t>
  </si>
  <si>
    <t>547091RMVUA0</t>
  </si>
  <si>
    <t>522831TMSIA3</t>
  </si>
  <si>
    <t>545151VMGDV2</t>
  </si>
  <si>
    <t>568741AMGAL4</t>
  </si>
  <si>
    <t>544051RMUOB7</t>
  </si>
  <si>
    <t>599361UNTHP5</t>
  </si>
  <si>
    <t>524441CNAAZ3</t>
  </si>
  <si>
    <t>528161MNAEI0</t>
  </si>
  <si>
    <t>569621JNCEP8</t>
  </si>
  <si>
    <t>598921RNGEA6</t>
  </si>
  <si>
    <t>236021BNPEC9</t>
  </si>
  <si>
    <t>548871ANREE8</t>
  </si>
  <si>
    <t>570511ROYVA6</t>
  </si>
  <si>
    <t>565091FOPIC6</t>
  </si>
  <si>
    <t>223391AOROA1</t>
  </si>
  <si>
    <t>214811JOSZA4</t>
  </si>
  <si>
    <t>579741WPSOC6</t>
  </si>
  <si>
    <t>536481FPCII0</t>
  </si>
  <si>
    <t>587811CPLIA1</t>
  </si>
  <si>
    <t>570101BPAOC4</t>
  </si>
  <si>
    <t>564591WPMRT1</t>
  </si>
  <si>
    <t>272331MPCTZ4</t>
  </si>
  <si>
    <t>583221MPCZD6</t>
  </si>
  <si>
    <t>575541APEAI0</t>
  </si>
  <si>
    <t>562391HPBEO9</t>
  </si>
  <si>
    <t>571911LQLAR2</t>
  </si>
  <si>
    <t>554411AQYSR0</t>
  </si>
  <si>
    <t>574651CRZII3</t>
  </si>
  <si>
    <t>568151JRAEA7</t>
  </si>
  <si>
    <t>167131MRARL6</t>
  </si>
  <si>
    <t>582481CRNEE6</t>
  </si>
  <si>
    <t>517471CRACI5</t>
  </si>
  <si>
    <t>539721CSDVA4</t>
  </si>
  <si>
    <t>215121ASARA0</t>
  </si>
  <si>
    <t>513491CSQAN8</t>
  </si>
  <si>
    <t>538841GSTCT6</t>
  </si>
  <si>
    <t>273211ESBCR1</t>
  </si>
  <si>
    <t>553391LSCTL4</t>
  </si>
  <si>
    <t>258421RSCEN8</t>
  </si>
  <si>
    <t>583431HSHAM7</t>
  </si>
  <si>
    <t>561091SSAOC7</t>
  </si>
  <si>
    <t>631311VTCAV4</t>
  </si>
  <si>
    <t>530551VTGNB7</t>
  </si>
  <si>
    <t>584411MTBRT2</t>
  </si>
  <si>
    <t>597381RVGDZ7</t>
  </si>
  <si>
    <t>229271LVMDT8</t>
  </si>
  <si>
    <t>555561JVMDT8</t>
  </si>
  <si>
    <t>222901JVPDH1</t>
  </si>
  <si>
    <t>504951LVPDE0</t>
  </si>
  <si>
    <t>573331FVSDC2</t>
  </si>
  <si>
    <t>226071JVTDL5</t>
  </si>
  <si>
    <t>217741JVCEC6</t>
  </si>
  <si>
    <t>158861JVRAA5</t>
  </si>
  <si>
    <t>510421PVAAO9</t>
  </si>
  <si>
    <t>583281PVPSU0</t>
  </si>
  <si>
    <t>553371UVCCT5</t>
  </si>
  <si>
    <t>543041HVPCT4</t>
  </si>
  <si>
    <t>539221LZQAS5</t>
  </si>
  <si>
    <t>546661EZCAD0</t>
  </si>
  <si>
    <t>213101PZPAE5</t>
  </si>
  <si>
    <t>601301AZVAG5</t>
  </si>
  <si>
    <t>570371JZYAE4</t>
  </si>
  <si>
    <t>265281EZRIR0</t>
  </si>
  <si>
    <t>573641MZRIR4</t>
  </si>
  <si>
    <t>590830JCCIA2</t>
  </si>
  <si>
    <t>6807111CNSIJ001</t>
  </si>
  <si>
    <t>VILCHEZ QUISPE EDWIN JESUS</t>
  </si>
  <si>
    <t>BERNEDO FLORES DANIEL CHARLIE</t>
  </si>
  <si>
    <t>590821DBFNR0</t>
  </si>
  <si>
    <t>VALERIANO MOJO CAROLINA ELIANA</t>
  </si>
  <si>
    <t>643660ACAQC0</t>
  </si>
  <si>
    <t>CHOQUE ATOCHE ANTUANET FIORELLA</t>
  </si>
  <si>
    <t>8902021VCQSE000</t>
  </si>
  <si>
    <t>7908171BNFRD005</t>
  </si>
  <si>
    <t>LLUMI NINA JOHANA ROCIO</t>
  </si>
  <si>
    <t>MURRIEL HUAMAN ADRIAN STALIN</t>
  </si>
  <si>
    <t>557681AMHRM3</t>
  </si>
  <si>
    <t>00144233702100003006</t>
  </si>
  <si>
    <t>00118960402100002006</t>
  </si>
  <si>
    <t>00060657102100002006</t>
  </si>
  <si>
    <t>00198039002100001006</t>
  </si>
  <si>
    <t>00050317102100003006</t>
  </si>
  <si>
    <t>00072386002100002006</t>
  </si>
  <si>
    <t>00203558402100003006</t>
  </si>
  <si>
    <t>8008230MCALE006</t>
  </si>
  <si>
    <t>CALLA AQUINO ELSA STEFANI</t>
  </si>
  <si>
    <t>9409160CLAIE006</t>
  </si>
  <si>
    <t>SALVADOR CHAFALOTE GLADYS NOELIA</t>
  </si>
  <si>
    <t>6609270SVCFG005</t>
  </si>
  <si>
    <t>MOGROVEJO TIRADO ADA PATRICIA</t>
  </si>
  <si>
    <t>9001050MRTAA006</t>
  </si>
  <si>
    <t>BALLON VARGAS JANET MARYLIN</t>
  </si>
  <si>
    <t>8812260BLVGJ002</t>
  </si>
  <si>
    <t>325010JBVLG2</t>
  </si>
  <si>
    <t>CUELLAR MIRANDA ADAN JESUS</t>
  </si>
  <si>
    <t>9510061CLMAA000</t>
  </si>
  <si>
    <t>00264101402100001006</t>
  </si>
  <si>
    <t>00264102802100001006</t>
  </si>
  <si>
    <t>00251068902100001006</t>
  </si>
  <si>
    <t>00264100502100001006</t>
  </si>
  <si>
    <t>00264104102100001006</t>
  </si>
  <si>
    <t>00037955402100003006</t>
  </si>
  <si>
    <t>00222061002100002006</t>
  </si>
  <si>
    <t>MASCO AYALA ELENA</t>
  </si>
  <si>
    <t>VALERIANO VALERIANO MONICA DEL PILAR</t>
  </si>
  <si>
    <t>00139617102100002006</t>
  </si>
  <si>
    <t>00226184502100002006</t>
  </si>
  <si>
    <t>571520CVMEO4</t>
  </si>
  <si>
    <t>VALDIVIA CUTIRE ADOLFO MANUEL</t>
  </si>
  <si>
    <t>8203221VDCIA004</t>
  </si>
  <si>
    <t>00077154702100003006</t>
  </si>
  <si>
    <t>HUAMAN VARGAS SARA LUZ</t>
  </si>
  <si>
    <t>6012240HMVGS007</t>
  </si>
  <si>
    <t>00088948402100001006</t>
  </si>
  <si>
    <t>VILCHEZ DEL PINO CARLOS ISAAC</t>
  </si>
  <si>
    <t>9008231VCPOC000</t>
  </si>
  <si>
    <t>00266121302100001006</t>
  </si>
  <si>
    <t>VALDEZ ACARAPI ELIZABETH JULIANA</t>
  </si>
  <si>
    <t>AÑARI FLORES EDITH</t>
  </si>
  <si>
    <t>561880EAFRR0</t>
  </si>
  <si>
    <t>00104653102100002006</t>
  </si>
  <si>
    <t>8101140VDARE007</t>
  </si>
  <si>
    <t>7109140ARFRE009</t>
  </si>
  <si>
    <t>RAMOS GALLEGOS  LUIS ALFREDO</t>
  </si>
  <si>
    <t>0004061ROGLL000</t>
  </si>
  <si>
    <t>00009724602100003006</t>
  </si>
  <si>
    <t>ROQUE MACHACA ELIDA LIZ</t>
  </si>
  <si>
    <t>7108180RUMHE003</t>
  </si>
  <si>
    <t>PEÑA ATO LESLI ISABEL</t>
  </si>
  <si>
    <t>545110LPAAO9</t>
  </si>
  <si>
    <t>SUYO IGNACIO MARIA MAGDALENA</t>
  </si>
  <si>
    <t>TREVIÑO MENACHO NORKA NELLY</t>
  </si>
  <si>
    <t>9003310TVMAN006</t>
  </si>
  <si>
    <t>ESCOBEDO MACHACA JAZMIN SELENE</t>
  </si>
  <si>
    <t>9702140EOMHJ006</t>
  </si>
  <si>
    <t>VILCA SANCHO PIERINA DIANA</t>
  </si>
  <si>
    <t>7805030VCSCP003</t>
  </si>
  <si>
    <t>286110PVSCC0</t>
  </si>
  <si>
    <t>LLACMA SAMATA CALIXTO FORTUNATO</t>
  </si>
  <si>
    <t>MAQUERA ROMERO JHOSELYN CANDY</t>
  </si>
  <si>
    <t>9501281VDCDC004</t>
  </si>
  <si>
    <t>DIAZ ESQUIVEL JOHAN STIFF</t>
  </si>
  <si>
    <t>9811021DZEUJ009</t>
  </si>
  <si>
    <t>9908071SAPTR009</t>
  </si>
  <si>
    <t>SALAS PORTUGAL RIVALDO VIERI</t>
  </si>
  <si>
    <t>QUIRITA TESILLO HENRY CESAR</t>
  </si>
  <si>
    <t>7811221QRTIH009</t>
  </si>
  <si>
    <t>VALDIVIA CARDENAS CARLOS ALBERTO</t>
  </si>
  <si>
    <t>DURAN DAVILA SELENE</t>
  </si>
  <si>
    <t>QUISPE RAMOS VICTORIA FELICITAS</t>
  </si>
  <si>
    <t>FLORES ANGULO WENDY</t>
  </si>
  <si>
    <t>VIDAL PAUCAR DIANA</t>
  </si>
  <si>
    <t>8904040VAPCD002</t>
  </si>
  <si>
    <t>YUPANQUI HIDALGO MANUELA</t>
  </si>
  <si>
    <t>VELASQUEZ CRUZ YUDY DOMINGA</t>
  </si>
  <si>
    <t>9411130VACZY002</t>
  </si>
  <si>
    <t>ZEVALLOS HUAMANI  ELBA</t>
  </si>
  <si>
    <t>8807030ZAHME003</t>
  </si>
  <si>
    <t>00117232702100001006</t>
  </si>
  <si>
    <t>00141303602100002006</t>
  </si>
  <si>
    <t>00103876302100001006</t>
  </si>
  <si>
    <t>00216821802100002006</t>
  </si>
  <si>
    <t>00267223502100001006</t>
  </si>
  <si>
    <t>00267100202100001006</t>
  </si>
  <si>
    <t>00272471802100001006</t>
  </si>
  <si>
    <t>00037124402100002006</t>
  </si>
  <si>
    <t>00272426402100001006</t>
  </si>
  <si>
    <t>00272434702100001006</t>
  </si>
  <si>
    <t>00272443502100001006</t>
  </si>
  <si>
    <t>00034378402100002006</t>
  </si>
  <si>
    <t>00034737502100002006</t>
  </si>
  <si>
    <t>00044819302100003006</t>
  </si>
  <si>
    <t>00272772502100001006</t>
  </si>
  <si>
    <t>00151864302100002006</t>
  </si>
  <si>
    <t>TORRES RODRIGUEZ REONIL HOMERO</t>
  </si>
  <si>
    <t>7308051TRRRR008</t>
  </si>
  <si>
    <t>00070855202100003006</t>
  </si>
  <si>
    <t>TAIPE ANAHUATINTA YENNY</t>
  </si>
  <si>
    <t>8902220TPAHY002</t>
  </si>
  <si>
    <t>HUANCOLLO MAQUERA TALY LOURDES</t>
  </si>
  <si>
    <t>CAPA HUISACAINA SESIBEL</t>
  </si>
  <si>
    <t>8508110CAHSS008</t>
  </si>
  <si>
    <t>545350VQRSO7</t>
  </si>
  <si>
    <t>SILVA QUISPE MARIA EUGENIA</t>
  </si>
  <si>
    <t>7112010SVQSM000</t>
  </si>
  <si>
    <t>CONDORI QUIRITA ERICK MANUEL</t>
  </si>
  <si>
    <t>9812201CDQRE000</t>
  </si>
  <si>
    <t>00275393002100001006</t>
  </si>
  <si>
    <t>00275370302100001006</t>
  </si>
  <si>
    <t>00275360202100001006</t>
  </si>
  <si>
    <t>00133543402100002006</t>
  </si>
  <si>
    <t>00049924202100006006</t>
  </si>
  <si>
    <t>BOLAÑOS MACHACA GUSTAVO GIOVANI</t>
  </si>
  <si>
    <t>9903271BAMHG004</t>
  </si>
  <si>
    <t>00277737502100001006</t>
  </si>
  <si>
    <t>GALVEZ CASAS YAHAIRA YOVANA</t>
  </si>
  <si>
    <t>331250YGCVA8</t>
  </si>
  <si>
    <t>00277740502100001006</t>
  </si>
  <si>
    <t>ROSAS ALVAREZ LOURDES MARIBEL</t>
  </si>
  <si>
    <t>0</t>
  </si>
  <si>
    <t>00277743202100001006</t>
  </si>
  <si>
    <t>SAIRITUPAC APAZA ROSA LUPE</t>
  </si>
  <si>
    <t>00057629102100002006</t>
  </si>
  <si>
    <t>MASCO AYALA SIDANELIA</t>
  </si>
  <si>
    <t>00043947902100002006</t>
  </si>
  <si>
    <t>DELGADO NINA DARIEN DORIAN</t>
  </si>
  <si>
    <t>00277967702100001006</t>
  </si>
  <si>
    <t>9009110GVCAY008</t>
  </si>
  <si>
    <t>7009250SRAZR007</t>
  </si>
  <si>
    <t>7801180MCALS007</t>
  </si>
  <si>
    <t>9807171DGNAD005</t>
  </si>
  <si>
    <t>PACURI QUISPE ALEX RICHARD</t>
  </si>
  <si>
    <t>APAZA VILCA TOMASA</t>
  </si>
  <si>
    <t>LLERENA RIVERA CARMEN ROSA</t>
  </si>
  <si>
    <t>VALDIVIA VILLAVICENCIO VERONICA YVONNE</t>
  </si>
  <si>
    <t>CESPEDES CLEMENTE SHELY PAOLA</t>
  </si>
  <si>
    <t>8911171PUQSA002</t>
  </si>
  <si>
    <t>5501090RELRC006</t>
  </si>
  <si>
    <t>7306020VDVLV005</t>
  </si>
  <si>
    <t>8706290CPCMS006</t>
  </si>
  <si>
    <t>619550sccpm4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</si>
</sst>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#,##0.00"/>
    <numFmt numFmtId="166" formatCode="m/d/yyyy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7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6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0" fontId="10" fillId="0" borderId="1" xfId="4" applyFont="1" applyBorder="1" applyAlignment="1">
      <alignment horizontal="left"/>
    </xf>
    <xf numFmtId="16" fontId="7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166" fontId="7" fillId="0" borderId="3" xfId="0" applyNumberFormat="1" applyFont="1" applyBorder="1" applyAlignment="1">
      <alignment horizontal="left"/>
    </xf>
    <xf numFmtId="0" fontId="9" fillId="0" borderId="3" xfId="4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65" fontId="7" fillId="0" borderId="1" xfId="0" applyNumberFormat="1" applyFont="1" applyBorder="1"/>
    <xf numFmtId="165" fontId="7" fillId="0" borderId="3" xfId="0" applyNumberFormat="1" applyFont="1" applyBorder="1"/>
    <xf numFmtId="0" fontId="7" fillId="0" borderId="3" xfId="4" applyFont="1" applyBorder="1" applyAlignment="1">
      <alignment horizontal="left"/>
    </xf>
    <xf numFmtId="0" fontId="14" fillId="0" borderId="0" xfId="0" applyFont="1" applyAlignment="1">
      <alignment horizontal="left"/>
    </xf>
    <xf numFmtId="0" fontId="8" fillId="0" borderId="1" xfId="0" quotePrefix="1" applyFont="1" applyBorder="1" applyAlignment="1">
      <alignment horizontal="left"/>
    </xf>
    <xf numFmtId="165" fontId="7" fillId="3" borderId="1" xfId="0" applyNumberFormat="1" applyFont="1" applyFill="1" applyBorder="1"/>
    <xf numFmtId="0" fontId="13" fillId="0" borderId="7" xfId="0" applyFont="1" applyBorder="1" applyAlignment="1">
      <alignment horizontal="left"/>
    </xf>
    <xf numFmtId="0" fontId="6" fillId="0" borderId="7" xfId="4" applyFont="1" applyBorder="1" applyAlignment="1">
      <alignment horizontal="left" wrapText="1"/>
    </xf>
    <xf numFmtId="0" fontId="7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0" fontId="7" fillId="0" borderId="1" xfId="2" applyNumberFormat="1" applyFont="1" applyBorder="1" applyAlignment="1">
      <alignment horizontal="left"/>
    </xf>
    <xf numFmtId="10" fontId="7" fillId="0" borderId="1" xfId="0" applyNumberFormat="1" applyFont="1" applyBorder="1" applyAlignment="1">
      <alignment horizontal="left"/>
    </xf>
    <xf numFmtId="165" fontId="7" fillId="0" borderId="1" xfId="2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center"/>
    </xf>
    <xf numFmtId="0" fontId="8" fillId="0" borderId="1" xfId="2" applyFont="1" applyBorder="1" applyAlignment="1">
      <alignment horizontal="left" vertical="center" wrapText="1"/>
    </xf>
    <xf numFmtId="0" fontId="8" fillId="0" borderId="0" xfId="2" applyFont="1" applyAlignment="1">
      <alignment horizontal="left" vertical="top"/>
    </xf>
    <xf numFmtId="0" fontId="8" fillId="0" borderId="1" xfId="2" applyFont="1" applyBorder="1" applyAlignment="1">
      <alignment horizontal="left" vertical="center"/>
    </xf>
    <xf numFmtId="0" fontId="7" fillId="0" borderId="3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10" fontId="7" fillId="0" borderId="3" xfId="2" applyNumberFormat="1" applyFont="1" applyBorder="1" applyAlignment="1">
      <alignment horizontal="left"/>
    </xf>
    <xf numFmtId="10" fontId="7" fillId="0" borderId="3" xfId="0" applyNumberFormat="1" applyFont="1" applyBorder="1" applyAlignment="1">
      <alignment horizontal="left"/>
    </xf>
    <xf numFmtId="0" fontId="8" fillId="0" borderId="1" xfId="0" applyFont="1" applyBorder="1"/>
    <xf numFmtId="0" fontId="7" fillId="0" borderId="1" xfId="2" applyFont="1" applyBorder="1"/>
    <xf numFmtId="0" fontId="8" fillId="0" borderId="1" xfId="2" applyFont="1" applyBorder="1"/>
    <xf numFmtId="0" fontId="7" fillId="0" borderId="3" xfId="2" applyFont="1" applyBorder="1"/>
    <xf numFmtId="0" fontId="7" fillId="0" borderId="1" xfId="0" applyFont="1" applyBorder="1"/>
    <xf numFmtId="0" fontId="15" fillId="0" borderId="1" xfId="0" applyFont="1" applyBorder="1"/>
    <xf numFmtId="0" fontId="7" fillId="0" borderId="5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8" xfId="0" applyNumberFormat="1" applyFont="1" applyFill="1" applyBorder="1" applyAlignment="1"/>
    <xf numFmtId="0" fontId="7" fillId="0" borderId="9" xfId="0" applyFont="1" applyFill="1" applyBorder="1" applyAlignment="1">
      <alignment horizontal="left"/>
    </xf>
    <xf numFmtId="165" fontId="7" fillId="0" borderId="2" xfId="0" applyNumberFormat="1" applyFont="1" applyBorder="1" applyAlignment="1"/>
    <xf numFmtId="0" fontId="7" fillId="0" borderId="1" xfId="0" applyNumberFormat="1" applyFont="1" applyFill="1" applyBorder="1" applyAlignment="1">
      <alignment horizontal="left"/>
    </xf>
    <xf numFmtId="166" fontId="7" fillId="0" borderId="1" xfId="0" applyNumberFormat="1" applyFont="1" applyFill="1" applyBorder="1" applyAlignment="1">
      <alignment horizontal="left"/>
    </xf>
    <xf numFmtId="0" fontId="7" fillId="0" borderId="1" xfId="4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5" xfId="0" applyNumberFormat="1" applyFont="1" applyFill="1" applyBorder="1" applyAlignment="1"/>
    <xf numFmtId="0" fontId="7" fillId="0" borderId="4" xfId="0" applyFont="1" applyFill="1" applyBorder="1" applyAlignment="1">
      <alignment horizontal="left"/>
    </xf>
    <xf numFmtId="165" fontId="7" fillId="0" borderId="6" xfId="0" applyNumberFormat="1" applyFont="1" applyBorder="1" applyAlignment="1"/>
    <xf numFmtId="0" fontId="7" fillId="0" borderId="3" xfId="0" applyNumberFormat="1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left"/>
    </xf>
    <xf numFmtId="0" fontId="7" fillId="0" borderId="3" xfId="4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/>
  </cellXfs>
  <cellStyles count="7">
    <cellStyle name="Hipervínculo" xfId="4" builtinId="8"/>
    <cellStyle name="Normal" xfId="0" builtinId="0"/>
    <cellStyle name="Normal 2" xfId="1" xr:uid="{00000000-0005-0000-0000-000003000000}"/>
    <cellStyle name="Normal 2 2" xfId="3" xr:uid="{00000000-0005-0000-0000-000004000000}"/>
    <cellStyle name="Normal 2 2 2" xfId="6" xr:uid="{00000000-0005-0000-0000-000005000000}"/>
    <cellStyle name="Normal 2 3" xfId="5" xr:uid="{00000000-0005-0000-0000-000006000000}"/>
    <cellStyle name="Normal 3" xfId="2" xr:uid="{00000000-0005-0000-0000-000007000000}"/>
  </cellStyles>
  <dxfs count="1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yy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;[Red]#,##0.0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#,##0.00;[Red]#,##0.00"/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67" formatCode="d/mm/yyyy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1057275</xdr:colOff>
      <xdr:row>0</xdr:row>
      <xdr:rowOff>28575</xdr:rowOff>
    </xdr:from>
    <xdr:to>
      <xdr:col>11</xdr:col>
      <xdr:colOff>139233</xdr:colOff>
      <xdr:row>4</xdr:row>
      <xdr:rowOff>67796</xdr:rowOff>
    </xdr:to>
    <xdr:sp macro="" textlink="">
      <xdr:nvSpPr>
        <xdr:cNvPr id="2" name="btnObtenerDatos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706100" y="28575"/>
          <a:ext cx="1517977" cy="68692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3495675</xdr:colOff>
      <xdr:row>0</xdr:row>
      <xdr:rowOff>19050</xdr:rowOff>
    </xdr:from>
    <xdr:to>
      <xdr:col>11</xdr:col>
      <xdr:colOff>106176</xdr:colOff>
      <xdr:row>4</xdr:row>
      <xdr:rowOff>77321</xdr:rowOff>
    </xdr:to>
    <xdr:sp macro="" textlink="">
      <xdr:nvSpPr>
        <xdr:cNvPr id="3" name="CommandButton1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0706100" y="19050"/>
          <a:ext cx="1484920" cy="70597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1057275</xdr:colOff>
      <xdr:row>0</xdr:row>
      <xdr:rowOff>28575</xdr:rowOff>
    </xdr:from>
    <xdr:to>
      <xdr:col>11</xdr:col>
      <xdr:colOff>139233</xdr:colOff>
      <xdr:row>4</xdr:row>
      <xdr:rowOff>67796</xdr:rowOff>
    </xdr:to>
    <xdr:sp macro="" textlink="">
      <xdr:nvSpPr>
        <xdr:cNvPr id="4" name="btnObtenerDatos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0706100" y="28575"/>
          <a:ext cx="1517977" cy="68692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3495675</xdr:colOff>
      <xdr:row>0</xdr:row>
      <xdr:rowOff>19050</xdr:rowOff>
    </xdr:from>
    <xdr:to>
      <xdr:col>11</xdr:col>
      <xdr:colOff>106176</xdr:colOff>
      <xdr:row>4</xdr:row>
      <xdr:rowOff>77321</xdr:rowOff>
    </xdr:to>
    <xdr:sp macro="" textlink="">
      <xdr:nvSpPr>
        <xdr:cNvPr id="5" name="CommandButton1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706100" y="19050"/>
          <a:ext cx="1484920" cy="70597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0</xdr:row>
          <xdr:rowOff>9525</xdr:rowOff>
        </xdr:from>
        <xdr:to>
          <xdr:col>2</xdr:col>
          <xdr:colOff>3333750</xdr:colOff>
          <xdr:row>0</xdr:row>
          <xdr:rowOff>438150</xdr:rowOff>
        </xdr:to>
        <xdr:sp macro="" textlink="">
          <xdr:nvSpPr>
            <xdr:cNvPr id="14343" name="Butto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INICIA FORMUALRIO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CJ1011" totalsRowShown="0" headerRowDxfId="176" dataDxfId="175">
  <sortState xmlns:xlrd2="http://schemas.microsoft.com/office/spreadsheetml/2017/richdata2" ref="A2:CJ954">
    <sortCondition ref="C2:C954"/>
  </sortState>
  <tableColumns count="88">
    <tableColumn id="1" xr3:uid="{00000000-0010-0000-0000-000001000000}" name="FECHA" totalsRowDxfId="174"/>
    <tableColumn id="2" xr3:uid="{00000000-0010-0000-0000-000002000000}" name="CODTRA" dataDxfId="173" totalsRowDxfId="172"/>
    <tableColumn id="3" xr3:uid="{00000000-0010-0000-0000-000003000000}" name="APELLIDOS Y NOMBRES" dataDxfId="171" totalsRowDxfId="170"/>
    <tableColumn id="4" xr3:uid="{00000000-0010-0000-0000-000004000000}" name="DNI2" dataDxfId="169" totalsRowDxfId="168"/>
    <tableColumn id="5" xr3:uid="{00000000-0010-0000-0000-000005000000}" name="AUTOGENERADO ONP" dataDxfId="167" totalsRowDxfId="166"/>
    <tableColumn id="6" xr3:uid="{00000000-0010-0000-0000-000006000000}" name="AUTOGENERADO AFP" dataDxfId="165" totalsRowDxfId="164"/>
    <tableColumn id="7" xr3:uid="{00000000-0010-0000-0000-000007000000}" name="ENTIDAD" dataDxfId="163" totalsRowDxfId="162"/>
    <tableColumn id="8" xr3:uid="{00000000-0010-0000-0000-000008000000}" name="FECHA DE_x000a_NACIMIENTO" dataDxfId="161" totalsRowDxfId="160">
      <calculatedColumnFormula>IFERROR(DATE(MID(E2,1,2),MID(E2,3,2),MID(E2,5,2))," ")</calculatedColumnFormula>
    </tableColumn>
    <tableColumn id="9" xr3:uid="{00000000-0010-0000-0000-000009000000}" name="TIPO DE_x000a_COMISION" dataDxfId="159" totalsRowDxfId="158"/>
    <tableColumn id="10" xr3:uid="{00000000-0010-0000-0000-00000A000000}" name="COD. PORT." dataDxfId="157" totalsRowDxfId="156"/>
    <tableColumn id="11" xr3:uid="{00000000-0010-0000-0000-00000B000000}" name="JUDICIAL" dataDxfId="155" totalsRowDxfId="154"/>
    <tableColumn id="12" xr3:uid="{00000000-0010-0000-0000-00000C000000}" name="Columna2" dataDxfId="153" totalsRowDxfId="152"/>
    <tableColumn id="13" xr3:uid="{00000000-0010-0000-0000-00000D000000}" name="Columna3" dataDxfId="151" totalsRowDxfId="150"/>
    <tableColumn id="14" xr3:uid="{00000000-0010-0000-0000-00000E000000}" name="Columna4" dataDxfId="149" totalsRowDxfId="148"/>
    <tableColumn id="15" xr3:uid="{00000000-0010-0000-0000-00000F000000}" name="Columna5" dataDxfId="147" totalsRowDxfId="146">
      <calculatedColumnFormula>"Retención Judicial "&amp;(Tabla1[[#This Row],[JUDICIAL]]*100)&amp;"%"</calculatedColumnFormula>
    </tableColumn>
    <tableColumn id="16" xr3:uid="{00000000-0010-0000-0000-000010000000}" name="APORTE EMPLEADOR" dataDxfId="145" totalsRowDxfId="144"/>
    <tableColumn id="17" xr3:uid="{00000000-0010-0000-0000-000011000000}" name="MINIMO VITAL" dataDxfId="143" totalsRowDxfId="142"/>
    <tableColumn id="18" xr3:uid="{00000000-0010-0000-0000-000012000000}" name="APORTE 9%" dataDxfId="141" totalsRowDxfId="140">
      <calculatedColumnFormula>+Tabla1[[#This Row],[MINIMO VITAL]]*9%</calculatedColumnFormula>
    </tableColumn>
    <tableColumn id="19" xr3:uid="{00000000-0010-0000-0000-000013000000}" name="GRUPO" dataDxfId="139" totalsRowDxfId="138"/>
    <tableColumn id="20" xr3:uid="{00000000-0010-0000-0000-000014000000}" name="EDAD" dataDxfId="137" totalsRowDxfId="136">
      <calculatedColumnFormula>IFERROR(DATEDIF(H2,TODAY(),"y")," ")</calculatedColumnFormula>
    </tableColumn>
    <tableColumn id="21" xr3:uid="{00000000-0010-0000-0000-000015000000}" name="DNI23" dataDxfId="135" totalsRowDxfId="134">
      <calculatedColumnFormula>IF(D2="","",REPT("0",8-LEN(D2))&amp;D2)</calculatedColumnFormula>
    </tableColumn>
    <tableColumn id="22" xr3:uid="{00000000-0010-0000-0000-000016000000}" name="APELLIDOS Y NOMBRES2" dataDxfId="133" totalsRowDxfId="132"/>
    <tableColumn id="23" xr3:uid="{00000000-0010-0000-0000-000017000000}" name="AUTOGENERADOESSALUD" dataDxfId="131" totalsRowDxfId="130"/>
    <tableColumn id="24" xr3:uid="{00000000-0010-0000-0000-000018000000}" name="AUTOGENERADOAFP" dataDxfId="129" totalsRowDxfId="128"/>
    <tableColumn id="25" xr3:uid="{00000000-0010-0000-0000-000019000000}" name="ENTIDAD1" dataDxfId="127" totalsRowDxfId="126"/>
    <tableColumn id="26" xr3:uid="{00000000-0010-0000-0000-00001A000000}" name="CODTRA2" dataDxfId="125" totalsRowDxfId="124"/>
    <tableColumn id="27" xr3:uid="{00000000-0010-0000-0000-00001B000000}" name="CODTRA33" dataDxfId="123" totalsRowDxfId="122">
      <calculatedColumnFormula>+Tabla1[[#This Row],[FECHA DE
NACIMIENTO]]</calculatedColumnFormula>
    </tableColumn>
    <tableColumn id="28" xr3:uid="{00000000-0010-0000-0000-00001C000000}" name="ASIG FAMILIAR" dataDxfId="121" totalsRowDxfId="120"/>
    <tableColumn id="29" xr3:uid="{00000000-0010-0000-0000-00001D000000}" name="DUPLICADOS_x000a_VBA EXCEL" dataDxfId="119" totalsRowDxfId="118"/>
    <tableColumn id="30" xr3:uid="{00000000-0010-0000-0000-00001E000000}" name="DUPLICADO_x000a_FORMULA" dataDxfId="117" totalsRowDxfId="116">
      <calculatedColumnFormula>IF(COUNTIF(D$1:D1,D2)=0,"OK","Duplicado")</calculatedColumnFormula>
    </tableColumn>
    <tableColumn id="31" xr3:uid="{00000000-0010-0000-0000-00001F000000}" name="VENCIMIENTO_x000a_DE FECHA" dataDxfId="115" totalsRowDxfId="114">
      <calculatedColumnFormula>IF(TODAY()&lt;A2,"Pendiente",IF(TODAY()&gt;A2,"Inactivo","Activo"))</calculatedColumnFormula>
    </tableColumn>
    <tableColumn id="32" xr3:uid="{00000000-0010-0000-0000-000020000000}" name="NRO DE CUENTA" dataDxfId="113" totalsRowDxfId="112"/>
    <tableColumn id="33" xr3:uid="{00000000-0010-0000-0000-000021000000}" name="ENTIDAD2" dataDxfId="111" totalsRowDxfId="110">
      <calculatedColumnFormula>IF(AF2="","",IF(AF2="00","","CMAC"))</calculatedColumnFormula>
    </tableColumn>
    <tableColumn id="34" xr3:uid="{00000000-0010-0000-0000-000022000000}" name="DNI3" dataDxfId="109" totalsRowDxfId="108"/>
    <tableColumn id="35" xr3:uid="{00000000-0010-0000-0000-000023000000}" name="APELLIDOS Y NOMBRES_x000a_DE LA DEMANDANTE" dataDxfId="107" totalsRowDxfId="106"/>
    <tableColumn id="36" xr3:uid="{00000000-0010-0000-0000-000024000000}" name="CUENTA CORRIENTE_x000a_DE LA DEMANDANTE2" dataDxfId="105" totalsRowDxfId="104"/>
    <tableColumn id="37" xr3:uid="{00000000-0010-0000-0000-000025000000}" name="BANCO DE LA _x000a_DEMANDANTE" dataDxfId="103" totalsRowDxfId="102"/>
    <tableColumn id="38" xr3:uid="{00000000-0010-0000-0000-000026000000}" name="JUDICIALES" dataDxfId="101" totalsRowDxfId="100"/>
    <tableColumn id="39" xr3:uid="{00000000-0010-0000-0000-000027000000}" name="APELLIDOS Y NOMBRES22" dataDxfId="99" totalsRowDxfId="98"/>
    <tableColumn id="40" xr3:uid="{00000000-0010-0000-0000-000028000000}" name="CODTRA3" dataDxfId="97" totalsRowDxfId="96"/>
    <tableColumn id="41" xr3:uid="{00000000-0010-0000-0000-000029000000}" name="CODTRA4" dataDxfId="95" totalsRowDxfId="94">
      <calculatedColumnFormula>SEPARARAPELLIDOS2018(Tabla1[[#This Row],[APELLIDOS Y NOMBRES]])</calculatedColumnFormula>
    </tableColumn>
    <tableColumn id="42" xr3:uid="{00000000-0010-0000-0000-00002A000000}" name="CODTRA5" dataDxfId="93" totalsRowDxfId="92">
      <calculatedColumnFormula>IFERROR(IF(AO2="","",MID((REPLACE((AO2),(SEARCH("@",(AO2))),1,"")),(SEARCH("@",(REPLACE((AO2),(SEARCH("@",(AO2))),1,""))))+1,((LEN((REPLACE((AO2),(SEARCH("@",(AO2))),1,""))))-(SEARCH("@",(REPLACE((AO2),(SEARCH("@",(AO2))),1,""))))))),)</calculatedColumnFormula>
    </tableColumn>
    <tableColumn id="43" xr3:uid="{00000000-0010-0000-0000-00002B000000}" name="CODTRA6" dataDxfId="91" totalsRowDxfId="90">
      <calculatedColumnFormula>IFERROR(IF(AO2="","",LEFT(AO2,(SEARCH("@",AO2))-1)),)</calculatedColumnFormula>
    </tableColumn>
    <tableColumn id="44" xr3:uid="{00000000-0010-0000-0000-00002C000000}" name="CODTRA7" dataDxfId="89" totalsRowDxfId="88">
      <calculatedColumnFormula>IFERROR(IF(AO2="","",LEFT((RIGHT(AO2,(LEN(AO2))-(SEARCH("@",AO2)))),(SEARCH("@",(RIGHT(AO2,(LEN(AO2))-(SEARCH("@",AO2))))))-1)),)</calculatedColumnFormula>
    </tableColumn>
    <tableColumn id="45" xr3:uid="{00000000-0010-0000-0000-00002D000000}" name="CODTRA8" dataDxfId="87" totalsRowDxfId="86">
      <calculatedColumnFormula>QuitarSimbolos(Tabla1[[#This Row],[CODTRA5]])</calculatedColumnFormula>
    </tableColumn>
    <tableColumn id="46" xr3:uid="{00000000-0010-0000-0000-00002E000000}" name="GENERO" dataDxfId="85" totalsRowDxfId="84"/>
    <tableColumn id="47" xr3:uid="{00000000-0010-0000-0000-00002F000000}" name="SEXO" dataDxfId="83" totalsRowDxfId="82">
      <calculatedColumnFormula>IF(AT2="","",IF(AT2="MASCULINO",1,2))</calculatedColumnFormula>
    </tableColumn>
    <tableColumn id="48" xr3:uid="{00000000-0010-0000-0000-000030000000}" name="TIPO DE DOCUMENTO" dataDxfId="81" totalsRowDxfId="80"/>
    <tableColumn id="49" xr3:uid="{00000000-0010-0000-0000-000031000000}" name="N° DE DOCUMENTO" dataDxfId="79" totalsRowDxfId="78">
      <calculatedColumnFormula>+Tabla1[[#This Row],[DNI23]]</calculatedColumnFormula>
    </tableColumn>
    <tableColumn id="50" xr3:uid="{00000000-0010-0000-0000-000032000000}" name="PAÍS EMISOR DEL DOCUMENTO" dataDxfId="77" totalsRowDxfId="76"/>
    <tableColumn id="51" xr3:uid="{00000000-0010-0000-0000-000033000000}" name="FECHA DE NACIMIENTO2" dataDxfId="75" totalsRowDxfId="74">
      <calculatedColumnFormula>+Tabla1[[#This Row],[FECHA DE
NACIMIENTO]]</calculatedColumnFormula>
    </tableColumn>
    <tableColumn id="52" xr3:uid="{00000000-0010-0000-0000-000034000000}" name="APELLIDO PATERNO" dataDxfId="73" totalsRowDxfId="72">
      <calculatedColumnFormula>+Tabla1[[#This Row],[CODTRA6]]</calculatedColumnFormula>
    </tableColumn>
    <tableColumn id="53" xr3:uid="{00000000-0010-0000-0000-000035000000}" name="APELLIDO MATERNO" dataDxfId="71" totalsRowDxfId="70">
      <calculatedColumnFormula>+Tabla1[[#This Row],[CODTRA7]]</calculatedColumnFormula>
    </tableColumn>
    <tableColumn id="54" xr3:uid="{00000000-0010-0000-0000-000036000000}" name="NOMBRES" dataDxfId="69" totalsRowDxfId="68">
      <calculatedColumnFormula>+Tabla1[[#This Row],[CODTRA8]]</calculatedColumnFormula>
    </tableColumn>
    <tableColumn id="55" xr3:uid="{00000000-0010-0000-0000-000037000000}" name="SEXO2" dataDxfId="67" totalsRowDxfId="66">
      <calculatedColumnFormula>+Tabla1[[#This Row],[SEXO]]</calculatedColumnFormula>
    </tableColumn>
    <tableColumn id="56" xr3:uid="{00000000-0010-0000-0000-000038000000}" name="NACIONALIDAD" dataDxfId="65" totalsRowDxfId="64"/>
    <tableColumn id="57" xr3:uid="{00000000-0010-0000-0000-000039000000}" name="TELÉFONO - CÓDIGO LARGA DISTANCIA NACIONAL" dataDxfId="63" totalsRowDxfId="62"/>
    <tableColumn id="58" xr3:uid="{00000000-0010-0000-0000-00003A000000}" name="TELÉFONO - NÚMERO" dataDxfId="61" totalsRowDxfId="60"/>
    <tableColumn id="59" xr3:uid="{00000000-0010-0000-0000-00003B000000}" name="CORREO ELECTRÓNICO" dataDxfId="59" totalsRowDxfId="58" dataCellStyle="Hipervínculo"/>
    <tableColumn id="60" xr3:uid="{00000000-0010-0000-0000-00003C000000}" name="DIRECCIÓN 1 - TIPO DE VÍA" dataDxfId="57" totalsRowDxfId="56"/>
    <tableColumn id="61" xr3:uid="{00000000-0010-0000-0000-00003D000000}" name="DIRECCIÓN 1 - NOMBRE DE VÍA" dataDxfId="55" totalsRowDxfId="54"/>
    <tableColumn id="62" xr3:uid="{00000000-0010-0000-0000-00003E000000}" name="DIRECCIÓN 1  - NÚMERO DE VÍA" dataDxfId="53" totalsRowDxfId="52"/>
    <tableColumn id="63" xr3:uid="{00000000-0010-0000-0000-00003F000000}" name="DIRECCIÓN 1  - DEPARTAMENTO" dataDxfId="51" totalsRowDxfId="50"/>
    <tableColumn id="64" xr3:uid="{00000000-0010-0000-0000-000040000000}" name="DIRECCIÓN 1  - INTERIOR" dataDxfId="49" totalsRowDxfId="48"/>
    <tableColumn id="65" xr3:uid="{00000000-0010-0000-0000-000041000000}" name="DIRECCIÓN 1 - MANZANA" dataDxfId="47" totalsRowDxfId="46"/>
    <tableColumn id="66" xr3:uid="{00000000-0010-0000-0000-000042000000}" name="DIRECCIÓN 1  - LOTE" dataDxfId="45" totalsRowDxfId="44"/>
    <tableColumn id="67" xr3:uid="{00000000-0010-0000-0000-000043000000}" name="DIRECCIÓN 1  - KILOMETRO" dataDxfId="43" totalsRowDxfId="42"/>
    <tableColumn id="68" xr3:uid="{00000000-0010-0000-0000-000044000000}" name="DIRECCIÓN 1  - BLOCK" dataDxfId="41" totalsRowDxfId="40"/>
    <tableColumn id="69" xr3:uid="{00000000-0010-0000-0000-000045000000}" name="DIRECCIÓN 1  - ETAPA" dataDxfId="39" totalsRowDxfId="38"/>
    <tableColumn id="70" xr3:uid="{00000000-0010-0000-0000-000046000000}" name="DIRECCION 1 - TIPO DE ZONA" dataDxfId="37" totalsRowDxfId="36"/>
    <tableColumn id="71" xr3:uid="{00000000-0010-0000-0000-000047000000}" name="DIRECCIÓN 1 - _x000a_NOMBRE DE ZONA" dataDxfId="35" totalsRowDxfId="34"/>
    <tableColumn id="72" xr3:uid="{00000000-0010-0000-0000-000048000000}" name="DIRECCIÓN 1 - REFERENCIA" dataDxfId="33" totalsRowDxfId="32"/>
    <tableColumn id="73" xr3:uid="{00000000-0010-0000-0000-000049000000}" name="DIRECCION 1 -UBIGEO" dataDxfId="31" totalsRowDxfId="30"/>
    <tableColumn id="74" xr3:uid="{00000000-0010-0000-0000-00004A000000}" name="DIRECCIÓN 1 - TIPO DE VÍA2" dataDxfId="29" totalsRowDxfId="28"/>
    <tableColumn id="75" xr3:uid="{00000000-0010-0000-0000-00004B000000}" name="DIRECCIÓN 2 - NOMBRE DE VÍA" dataDxfId="27" totalsRowDxfId="26"/>
    <tableColumn id="76" xr3:uid="{00000000-0010-0000-0000-00004C000000}" name="DIRECCIÓN 2- NÚMERO DE VÍA" dataDxfId="25" totalsRowDxfId="24"/>
    <tableColumn id="77" xr3:uid="{00000000-0010-0000-0000-00004D000000}" name="DIRECCIÓN 2  - DEPARTAMENTO" dataDxfId="23" totalsRowDxfId="22"/>
    <tableColumn id="78" xr3:uid="{00000000-0010-0000-0000-00004E000000}" name="DIRECCIÓN 2  - INTERIOR" dataDxfId="21" totalsRowDxfId="20"/>
    <tableColumn id="79" xr3:uid="{00000000-0010-0000-0000-00004F000000}" name="DIRECCIÓN 2 - MANZANA" dataDxfId="19" totalsRowDxfId="18"/>
    <tableColumn id="80" xr3:uid="{00000000-0010-0000-0000-000050000000}" name="DIRECCIÓN 2  - LOTE" dataDxfId="17" totalsRowDxfId="16"/>
    <tableColumn id="81" xr3:uid="{00000000-0010-0000-0000-000051000000}" name="DIRECCIÓN 2  - KILOMETRO" dataDxfId="15" totalsRowDxfId="14"/>
    <tableColumn id="82" xr3:uid="{00000000-0010-0000-0000-000052000000}" name="DIRECCIÓN 2 - BLOCK" dataDxfId="13" totalsRowDxfId="12"/>
    <tableColumn id="83" xr3:uid="{00000000-0010-0000-0000-000053000000}" name="DIRECCIÓN 2  - ETAPA" dataDxfId="11" totalsRowDxfId="10"/>
    <tableColumn id="84" xr3:uid="{00000000-0010-0000-0000-000054000000}" name="DIRECCION 2 - TIPO DE ZONA" dataDxfId="9" totalsRowDxfId="8"/>
    <tableColumn id="85" xr3:uid="{00000000-0010-0000-0000-000055000000}" name="DIRECCIÓN 2 - NOMBRE DE ZONA" dataDxfId="7" totalsRowDxfId="6"/>
    <tableColumn id="86" xr3:uid="{00000000-0010-0000-0000-000056000000}" name="DIRECCIÓN 2 - REFERENCIA" dataDxfId="5" totalsRowDxfId="4"/>
    <tableColumn id="87" xr3:uid="{00000000-0010-0000-0000-000057000000}" name="DIRECCION 2 -UBIGEO" dataDxfId="3" totalsRowDxfId="2"/>
    <tableColumn id="88" xr3:uid="{00000000-0010-0000-0000-000058000000}" name="INDICADOR CENTRO ASISTENCIA ESSALUD (SOLO A ASEGURADOS AL ESSALUD)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aposa@faposa.com.pe" TargetMode="External"/><Relationship Id="rId299" Type="http://schemas.openxmlformats.org/officeDocument/2006/relationships/hyperlink" Target="mailto:faposa@faposa.com.pe" TargetMode="External"/><Relationship Id="rId21" Type="http://schemas.openxmlformats.org/officeDocument/2006/relationships/hyperlink" Target="mailto:faposa@faposa.com.pe" TargetMode="External"/><Relationship Id="rId63" Type="http://schemas.openxmlformats.org/officeDocument/2006/relationships/hyperlink" Target="mailto:faposa@faposa.com.pe" TargetMode="External"/><Relationship Id="rId159" Type="http://schemas.openxmlformats.org/officeDocument/2006/relationships/hyperlink" Target="mailto:faposa@faposa.com.pe" TargetMode="External"/><Relationship Id="rId324" Type="http://schemas.openxmlformats.org/officeDocument/2006/relationships/hyperlink" Target="mailto:faposa@faposa.com.pe" TargetMode="External"/><Relationship Id="rId366" Type="http://schemas.openxmlformats.org/officeDocument/2006/relationships/hyperlink" Target="mailto:faposa@faposa.com.pe" TargetMode="External"/><Relationship Id="rId531" Type="http://schemas.openxmlformats.org/officeDocument/2006/relationships/hyperlink" Target="mailto:faposa@faposa.com.pe" TargetMode="External"/><Relationship Id="rId573" Type="http://schemas.openxmlformats.org/officeDocument/2006/relationships/hyperlink" Target="mailto:faposa@faposa.com.pe" TargetMode="External"/><Relationship Id="rId170" Type="http://schemas.openxmlformats.org/officeDocument/2006/relationships/hyperlink" Target="mailto:faposa@faposa.com.pe" TargetMode="External"/><Relationship Id="rId226" Type="http://schemas.openxmlformats.org/officeDocument/2006/relationships/hyperlink" Target="mailto:faposa@faposa.com.pe" TargetMode="External"/><Relationship Id="rId433" Type="http://schemas.openxmlformats.org/officeDocument/2006/relationships/hyperlink" Target="mailto:faposa@faposa.com.pe" TargetMode="External"/><Relationship Id="rId268" Type="http://schemas.openxmlformats.org/officeDocument/2006/relationships/hyperlink" Target="mailto:faposa@faposa.com.pe" TargetMode="External"/><Relationship Id="rId475" Type="http://schemas.openxmlformats.org/officeDocument/2006/relationships/hyperlink" Target="mailto:faposa@faposa.com.pe" TargetMode="External"/><Relationship Id="rId32" Type="http://schemas.openxmlformats.org/officeDocument/2006/relationships/hyperlink" Target="mailto:faposa@faposa.com.pe" TargetMode="External"/><Relationship Id="rId74" Type="http://schemas.openxmlformats.org/officeDocument/2006/relationships/hyperlink" Target="mailto:faposa@faposa.com.pe" TargetMode="External"/><Relationship Id="rId128" Type="http://schemas.openxmlformats.org/officeDocument/2006/relationships/hyperlink" Target="mailto:faposa@faposa.com.pe" TargetMode="External"/><Relationship Id="rId335" Type="http://schemas.openxmlformats.org/officeDocument/2006/relationships/hyperlink" Target="mailto:faposa@faposa.com.pe" TargetMode="External"/><Relationship Id="rId377" Type="http://schemas.openxmlformats.org/officeDocument/2006/relationships/hyperlink" Target="mailto:faposa@faposa.com.pe" TargetMode="External"/><Relationship Id="rId500" Type="http://schemas.openxmlformats.org/officeDocument/2006/relationships/hyperlink" Target="mailto:faposa@faposa.com.pe" TargetMode="External"/><Relationship Id="rId542" Type="http://schemas.openxmlformats.org/officeDocument/2006/relationships/hyperlink" Target="mailto:faposa@faposa.com.pe" TargetMode="External"/><Relationship Id="rId584" Type="http://schemas.openxmlformats.org/officeDocument/2006/relationships/hyperlink" Target="mailto:faposa@faposa.com.pe" TargetMode="External"/><Relationship Id="rId5" Type="http://schemas.openxmlformats.org/officeDocument/2006/relationships/hyperlink" Target="mailto:faposa@faposa.com.pe" TargetMode="External"/><Relationship Id="rId181" Type="http://schemas.openxmlformats.org/officeDocument/2006/relationships/hyperlink" Target="mailto:faposa@faposa.com.pe" TargetMode="External"/><Relationship Id="rId237" Type="http://schemas.openxmlformats.org/officeDocument/2006/relationships/hyperlink" Target="mailto:faposa@faposa.com.pe" TargetMode="External"/><Relationship Id="rId402" Type="http://schemas.openxmlformats.org/officeDocument/2006/relationships/hyperlink" Target="mailto:faposa@faposa.com.pe" TargetMode="External"/><Relationship Id="rId279" Type="http://schemas.openxmlformats.org/officeDocument/2006/relationships/hyperlink" Target="mailto:faposa@faposa.com.pe" TargetMode="External"/><Relationship Id="rId444" Type="http://schemas.openxmlformats.org/officeDocument/2006/relationships/hyperlink" Target="mailto:faposa@faposa.com.pe" TargetMode="External"/><Relationship Id="rId486" Type="http://schemas.openxmlformats.org/officeDocument/2006/relationships/hyperlink" Target="mailto:faposa@faposa.com.pe" TargetMode="External"/><Relationship Id="rId43" Type="http://schemas.openxmlformats.org/officeDocument/2006/relationships/hyperlink" Target="mailto:faposa@faposa.com.pe" TargetMode="External"/><Relationship Id="rId139" Type="http://schemas.openxmlformats.org/officeDocument/2006/relationships/hyperlink" Target="mailto:faposa@faposa.com.pe" TargetMode="External"/><Relationship Id="rId290" Type="http://schemas.openxmlformats.org/officeDocument/2006/relationships/hyperlink" Target="mailto:faposa@faposa.com.pe" TargetMode="External"/><Relationship Id="rId304" Type="http://schemas.openxmlformats.org/officeDocument/2006/relationships/hyperlink" Target="mailto:faposa@faposa.com.pe" TargetMode="External"/><Relationship Id="rId346" Type="http://schemas.openxmlformats.org/officeDocument/2006/relationships/hyperlink" Target="mailto:faposa@faposa.com.pe" TargetMode="External"/><Relationship Id="rId388" Type="http://schemas.openxmlformats.org/officeDocument/2006/relationships/hyperlink" Target="mailto:faposa@faposa.com.pe" TargetMode="External"/><Relationship Id="rId511" Type="http://schemas.openxmlformats.org/officeDocument/2006/relationships/hyperlink" Target="mailto:faposa@faposa.com.pe" TargetMode="External"/><Relationship Id="rId553" Type="http://schemas.openxmlformats.org/officeDocument/2006/relationships/hyperlink" Target="mailto:faposa@faposa.com.pe" TargetMode="External"/><Relationship Id="rId609" Type="http://schemas.openxmlformats.org/officeDocument/2006/relationships/hyperlink" Target="mailto:faposa@faposa.com.pe" TargetMode="External"/><Relationship Id="rId85" Type="http://schemas.openxmlformats.org/officeDocument/2006/relationships/hyperlink" Target="mailto:faposa@faposa.com.pe" TargetMode="External"/><Relationship Id="rId150" Type="http://schemas.openxmlformats.org/officeDocument/2006/relationships/hyperlink" Target="mailto:faposa@faposa.com.pe" TargetMode="External"/><Relationship Id="rId192" Type="http://schemas.openxmlformats.org/officeDocument/2006/relationships/hyperlink" Target="mailto:faposa@faposa.com.pe" TargetMode="External"/><Relationship Id="rId206" Type="http://schemas.openxmlformats.org/officeDocument/2006/relationships/hyperlink" Target="mailto:faposa@faposa.com.pe" TargetMode="External"/><Relationship Id="rId413" Type="http://schemas.openxmlformats.org/officeDocument/2006/relationships/hyperlink" Target="mailto:faposa@faposa.com.pe" TargetMode="External"/><Relationship Id="rId595" Type="http://schemas.openxmlformats.org/officeDocument/2006/relationships/hyperlink" Target="mailto:faposa@faposa.com.pe" TargetMode="External"/><Relationship Id="rId248" Type="http://schemas.openxmlformats.org/officeDocument/2006/relationships/hyperlink" Target="mailto:faposa@faposa.com.pe" TargetMode="External"/><Relationship Id="rId455" Type="http://schemas.openxmlformats.org/officeDocument/2006/relationships/hyperlink" Target="mailto:faposa@faposa.com.pe" TargetMode="External"/><Relationship Id="rId497" Type="http://schemas.openxmlformats.org/officeDocument/2006/relationships/hyperlink" Target="mailto:faposa@faposa.com.pe" TargetMode="External"/><Relationship Id="rId620" Type="http://schemas.openxmlformats.org/officeDocument/2006/relationships/hyperlink" Target="mailto:faposa@faposa.com.pe" TargetMode="External"/><Relationship Id="rId12" Type="http://schemas.openxmlformats.org/officeDocument/2006/relationships/hyperlink" Target="mailto:faposa@faposa.com.pe" TargetMode="External"/><Relationship Id="rId108" Type="http://schemas.openxmlformats.org/officeDocument/2006/relationships/hyperlink" Target="mailto:faposa@faposa.com.pe" TargetMode="External"/><Relationship Id="rId315" Type="http://schemas.openxmlformats.org/officeDocument/2006/relationships/hyperlink" Target="mailto:faposa@faposa.com.pe" TargetMode="External"/><Relationship Id="rId357" Type="http://schemas.openxmlformats.org/officeDocument/2006/relationships/hyperlink" Target="mailto:faposa@faposa.com.pe" TargetMode="External"/><Relationship Id="rId522" Type="http://schemas.openxmlformats.org/officeDocument/2006/relationships/hyperlink" Target="mailto:faposa@faposa.com.pe" TargetMode="External"/><Relationship Id="rId54" Type="http://schemas.openxmlformats.org/officeDocument/2006/relationships/hyperlink" Target="mailto:faposa@faposa.com.pe" TargetMode="External"/><Relationship Id="rId96" Type="http://schemas.openxmlformats.org/officeDocument/2006/relationships/hyperlink" Target="mailto:faposa@faposa.com.pe" TargetMode="External"/><Relationship Id="rId161" Type="http://schemas.openxmlformats.org/officeDocument/2006/relationships/hyperlink" Target="mailto:faposa@faposa.com.pe" TargetMode="External"/><Relationship Id="rId217" Type="http://schemas.openxmlformats.org/officeDocument/2006/relationships/hyperlink" Target="mailto:faposa@faposa.com.pe" TargetMode="External"/><Relationship Id="rId399" Type="http://schemas.openxmlformats.org/officeDocument/2006/relationships/hyperlink" Target="mailto:faposa@faposa.com.pe" TargetMode="External"/><Relationship Id="rId564" Type="http://schemas.openxmlformats.org/officeDocument/2006/relationships/hyperlink" Target="mailto:faposa@faposa.com.pe" TargetMode="External"/><Relationship Id="rId259" Type="http://schemas.openxmlformats.org/officeDocument/2006/relationships/hyperlink" Target="mailto:faposa@faposa.com.pe" TargetMode="External"/><Relationship Id="rId424" Type="http://schemas.openxmlformats.org/officeDocument/2006/relationships/hyperlink" Target="mailto:faposa@faposa.com.pe" TargetMode="External"/><Relationship Id="rId466" Type="http://schemas.openxmlformats.org/officeDocument/2006/relationships/hyperlink" Target="mailto:faposa@faposa.com.pe" TargetMode="External"/><Relationship Id="rId23" Type="http://schemas.openxmlformats.org/officeDocument/2006/relationships/hyperlink" Target="mailto:faposa@faposa.com.pe" TargetMode="External"/><Relationship Id="rId119" Type="http://schemas.openxmlformats.org/officeDocument/2006/relationships/hyperlink" Target="mailto:faposa@faposa.com.pe" TargetMode="External"/><Relationship Id="rId270" Type="http://schemas.openxmlformats.org/officeDocument/2006/relationships/hyperlink" Target="mailto:faposa@faposa.com.pe" TargetMode="External"/><Relationship Id="rId326" Type="http://schemas.openxmlformats.org/officeDocument/2006/relationships/hyperlink" Target="mailto:faposa@faposa.com.pe" TargetMode="External"/><Relationship Id="rId533" Type="http://schemas.openxmlformats.org/officeDocument/2006/relationships/hyperlink" Target="mailto:faposa@faposa.com.pe" TargetMode="External"/><Relationship Id="rId65" Type="http://schemas.openxmlformats.org/officeDocument/2006/relationships/hyperlink" Target="mailto:faposa@faposa.com.pe" TargetMode="External"/><Relationship Id="rId130" Type="http://schemas.openxmlformats.org/officeDocument/2006/relationships/hyperlink" Target="mailto:faposa@faposa.com.pe" TargetMode="External"/><Relationship Id="rId368" Type="http://schemas.openxmlformats.org/officeDocument/2006/relationships/hyperlink" Target="mailto:faposa@faposa.com.pe" TargetMode="External"/><Relationship Id="rId575" Type="http://schemas.openxmlformats.org/officeDocument/2006/relationships/hyperlink" Target="mailto:faposa@faposa.com.pe" TargetMode="External"/><Relationship Id="rId172" Type="http://schemas.openxmlformats.org/officeDocument/2006/relationships/hyperlink" Target="mailto:faposa@faposa.com.pe" TargetMode="External"/><Relationship Id="rId228" Type="http://schemas.openxmlformats.org/officeDocument/2006/relationships/hyperlink" Target="mailto:faposa@faposa.com.pe" TargetMode="External"/><Relationship Id="rId435" Type="http://schemas.openxmlformats.org/officeDocument/2006/relationships/hyperlink" Target="mailto:faposa@faposa.com.pe" TargetMode="External"/><Relationship Id="rId477" Type="http://schemas.openxmlformats.org/officeDocument/2006/relationships/hyperlink" Target="mailto:faposa@faposa.com.pe" TargetMode="External"/><Relationship Id="rId600" Type="http://schemas.openxmlformats.org/officeDocument/2006/relationships/hyperlink" Target="mailto:faposa@faposa.com.pe" TargetMode="External"/><Relationship Id="rId281" Type="http://schemas.openxmlformats.org/officeDocument/2006/relationships/hyperlink" Target="mailto:faposa@faposa.com.pe" TargetMode="External"/><Relationship Id="rId337" Type="http://schemas.openxmlformats.org/officeDocument/2006/relationships/hyperlink" Target="mailto:faposa@faposa.com.pe" TargetMode="External"/><Relationship Id="rId502" Type="http://schemas.openxmlformats.org/officeDocument/2006/relationships/hyperlink" Target="mailto:faposa@faposa.com.pe" TargetMode="External"/><Relationship Id="rId34" Type="http://schemas.openxmlformats.org/officeDocument/2006/relationships/hyperlink" Target="mailto:faposa@faposa.com.pe" TargetMode="External"/><Relationship Id="rId76" Type="http://schemas.openxmlformats.org/officeDocument/2006/relationships/hyperlink" Target="mailto:faposa@faposa.com.pe" TargetMode="External"/><Relationship Id="rId141" Type="http://schemas.openxmlformats.org/officeDocument/2006/relationships/hyperlink" Target="mailto:faposa@faposa.com.pe" TargetMode="External"/><Relationship Id="rId379" Type="http://schemas.openxmlformats.org/officeDocument/2006/relationships/hyperlink" Target="mailto:faposa@faposa.com.pe" TargetMode="External"/><Relationship Id="rId544" Type="http://schemas.openxmlformats.org/officeDocument/2006/relationships/hyperlink" Target="mailto:faposa@faposa.com.pe" TargetMode="External"/><Relationship Id="rId586" Type="http://schemas.openxmlformats.org/officeDocument/2006/relationships/hyperlink" Target="mailto:faposa@faposa.com.pe" TargetMode="External"/><Relationship Id="rId7" Type="http://schemas.openxmlformats.org/officeDocument/2006/relationships/hyperlink" Target="mailto:faposa@faposa.com.pe" TargetMode="External"/><Relationship Id="rId183" Type="http://schemas.openxmlformats.org/officeDocument/2006/relationships/hyperlink" Target="mailto:faposa@faposa.com.pe" TargetMode="External"/><Relationship Id="rId239" Type="http://schemas.openxmlformats.org/officeDocument/2006/relationships/hyperlink" Target="mailto:faposa@faposa.com.pe" TargetMode="External"/><Relationship Id="rId390" Type="http://schemas.openxmlformats.org/officeDocument/2006/relationships/hyperlink" Target="mailto:faposa@faposa.com.pe" TargetMode="External"/><Relationship Id="rId404" Type="http://schemas.openxmlformats.org/officeDocument/2006/relationships/hyperlink" Target="mailto:faposa@faposa.com.pe" TargetMode="External"/><Relationship Id="rId446" Type="http://schemas.openxmlformats.org/officeDocument/2006/relationships/hyperlink" Target="mailto:faposa@faposa.com.pe" TargetMode="External"/><Relationship Id="rId611" Type="http://schemas.openxmlformats.org/officeDocument/2006/relationships/hyperlink" Target="mailto:faposa@faposa.com.pe" TargetMode="External"/><Relationship Id="rId250" Type="http://schemas.openxmlformats.org/officeDocument/2006/relationships/hyperlink" Target="mailto:faposa@faposa.com.pe" TargetMode="External"/><Relationship Id="rId292" Type="http://schemas.openxmlformats.org/officeDocument/2006/relationships/hyperlink" Target="mailto:faposa@faposa.com.pe" TargetMode="External"/><Relationship Id="rId306" Type="http://schemas.openxmlformats.org/officeDocument/2006/relationships/hyperlink" Target="mailto:faposa@faposa.com.pe" TargetMode="External"/><Relationship Id="rId488" Type="http://schemas.openxmlformats.org/officeDocument/2006/relationships/hyperlink" Target="mailto:faposa@faposa.com.pe" TargetMode="External"/><Relationship Id="rId45" Type="http://schemas.openxmlformats.org/officeDocument/2006/relationships/hyperlink" Target="mailto:faposa@faposa.com.pe" TargetMode="External"/><Relationship Id="rId87" Type="http://schemas.openxmlformats.org/officeDocument/2006/relationships/hyperlink" Target="mailto:faposa@faposa.com.pe" TargetMode="External"/><Relationship Id="rId110" Type="http://schemas.openxmlformats.org/officeDocument/2006/relationships/hyperlink" Target="mailto:faposa@faposa.com.pe" TargetMode="External"/><Relationship Id="rId348" Type="http://schemas.openxmlformats.org/officeDocument/2006/relationships/hyperlink" Target="mailto:faposa@faposa.com.pe" TargetMode="External"/><Relationship Id="rId513" Type="http://schemas.openxmlformats.org/officeDocument/2006/relationships/hyperlink" Target="mailto:faposa@faposa.com.pe" TargetMode="External"/><Relationship Id="rId555" Type="http://schemas.openxmlformats.org/officeDocument/2006/relationships/hyperlink" Target="mailto:faposa@faposa.com.pe" TargetMode="External"/><Relationship Id="rId597" Type="http://schemas.openxmlformats.org/officeDocument/2006/relationships/hyperlink" Target="mailto:faposa@faposa.com.pe" TargetMode="External"/><Relationship Id="rId152" Type="http://schemas.openxmlformats.org/officeDocument/2006/relationships/hyperlink" Target="mailto:faposa@faposa.com.pe" TargetMode="External"/><Relationship Id="rId194" Type="http://schemas.openxmlformats.org/officeDocument/2006/relationships/hyperlink" Target="mailto:faposa@faposa.com.pe" TargetMode="External"/><Relationship Id="rId208" Type="http://schemas.openxmlformats.org/officeDocument/2006/relationships/hyperlink" Target="mailto:faposa@faposa.com.pe" TargetMode="External"/><Relationship Id="rId415" Type="http://schemas.openxmlformats.org/officeDocument/2006/relationships/hyperlink" Target="mailto:faposa@faposa.com.pe" TargetMode="External"/><Relationship Id="rId457" Type="http://schemas.openxmlformats.org/officeDocument/2006/relationships/hyperlink" Target="mailto:faposa@faposa.com.pe" TargetMode="External"/><Relationship Id="rId622" Type="http://schemas.openxmlformats.org/officeDocument/2006/relationships/hyperlink" Target="mailto:faposa@faposa.com.pe" TargetMode="External"/><Relationship Id="rId261" Type="http://schemas.openxmlformats.org/officeDocument/2006/relationships/hyperlink" Target="mailto:faposa@faposa.com.pe" TargetMode="External"/><Relationship Id="rId499" Type="http://schemas.openxmlformats.org/officeDocument/2006/relationships/hyperlink" Target="mailto:faposa@faposa.com.pe" TargetMode="External"/><Relationship Id="rId14" Type="http://schemas.openxmlformats.org/officeDocument/2006/relationships/hyperlink" Target="mailto:faposa@faposa.com.pe" TargetMode="External"/><Relationship Id="rId56" Type="http://schemas.openxmlformats.org/officeDocument/2006/relationships/hyperlink" Target="mailto:faposa@faposa.com.pe" TargetMode="External"/><Relationship Id="rId317" Type="http://schemas.openxmlformats.org/officeDocument/2006/relationships/hyperlink" Target="mailto:faposa@faposa.com.pe" TargetMode="External"/><Relationship Id="rId359" Type="http://schemas.openxmlformats.org/officeDocument/2006/relationships/hyperlink" Target="mailto:faposa@faposa.com.pe" TargetMode="External"/><Relationship Id="rId524" Type="http://schemas.openxmlformats.org/officeDocument/2006/relationships/hyperlink" Target="mailto:faposa@faposa.com.pe" TargetMode="External"/><Relationship Id="rId566" Type="http://schemas.openxmlformats.org/officeDocument/2006/relationships/hyperlink" Target="mailto:faposa@faposa.com.pe" TargetMode="External"/><Relationship Id="rId98" Type="http://schemas.openxmlformats.org/officeDocument/2006/relationships/hyperlink" Target="mailto:faposa@faposa.com.pe" TargetMode="External"/><Relationship Id="rId121" Type="http://schemas.openxmlformats.org/officeDocument/2006/relationships/hyperlink" Target="mailto:faposa@faposa.com.pe" TargetMode="External"/><Relationship Id="rId163" Type="http://schemas.openxmlformats.org/officeDocument/2006/relationships/hyperlink" Target="mailto:faposa@faposa.com.pe" TargetMode="External"/><Relationship Id="rId219" Type="http://schemas.openxmlformats.org/officeDocument/2006/relationships/hyperlink" Target="mailto:faposa@faposa.com.pe" TargetMode="External"/><Relationship Id="rId370" Type="http://schemas.openxmlformats.org/officeDocument/2006/relationships/hyperlink" Target="mailto:faposa@faposa.com.pe" TargetMode="External"/><Relationship Id="rId426" Type="http://schemas.openxmlformats.org/officeDocument/2006/relationships/hyperlink" Target="mailto:faposa@faposa.com.pe" TargetMode="External"/><Relationship Id="rId230" Type="http://schemas.openxmlformats.org/officeDocument/2006/relationships/hyperlink" Target="mailto:faposa@faposa.com.pe" TargetMode="External"/><Relationship Id="rId468" Type="http://schemas.openxmlformats.org/officeDocument/2006/relationships/hyperlink" Target="mailto:faposa@faposa.com.pe" TargetMode="External"/><Relationship Id="rId25" Type="http://schemas.openxmlformats.org/officeDocument/2006/relationships/hyperlink" Target="mailto:faposa@faposa.com.pe" TargetMode="External"/><Relationship Id="rId67" Type="http://schemas.openxmlformats.org/officeDocument/2006/relationships/hyperlink" Target="mailto:faposa@faposa.com.pe" TargetMode="External"/><Relationship Id="rId272" Type="http://schemas.openxmlformats.org/officeDocument/2006/relationships/hyperlink" Target="mailto:faposa@faposa.com.pe" TargetMode="External"/><Relationship Id="rId328" Type="http://schemas.openxmlformats.org/officeDocument/2006/relationships/hyperlink" Target="mailto:faposa@faposa.com.pe" TargetMode="External"/><Relationship Id="rId535" Type="http://schemas.openxmlformats.org/officeDocument/2006/relationships/hyperlink" Target="mailto:faposa@faposa.com.pe" TargetMode="External"/><Relationship Id="rId577" Type="http://schemas.openxmlformats.org/officeDocument/2006/relationships/hyperlink" Target="mailto:faposa@faposa.com.pe" TargetMode="External"/><Relationship Id="rId132" Type="http://schemas.openxmlformats.org/officeDocument/2006/relationships/hyperlink" Target="mailto:faposa@faposa.com.pe" TargetMode="External"/><Relationship Id="rId174" Type="http://schemas.openxmlformats.org/officeDocument/2006/relationships/hyperlink" Target="mailto:faposa@faposa.com.pe" TargetMode="External"/><Relationship Id="rId381" Type="http://schemas.openxmlformats.org/officeDocument/2006/relationships/hyperlink" Target="mailto:faposa@faposa.com.pe" TargetMode="External"/><Relationship Id="rId602" Type="http://schemas.openxmlformats.org/officeDocument/2006/relationships/hyperlink" Target="mailto:faposa@faposa.com.pe" TargetMode="External"/><Relationship Id="rId241" Type="http://schemas.openxmlformats.org/officeDocument/2006/relationships/hyperlink" Target="mailto:faposa@faposa.com.pe" TargetMode="External"/><Relationship Id="rId437" Type="http://schemas.openxmlformats.org/officeDocument/2006/relationships/hyperlink" Target="mailto:faposa@faposa.com.pe" TargetMode="External"/><Relationship Id="rId479" Type="http://schemas.openxmlformats.org/officeDocument/2006/relationships/hyperlink" Target="mailto:faposa@faposa.com.pe" TargetMode="External"/><Relationship Id="rId36" Type="http://schemas.openxmlformats.org/officeDocument/2006/relationships/hyperlink" Target="mailto:faposa@faposa.com.pe" TargetMode="External"/><Relationship Id="rId283" Type="http://schemas.openxmlformats.org/officeDocument/2006/relationships/hyperlink" Target="mailto:faposa@faposa.com.pe" TargetMode="External"/><Relationship Id="rId339" Type="http://schemas.openxmlformats.org/officeDocument/2006/relationships/hyperlink" Target="mailto:faposa@faposa.com.pe" TargetMode="External"/><Relationship Id="rId490" Type="http://schemas.openxmlformats.org/officeDocument/2006/relationships/hyperlink" Target="mailto:faposa@faposa.com.pe" TargetMode="External"/><Relationship Id="rId504" Type="http://schemas.openxmlformats.org/officeDocument/2006/relationships/hyperlink" Target="mailto:faposa@faposa.com.pe" TargetMode="External"/><Relationship Id="rId546" Type="http://schemas.openxmlformats.org/officeDocument/2006/relationships/hyperlink" Target="mailto:faposa@faposa.com.pe" TargetMode="External"/><Relationship Id="rId78" Type="http://schemas.openxmlformats.org/officeDocument/2006/relationships/hyperlink" Target="mailto:faposa@faposa.com.pe" TargetMode="External"/><Relationship Id="rId101" Type="http://schemas.openxmlformats.org/officeDocument/2006/relationships/hyperlink" Target="mailto:faposa@faposa.com.pe" TargetMode="External"/><Relationship Id="rId143" Type="http://schemas.openxmlformats.org/officeDocument/2006/relationships/hyperlink" Target="mailto:faposa@faposa.com.pe" TargetMode="External"/><Relationship Id="rId185" Type="http://schemas.openxmlformats.org/officeDocument/2006/relationships/hyperlink" Target="mailto:faposa@faposa.com.pe" TargetMode="External"/><Relationship Id="rId350" Type="http://schemas.openxmlformats.org/officeDocument/2006/relationships/hyperlink" Target="mailto:faposa@faposa.com.pe" TargetMode="External"/><Relationship Id="rId406" Type="http://schemas.openxmlformats.org/officeDocument/2006/relationships/hyperlink" Target="mailto:faposa@faposa.com.pe" TargetMode="External"/><Relationship Id="rId588" Type="http://schemas.openxmlformats.org/officeDocument/2006/relationships/hyperlink" Target="mailto:faposa@faposa.com.pe" TargetMode="External"/><Relationship Id="rId9" Type="http://schemas.openxmlformats.org/officeDocument/2006/relationships/hyperlink" Target="mailto:faposa@faposa.com.pe" TargetMode="External"/><Relationship Id="rId210" Type="http://schemas.openxmlformats.org/officeDocument/2006/relationships/hyperlink" Target="mailto:faposa@faposa.com.pe" TargetMode="External"/><Relationship Id="rId392" Type="http://schemas.openxmlformats.org/officeDocument/2006/relationships/hyperlink" Target="mailto:faposa@faposa.com.pe" TargetMode="External"/><Relationship Id="rId448" Type="http://schemas.openxmlformats.org/officeDocument/2006/relationships/hyperlink" Target="mailto:faposa@faposa.com.pe" TargetMode="External"/><Relationship Id="rId613" Type="http://schemas.openxmlformats.org/officeDocument/2006/relationships/hyperlink" Target="mailto:faposa@faposa.com.pe" TargetMode="External"/><Relationship Id="rId252" Type="http://schemas.openxmlformats.org/officeDocument/2006/relationships/hyperlink" Target="mailto:faposa@faposa.com.pe" TargetMode="External"/><Relationship Id="rId294" Type="http://schemas.openxmlformats.org/officeDocument/2006/relationships/hyperlink" Target="mailto:faposa@faposa.com.pe" TargetMode="External"/><Relationship Id="rId308" Type="http://schemas.openxmlformats.org/officeDocument/2006/relationships/hyperlink" Target="mailto:faposa@faposa.com.pe" TargetMode="External"/><Relationship Id="rId515" Type="http://schemas.openxmlformats.org/officeDocument/2006/relationships/hyperlink" Target="mailto:faposa@faposa.com.pe" TargetMode="External"/><Relationship Id="rId47" Type="http://schemas.openxmlformats.org/officeDocument/2006/relationships/hyperlink" Target="mailto:faposa@faposa.com.pe" TargetMode="External"/><Relationship Id="rId89" Type="http://schemas.openxmlformats.org/officeDocument/2006/relationships/hyperlink" Target="mailto:faposa@faposa.com.pe" TargetMode="External"/><Relationship Id="rId112" Type="http://schemas.openxmlformats.org/officeDocument/2006/relationships/hyperlink" Target="mailto:faposa@faposa.com.pe" TargetMode="External"/><Relationship Id="rId154" Type="http://schemas.openxmlformats.org/officeDocument/2006/relationships/hyperlink" Target="mailto:faposa@faposa.com.pe" TargetMode="External"/><Relationship Id="rId361" Type="http://schemas.openxmlformats.org/officeDocument/2006/relationships/hyperlink" Target="mailto:faposa@faposa.com.pe" TargetMode="External"/><Relationship Id="rId557" Type="http://schemas.openxmlformats.org/officeDocument/2006/relationships/hyperlink" Target="mailto:faposa@faposa.com.pe" TargetMode="External"/><Relationship Id="rId599" Type="http://schemas.openxmlformats.org/officeDocument/2006/relationships/hyperlink" Target="mailto:faposa@faposa.com.pe" TargetMode="External"/><Relationship Id="rId196" Type="http://schemas.openxmlformats.org/officeDocument/2006/relationships/hyperlink" Target="mailto:faposa@faposa.com.pe" TargetMode="External"/><Relationship Id="rId417" Type="http://schemas.openxmlformats.org/officeDocument/2006/relationships/hyperlink" Target="mailto:faposa@faposa.com.pe" TargetMode="External"/><Relationship Id="rId459" Type="http://schemas.openxmlformats.org/officeDocument/2006/relationships/hyperlink" Target="mailto:faposa@faposa.com.pe" TargetMode="External"/><Relationship Id="rId624" Type="http://schemas.openxmlformats.org/officeDocument/2006/relationships/drawing" Target="../drawings/drawing1.xml"/><Relationship Id="rId16" Type="http://schemas.openxmlformats.org/officeDocument/2006/relationships/hyperlink" Target="mailto:faposa@faposa.com.pe" TargetMode="External"/><Relationship Id="rId221" Type="http://schemas.openxmlformats.org/officeDocument/2006/relationships/hyperlink" Target="mailto:faposa@faposa.com.pe" TargetMode="External"/><Relationship Id="rId263" Type="http://schemas.openxmlformats.org/officeDocument/2006/relationships/hyperlink" Target="mailto:faposa@faposa.com.pe" TargetMode="External"/><Relationship Id="rId319" Type="http://schemas.openxmlformats.org/officeDocument/2006/relationships/hyperlink" Target="mailto:faposa@faposa.com.pe" TargetMode="External"/><Relationship Id="rId470" Type="http://schemas.openxmlformats.org/officeDocument/2006/relationships/hyperlink" Target="mailto:faposa@faposa.com.pe" TargetMode="External"/><Relationship Id="rId526" Type="http://schemas.openxmlformats.org/officeDocument/2006/relationships/hyperlink" Target="mailto:faposa@faposa.com.pe" TargetMode="External"/><Relationship Id="rId58" Type="http://schemas.openxmlformats.org/officeDocument/2006/relationships/hyperlink" Target="mailto:faposa@faposa.com.pe" TargetMode="External"/><Relationship Id="rId123" Type="http://schemas.openxmlformats.org/officeDocument/2006/relationships/hyperlink" Target="mailto:faposa@faposa.com.pe" TargetMode="External"/><Relationship Id="rId330" Type="http://schemas.openxmlformats.org/officeDocument/2006/relationships/hyperlink" Target="mailto:faposa@faposa.com.pe" TargetMode="External"/><Relationship Id="rId568" Type="http://schemas.openxmlformats.org/officeDocument/2006/relationships/hyperlink" Target="mailto:faposa@faposa.com.pe" TargetMode="External"/><Relationship Id="rId165" Type="http://schemas.openxmlformats.org/officeDocument/2006/relationships/hyperlink" Target="mailto:faposa@faposa.com.pe" TargetMode="External"/><Relationship Id="rId372" Type="http://schemas.openxmlformats.org/officeDocument/2006/relationships/hyperlink" Target="mailto:faposa@faposa.com.pe" TargetMode="External"/><Relationship Id="rId428" Type="http://schemas.openxmlformats.org/officeDocument/2006/relationships/hyperlink" Target="mailto:faposa@faposa.com.pe" TargetMode="External"/><Relationship Id="rId232" Type="http://schemas.openxmlformats.org/officeDocument/2006/relationships/hyperlink" Target="mailto:faposa@faposa.com.pe" TargetMode="External"/><Relationship Id="rId274" Type="http://schemas.openxmlformats.org/officeDocument/2006/relationships/hyperlink" Target="mailto:faposa@faposa.com.pe" TargetMode="External"/><Relationship Id="rId481" Type="http://schemas.openxmlformats.org/officeDocument/2006/relationships/hyperlink" Target="mailto:faposa@faposa.com.pe" TargetMode="External"/><Relationship Id="rId27" Type="http://schemas.openxmlformats.org/officeDocument/2006/relationships/hyperlink" Target="mailto:faposa@faposa.com.pe" TargetMode="External"/><Relationship Id="rId69" Type="http://schemas.openxmlformats.org/officeDocument/2006/relationships/hyperlink" Target="mailto:faposa@faposa.com.pe" TargetMode="External"/><Relationship Id="rId134" Type="http://schemas.openxmlformats.org/officeDocument/2006/relationships/hyperlink" Target="mailto:faposa@faposa.com.pe" TargetMode="External"/><Relationship Id="rId537" Type="http://schemas.openxmlformats.org/officeDocument/2006/relationships/hyperlink" Target="mailto:faposa@faposa.com.pe" TargetMode="External"/><Relationship Id="rId579" Type="http://schemas.openxmlformats.org/officeDocument/2006/relationships/hyperlink" Target="mailto:faposa@faposa.com.pe" TargetMode="External"/><Relationship Id="rId80" Type="http://schemas.openxmlformats.org/officeDocument/2006/relationships/hyperlink" Target="mailto:faposa@faposa.com.pe" TargetMode="External"/><Relationship Id="rId176" Type="http://schemas.openxmlformats.org/officeDocument/2006/relationships/hyperlink" Target="mailto:faposa@faposa.com.pe" TargetMode="External"/><Relationship Id="rId341" Type="http://schemas.openxmlformats.org/officeDocument/2006/relationships/hyperlink" Target="mailto:faposa@faposa.com.pe" TargetMode="External"/><Relationship Id="rId383" Type="http://schemas.openxmlformats.org/officeDocument/2006/relationships/hyperlink" Target="mailto:faposa@faposa.com.pe" TargetMode="External"/><Relationship Id="rId439" Type="http://schemas.openxmlformats.org/officeDocument/2006/relationships/hyperlink" Target="mailto:faposa@faposa.com.pe" TargetMode="External"/><Relationship Id="rId590" Type="http://schemas.openxmlformats.org/officeDocument/2006/relationships/hyperlink" Target="mailto:faposa@faposa.com.pe" TargetMode="External"/><Relationship Id="rId604" Type="http://schemas.openxmlformats.org/officeDocument/2006/relationships/hyperlink" Target="mailto:faposa@faposa.com.pe" TargetMode="External"/><Relationship Id="rId201" Type="http://schemas.openxmlformats.org/officeDocument/2006/relationships/hyperlink" Target="mailto:faposa@faposa.com.pe" TargetMode="External"/><Relationship Id="rId222" Type="http://schemas.openxmlformats.org/officeDocument/2006/relationships/hyperlink" Target="mailto:faposa@faposa.com.pe" TargetMode="External"/><Relationship Id="rId243" Type="http://schemas.openxmlformats.org/officeDocument/2006/relationships/hyperlink" Target="mailto:faposa@faposa.com.pe" TargetMode="External"/><Relationship Id="rId264" Type="http://schemas.openxmlformats.org/officeDocument/2006/relationships/hyperlink" Target="mailto:faposa@faposa.com.pe" TargetMode="External"/><Relationship Id="rId285" Type="http://schemas.openxmlformats.org/officeDocument/2006/relationships/hyperlink" Target="mailto:faposa@faposa.com.pe" TargetMode="External"/><Relationship Id="rId450" Type="http://schemas.openxmlformats.org/officeDocument/2006/relationships/hyperlink" Target="mailto:faposa@faposa.com.pe" TargetMode="External"/><Relationship Id="rId471" Type="http://schemas.openxmlformats.org/officeDocument/2006/relationships/hyperlink" Target="mailto:faposa@faposa.com.pe" TargetMode="External"/><Relationship Id="rId506" Type="http://schemas.openxmlformats.org/officeDocument/2006/relationships/hyperlink" Target="mailto:faposa@faposa.com.pe" TargetMode="External"/><Relationship Id="rId17" Type="http://schemas.openxmlformats.org/officeDocument/2006/relationships/hyperlink" Target="mailto:faposa@faposa.com.pe" TargetMode="External"/><Relationship Id="rId38" Type="http://schemas.openxmlformats.org/officeDocument/2006/relationships/hyperlink" Target="mailto:faposa@faposa.com.pe" TargetMode="External"/><Relationship Id="rId59" Type="http://schemas.openxmlformats.org/officeDocument/2006/relationships/hyperlink" Target="mailto:faposa@faposa.com.pe" TargetMode="External"/><Relationship Id="rId103" Type="http://schemas.openxmlformats.org/officeDocument/2006/relationships/hyperlink" Target="mailto:faposa@faposa.com.pe" TargetMode="External"/><Relationship Id="rId124" Type="http://schemas.openxmlformats.org/officeDocument/2006/relationships/hyperlink" Target="mailto:faposa@faposa.com.pe" TargetMode="External"/><Relationship Id="rId310" Type="http://schemas.openxmlformats.org/officeDocument/2006/relationships/hyperlink" Target="mailto:faposa@faposa.com.pe" TargetMode="External"/><Relationship Id="rId492" Type="http://schemas.openxmlformats.org/officeDocument/2006/relationships/hyperlink" Target="mailto:faposa@faposa.com.pe" TargetMode="External"/><Relationship Id="rId527" Type="http://schemas.openxmlformats.org/officeDocument/2006/relationships/hyperlink" Target="mailto:faposa@faposa.com.pe" TargetMode="External"/><Relationship Id="rId548" Type="http://schemas.openxmlformats.org/officeDocument/2006/relationships/hyperlink" Target="mailto:faposa@faposa.com.pe" TargetMode="External"/><Relationship Id="rId569" Type="http://schemas.openxmlformats.org/officeDocument/2006/relationships/hyperlink" Target="mailto:faposa@faposa.com.pe" TargetMode="External"/><Relationship Id="rId70" Type="http://schemas.openxmlformats.org/officeDocument/2006/relationships/hyperlink" Target="mailto:faposa@faposa.com.pe" TargetMode="External"/><Relationship Id="rId91" Type="http://schemas.openxmlformats.org/officeDocument/2006/relationships/hyperlink" Target="mailto:faposa@faposa.com.pe" TargetMode="External"/><Relationship Id="rId145" Type="http://schemas.openxmlformats.org/officeDocument/2006/relationships/hyperlink" Target="mailto:faposa@faposa.com.pe" TargetMode="External"/><Relationship Id="rId166" Type="http://schemas.openxmlformats.org/officeDocument/2006/relationships/hyperlink" Target="mailto:faposa@faposa.com.pe" TargetMode="External"/><Relationship Id="rId187" Type="http://schemas.openxmlformats.org/officeDocument/2006/relationships/hyperlink" Target="mailto:faposa@faposa.com.pe" TargetMode="External"/><Relationship Id="rId331" Type="http://schemas.openxmlformats.org/officeDocument/2006/relationships/hyperlink" Target="mailto:faposa@faposa.com.pe" TargetMode="External"/><Relationship Id="rId352" Type="http://schemas.openxmlformats.org/officeDocument/2006/relationships/hyperlink" Target="mailto:faposa@faposa.com.pe" TargetMode="External"/><Relationship Id="rId373" Type="http://schemas.openxmlformats.org/officeDocument/2006/relationships/hyperlink" Target="mailto:faposa@faposa.com.pe" TargetMode="External"/><Relationship Id="rId394" Type="http://schemas.openxmlformats.org/officeDocument/2006/relationships/hyperlink" Target="mailto:faposa@faposa.com.pe" TargetMode="External"/><Relationship Id="rId408" Type="http://schemas.openxmlformats.org/officeDocument/2006/relationships/hyperlink" Target="mailto:faposa@faposa.com.pe" TargetMode="External"/><Relationship Id="rId429" Type="http://schemas.openxmlformats.org/officeDocument/2006/relationships/hyperlink" Target="mailto:faposa@faposa.com.pe" TargetMode="External"/><Relationship Id="rId580" Type="http://schemas.openxmlformats.org/officeDocument/2006/relationships/hyperlink" Target="mailto:faposa@faposa.com.pe" TargetMode="External"/><Relationship Id="rId615" Type="http://schemas.openxmlformats.org/officeDocument/2006/relationships/hyperlink" Target="mailto:faposa@faposa.com.pe" TargetMode="External"/><Relationship Id="rId1" Type="http://schemas.openxmlformats.org/officeDocument/2006/relationships/hyperlink" Target="mailto:faposa@faposa.com.pe" TargetMode="External"/><Relationship Id="rId212" Type="http://schemas.openxmlformats.org/officeDocument/2006/relationships/hyperlink" Target="mailto:faposa@faposa.com.pe" TargetMode="External"/><Relationship Id="rId233" Type="http://schemas.openxmlformats.org/officeDocument/2006/relationships/hyperlink" Target="mailto:faposa@faposa.com.pe" TargetMode="External"/><Relationship Id="rId254" Type="http://schemas.openxmlformats.org/officeDocument/2006/relationships/hyperlink" Target="mailto:faposa@faposa.com.pe" TargetMode="External"/><Relationship Id="rId440" Type="http://schemas.openxmlformats.org/officeDocument/2006/relationships/hyperlink" Target="mailto:faposa@faposa.com.pe" TargetMode="External"/><Relationship Id="rId28" Type="http://schemas.openxmlformats.org/officeDocument/2006/relationships/hyperlink" Target="mailto:faposa@faposa.com.pe" TargetMode="External"/><Relationship Id="rId49" Type="http://schemas.openxmlformats.org/officeDocument/2006/relationships/hyperlink" Target="mailto:faposa@faposa.com.pe" TargetMode="External"/><Relationship Id="rId114" Type="http://schemas.openxmlformats.org/officeDocument/2006/relationships/hyperlink" Target="mailto:faposa@faposa.com.pe" TargetMode="External"/><Relationship Id="rId275" Type="http://schemas.openxmlformats.org/officeDocument/2006/relationships/hyperlink" Target="mailto:faposa@faposa.com.pe" TargetMode="External"/><Relationship Id="rId296" Type="http://schemas.openxmlformats.org/officeDocument/2006/relationships/hyperlink" Target="mailto:faposa@faposa.com.pe" TargetMode="External"/><Relationship Id="rId300" Type="http://schemas.openxmlformats.org/officeDocument/2006/relationships/hyperlink" Target="mailto:faposa@faposa.com.pe" TargetMode="External"/><Relationship Id="rId461" Type="http://schemas.openxmlformats.org/officeDocument/2006/relationships/hyperlink" Target="mailto:faposa@faposa.com.pe" TargetMode="External"/><Relationship Id="rId482" Type="http://schemas.openxmlformats.org/officeDocument/2006/relationships/hyperlink" Target="mailto:faposa@faposa.com.pe" TargetMode="External"/><Relationship Id="rId517" Type="http://schemas.openxmlformats.org/officeDocument/2006/relationships/hyperlink" Target="mailto:faposa@faposa.com.pe" TargetMode="External"/><Relationship Id="rId538" Type="http://schemas.openxmlformats.org/officeDocument/2006/relationships/hyperlink" Target="mailto:faposa@faposa.com.pe" TargetMode="External"/><Relationship Id="rId559" Type="http://schemas.openxmlformats.org/officeDocument/2006/relationships/hyperlink" Target="mailto:faposa@faposa.com.pe" TargetMode="External"/><Relationship Id="rId60" Type="http://schemas.openxmlformats.org/officeDocument/2006/relationships/hyperlink" Target="mailto:faposa@faposa.com.pe" TargetMode="External"/><Relationship Id="rId81" Type="http://schemas.openxmlformats.org/officeDocument/2006/relationships/hyperlink" Target="mailto:faposa@faposa.com.pe" TargetMode="External"/><Relationship Id="rId135" Type="http://schemas.openxmlformats.org/officeDocument/2006/relationships/hyperlink" Target="mailto:faposa@faposa.com.pe" TargetMode="External"/><Relationship Id="rId156" Type="http://schemas.openxmlformats.org/officeDocument/2006/relationships/hyperlink" Target="mailto:faposa@faposa.com.pe" TargetMode="External"/><Relationship Id="rId177" Type="http://schemas.openxmlformats.org/officeDocument/2006/relationships/hyperlink" Target="mailto:faposa@faposa.com.pe" TargetMode="External"/><Relationship Id="rId198" Type="http://schemas.openxmlformats.org/officeDocument/2006/relationships/hyperlink" Target="mailto:faposa@faposa.com.pe" TargetMode="External"/><Relationship Id="rId321" Type="http://schemas.openxmlformats.org/officeDocument/2006/relationships/hyperlink" Target="mailto:faposa@faposa.com.pe" TargetMode="External"/><Relationship Id="rId342" Type="http://schemas.openxmlformats.org/officeDocument/2006/relationships/hyperlink" Target="mailto:faposa@faposa.com.pe" TargetMode="External"/><Relationship Id="rId363" Type="http://schemas.openxmlformats.org/officeDocument/2006/relationships/hyperlink" Target="mailto:faposa@faposa.com.pe" TargetMode="External"/><Relationship Id="rId384" Type="http://schemas.openxmlformats.org/officeDocument/2006/relationships/hyperlink" Target="mailto:faposa@faposa.com.pe" TargetMode="External"/><Relationship Id="rId419" Type="http://schemas.openxmlformats.org/officeDocument/2006/relationships/hyperlink" Target="mailto:faposa@faposa.com.pe" TargetMode="External"/><Relationship Id="rId570" Type="http://schemas.openxmlformats.org/officeDocument/2006/relationships/hyperlink" Target="mailto:faposa@faposa.com.pe" TargetMode="External"/><Relationship Id="rId591" Type="http://schemas.openxmlformats.org/officeDocument/2006/relationships/hyperlink" Target="mailto:faposa@faposa.com.pe" TargetMode="External"/><Relationship Id="rId605" Type="http://schemas.openxmlformats.org/officeDocument/2006/relationships/hyperlink" Target="mailto:faposa@faposa.com.pe" TargetMode="External"/><Relationship Id="rId626" Type="http://schemas.openxmlformats.org/officeDocument/2006/relationships/ctrlProp" Target="../ctrlProps/ctrlProp1.xml"/><Relationship Id="rId202" Type="http://schemas.openxmlformats.org/officeDocument/2006/relationships/hyperlink" Target="mailto:faposa@faposa.com.pe" TargetMode="External"/><Relationship Id="rId223" Type="http://schemas.openxmlformats.org/officeDocument/2006/relationships/hyperlink" Target="mailto:faposa@faposa.com.pe" TargetMode="External"/><Relationship Id="rId244" Type="http://schemas.openxmlformats.org/officeDocument/2006/relationships/hyperlink" Target="mailto:faposa@faposa.com.pe" TargetMode="External"/><Relationship Id="rId430" Type="http://schemas.openxmlformats.org/officeDocument/2006/relationships/hyperlink" Target="mailto:faposa@faposa.com.pe" TargetMode="External"/><Relationship Id="rId18" Type="http://schemas.openxmlformats.org/officeDocument/2006/relationships/hyperlink" Target="mailto:faposa@faposa.com.pe" TargetMode="External"/><Relationship Id="rId39" Type="http://schemas.openxmlformats.org/officeDocument/2006/relationships/hyperlink" Target="mailto:faposa@faposa.com.pe" TargetMode="External"/><Relationship Id="rId265" Type="http://schemas.openxmlformats.org/officeDocument/2006/relationships/hyperlink" Target="mailto:faposa@faposa.com.pe" TargetMode="External"/><Relationship Id="rId286" Type="http://schemas.openxmlformats.org/officeDocument/2006/relationships/hyperlink" Target="mailto:faposa@faposa.com.pe" TargetMode="External"/><Relationship Id="rId451" Type="http://schemas.openxmlformats.org/officeDocument/2006/relationships/hyperlink" Target="mailto:faposa@faposa.com.pe" TargetMode="External"/><Relationship Id="rId472" Type="http://schemas.openxmlformats.org/officeDocument/2006/relationships/hyperlink" Target="mailto:faposa@faposa.com.pe" TargetMode="External"/><Relationship Id="rId493" Type="http://schemas.openxmlformats.org/officeDocument/2006/relationships/hyperlink" Target="mailto:faposa@faposa.com.pe" TargetMode="External"/><Relationship Id="rId507" Type="http://schemas.openxmlformats.org/officeDocument/2006/relationships/hyperlink" Target="mailto:faposa@faposa.com.pe" TargetMode="External"/><Relationship Id="rId528" Type="http://schemas.openxmlformats.org/officeDocument/2006/relationships/hyperlink" Target="mailto:faposa@faposa.com.pe" TargetMode="External"/><Relationship Id="rId549" Type="http://schemas.openxmlformats.org/officeDocument/2006/relationships/hyperlink" Target="mailto:faposa@faposa.com.pe" TargetMode="External"/><Relationship Id="rId50" Type="http://schemas.openxmlformats.org/officeDocument/2006/relationships/hyperlink" Target="mailto:faposa@faposa.com.pe" TargetMode="External"/><Relationship Id="rId104" Type="http://schemas.openxmlformats.org/officeDocument/2006/relationships/hyperlink" Target="mailto:faposa@faposa.com.pe" TargetMode="External"/><Relationship Id="rId125" Type="http://schemas.openxmlformats.org/officeDocument/2006/relationships/hyperlink" Target="mailto:faposa@faposa.com.pe" TargetMode="External"/><Relationship Id="rId146" Type="http://schemas.openxmlformats.org/officeDocument/2006/relationships/hyperlink" Target="mailto:faposa@faposa.com.pe" TargetMode="External"/><Relationship Id="rId167" Type="http://schemas.openxmlformats.org/officeDocument/2006/relationships/hyperlink" Target="mailto:faposa@faposa.com.pe" TargetMode="External"/><Relationship Id="rId188" Type="http://schemas.openxmlformats.org/officeDocument/2006/relationships/hyperlink" Target="mailto:faposa@faposa.com.pe" TargetMode="External"/><Relationship Id="rId311" Type="http://schemas.openxmlformats.org/officeDocument/2006/relationships/hyperlink" Target="mailto:faposa@faposa.com.pe" TargetMode="External"/><Relationship Id="rId332" Type="http://schemas.openxmlformats.org/officeDocument/2006/relationships/hyperlink" Target="mailto:faposa@faposa.com.pe" TargetMode="External"/><Relationship Id="rId353" Type="http://schemas.openxmlformats.org/officeDocument/2006/relationships/hyperlink" Target="mailto:faposa@faposa.com.pe" TargetMode="External"/><Relationship Id="rId374" Type="http://schemas.openxmlformats.org/officeDocument/2006/relationships/hyperlink" Target="mailto:faposa@faposa.com.pe" TargetMode="External"/><Relationship Id="rId395" Type="http://schemas.openxmlformats.org/officeDocument/2006/relationships/hyperlink" Target="mailto:faposa@faposa.com.pe" TargetMode="External"/><Relationship Id="rId409" Type="http://schemas.openxmlformats.org/officeDocument/2006/relationships/hyperlink" Target="mailto:faposa@faposa.com.pe" TargetMode="External"/><Relationship Id="rId560" Type="http://schemas.openxmlformats.org/officeDocument/2006/relationships/hyperlink" Target="mailto:faposa@faposa.com.pe" TargetMode="External"/><Relationship Id="rId581" Type="http://schemas.openxmlformats.org/officeDocument/2006/relationships/hyperlink" Target="mailto:faposa@faposa.com.pe" TargetMode="External"/><Relationship Id="rId71" Type="http://schemas.openxmlformats.org/officeDocument/2006/relationships/hyperlink" Target="mailto:faposa@faposa.com.pe" TargetMode="External"/><Relationship Id="rId92" Type="http://schemas.openxmlformats.org/officeDocument/2006/relationships/hyperlink" Target="mailto:faposa@faposa.com.pe" TargetMode="External"/><Relationship Id="rId213" Type="http://schemas.openxmlformats.org/officeDocument/2006/relationships/hyperlink" Target="mailto:faposa@faposa.com.pe" TargetMode="External"/><Relationship Id="rId234" Type="http://schemas.openxmlformats.org/officeDocument/2006/relationships/hyperlink" Target="mailto:faposa@faposa.com.pe" TargetMode="External"/><Relationship Id="rId420" Type="http://schemas.openxmlformats.org/officeDocument/2006/relationships/hyperlink" Target="mailto:faposa@faposa.com.pe" TargetMode="External"/><Relationship Id="rId616" Type="http://schemas.openxmlformats.org/officeDocument/2006/relationships/hyperlink" Target="mailto:faposa@faposa.com.pe" TargetMode="External"/><Relationship Id="rId2" Type="http://schemas.openxmlformats.org/officeDocument/2006/relationships/hyperlink" Target="mailto:faposa@faposa.com.pe" TargetMode="External"/><Relationship Id="rId29" Type="http://schemas.openxmlformats.org/officeDocument/2006/relationships/hyperlink" Target="mailto:faposa@faposa.com.pe" TargetMode="External"/><Relationship Id="rId255" Type="http://schemas.openxmlformats.org/officeDocument/2006/relationships/hyperlink" Target="mailto:faposa@faposa.com.pe" TargetMode="External"/><Relationship Id="rId276" Type="http://schemas.openxmlformats.org/officeDocument/2006/relationships/hyperlink" Target="mailto:faposa@faposa.com.pe" TargetMode="External"/><Relationship Id="rId297" Type="http://schemas.openxmlformats.org/officeDocument/2006/relationships/hyperlink" Target="mailto:faposa@faposa.com.pe" TargetMode="External"/><Relationship Id="rId441" Type="http://schemas.openxmlformats.org/officeDocument/2006/relationships/hyperlink" Target="mailto:faposa@faposa.com.pe" TargetMode="External"/><Relationship Id="rId462" Type="http://schemas.openxmlformats.org/officeDocument/2006/relationships/hyperlink" Target="mailto:faposa@faposa.com.pe" TargetMode="External"/><Relationship Id="rId483" Type="http://schemas.openxmlformats.org/officeDocument/2006/relationships/hyperlink" Target="mailto:faposa@faposa.com.pe" TargetMode="External"/><Relationship Id="rId518" Type="http://schemas.openxmlformats.org/officeDocument/2006/relationships/hyperlink" Target="mailto:faposa@faposa.com.pe" TargetMode="External"/><Relationship Id="rId539" Type="http://schemas.openxmlformats.org/officeDocument/2006/relationships/hyperlink" Target="mailto:faposa@faposa.com.pe" TargetMode="External"/><Relationship Id="rId40" Type="http://schemas.openxmlformats.org/officeDocument/2006/relationships/hyperlink" Target="mailto:faposa@faposa.com.pe" TargetMode="External"/><Relationship Id="rId115" Type="http://schemas.openxmlformats.org/officeDocument/2006/relationships/hyperlink" Target="mailto:faposa@faposa.com.pe" TargetMode="External"/><Relationship Id="rId136" Type="http://schemas.openxmlformats.org/officeDocument/2006/relationships/hyperlink" Target="mailto:faposa@faposa.com.pe" TargetMode="External"/><Relationship Id="rId157" Type="http://schemas.openxmlformats.org/officeDocument/2006/relationships/hyperlink" Target="mailto:faposa@faposa.com.pe" TargetMode="External"/><Relationship Id="rId178" Type="http://schemas.openxmlformats.org/officeDocument/2006/relationships/hyperlink" Target="mailto:faposa@faposa.com.pe" TargetMode="External"/><Relationship Id="rId301" Type="http://schemas.openxmlformats.org/officeDocument/2006/relationships/hyperlink" Target="mailto:faposa@faposa.com.pe" TargetMode="External"/><Relationship Id="rId322" Type="http://schemas.openxmlformats.org/officeDocument/2006/relationships/hyperlink" Target="mailto:faposa@faposa.com.pe" TargetMode="External"/><Relationship Id="rId343" Type="http://schemas.openxmlformats.org/officeDocument/2006/relationships/hyperlink" Target="mailto:faposa@faposa.com.pe" TargetMode="External"/><Relationship Id="rId364" Type="http://schemas.openxmlformats.org/officeDocument/2006/relationships/hyperlink" Target="mailto:faposa@faposa.com.pe" TargetMode="External"/><Relationship Id="rId550" Type="http://schemas.openxmlformats.org/officeDocument/2006/relationships/hyperlink" Target="mailto:faposa@faposa.com.pe" TargetMode="External"/><Relationship Id="rId61" Type="http://schemas.openxmlformats.org/officeDocument/2006/relationships/hyperlink" Target="mailto:faposa@faposa.com.pe" TargetMode="External"/><Relationship Id="rId82" Type="http://schemas.openxmlformats.org/officeDocument/2006/relationships/hyperlink" Target="mailto:faposa@faposa.com.pe" TargetMode="External"/><Relationship Id="rId199" Type="http://schemas.openxmlformats.org/officeDocument/2006/relationships/hyperlink" Target="mailto:faposa@faposa.com.pe" TargetMode="External"/><Relationship Id="rId203" Type="http://schemas.openxmlformats.org/officeDocument/2006/relationships/hyperlink" Target="mailto:faposa@faposa.com.pe" TargetMode="External"/><Relationship Id="rId385" Type="http://schemas.openxmlformats.org/officeDocument/2006/relationships/hyperlink" Target="mailto:faposa@faposa.com.pe" TargetMode="External"/><Relationship Id="rId571" Type="http://schemas.openxmlformats.org/officeDocument/2006/relationships/hyperlink" Target="mailto:faposa@faposa.com.pe" TargetMode="External"/><Relationship Id="rId592" Type="http://schemas.openxmlformats.org/officeDocument/2006/relationships/hyperlink" Target="mailto:faposa@faposa.com.pe" TargetMode="External"/><Relationship Id="rId606" Type="http://schemas.openxmlformats.org/officeDocument/2006/relationships/hyperlink" Target="mailto:faposa@faposa.com.pe" TargetMode="External"/><Relationship Id="rId627" Type="http://schemas.openxmlformats.org/officeDocument/2006/relationships/table" Target="../tables/table1.xml"/><Relationship Id="rId19" Type="http://schemas.openxmlformats.org/officeDocument/2006/relationships/hyperlink" Target="mailto:faposa@faposa.com.pe" TargetMode="External"/><Relationship Id="rId224" Type="http://schemas.openxmlformats.org/officeDocument/2006/relationships/hyperlink" Target="mailto:faposa@faposa.com.pe" TargetMode="External"/><Relationship Id="rId245" Type="http://schemas.openxmlformats.org/officeDocument/2006/relationships/hyperlink" Target="mailto:faposa@faposa.com.pe" TargetMode="External"/><Relationship Id="rId266" Type="http://schemas.openxmlformats.org/officeDocument/2006/relationships/hyperlink" Target="mailto:faposa@faposa.com.pe" TargetMode="External"/><Relationship Id="rId287" Type="http://schemas.openxmlformats.org/officeDocument/2006/relationships/hyperlink" Target="mailto:faposa@faposa.com.pe" TargetMode="External"/><Relationship Id="rId410" Type="http://schemas.openxmlformats.org/officeDocument/2006/relationships/hyperlink" Target="mailto:faposa@faposa.com.pe" TargetMode="External"/><Relationship Id="rId431" Type="http://schemas.openxmlformats.org/officeDocument/2006/relationships/hyperlink" Target="mailto:faposa@faposa.com.pe" TargetMode="External"/><Relationship Id="rId452" Type="http://schemas.openxmlformats.org/officeDocument/2006/relationships/hyperlink" Target="mailto:faposa@faposa.com.pe" TargetMode="External"/><Relationship Id="rId473" Type="http://schemas.openxmlformats.org/officeDocument/2006/relationships/hyperlink" Target="mailto:faposa@faposa.com.pe" TargetMode="External"/><Relationship Id="rId494" Type="http://schemas.openxmlformats.org/officeDocument/2006/relationships/hyperlink" Target="mailto:faposa@faposa.com.pe" TargetMode="External"/><Relationship Id="rId508" Type="http://schemas.openxmlformats.org/officeDocument/2006/relationships/hyperlink" Target="mailto:faposa@faposa.com.pe" TargetMode="External"/><Relationship Id="rId529" Type="http://schemas.openxmlformats.org/officeDocument/2006/relationships/hyperlink" Target="mailto:faposa@faposa.com.pe" TargetMode="External"/><Relationship Id="rId30" Type="http://schemas.openxmlformats.org/officeDocument/2006/relationships/hyperlink" Target="mailto:faposa@faposa.com.pe" TargetMode="External"/><Relationship Id="rId105" Type="http://schemas.openxmlformats.org/officeDocument/2006/relationships/hyperlink" Target="mailto:faposa@faposa.com.pe" TargetMode="External"/><Relationship Id="rId126" Type="http://schemas.openxmlformats.org/officeDocument/2006/relationships/hyperlink" Target="mailto:faposa@faposa.com.pe" TargetMode="External"/><Relationship Id="rId147" Type="http://schemas.openxmlformats.org/officeDocument/2006/relationships/hyperlink" Target="mailto:faposa@faposa.com.pe" TargetMode="External"/><Relationship Id="rId168" Type="http://schemas.openxmlformats.org/officeDocument/2006/relationships/hyperlink" Target="mailto:faposa@faposa.com.pe" TargetMode="External"/><Relationship Id="rId312" Type="http://schemas.openxmlformats.org/officeDocument/2006/relationships/hyperlink" Target="mailto:faposa@faposa.com.pe" TargetMode="External"/><Relationship Id="rId333" Type="http://schemas.openxmlformats.org/officeDocument/2006/relationships/hyperlink" Target="mailto:faposa@faposa.com.pe" TargetMode="External"/><Relationship Id="rId354" Type="http://schemas.openxmlformats.org/officeDocument/2006/relationships/hyperlink" Target="mailto:faposa@faposa.com.pe" TargetMode="External"/><Relationship Id="rId540" Type="http://schemas.openxmlformats.org/officeDocument/2006/relationships/hyperlink" Target="mailto:faposa@faposa.com.pe" TargetMode="External"/><Relationship Id="rId51" Type="http://schemas.openxmlformats.org/officeDocument/2006/relationships/hyperlink" Target="mailto:faposa@faposa.com.pe" TargetMode="External"/><Relationship Id="rId72" Type="http://schemas.openxmlformats.org/officeDocument/2006/relationships/hyperlink" Target="mailto:faposa@faposa.com.pe" TargetMode="External"/><Relationship Id="rId93" Type="http://schemas.openxmlformats.org/officeDocument/2006/relationships/hyperlink" Target="mailto:faposa@faposa.com.pe" TargetMode="External"/><Relationship Id="rId189" Type="http://schemas.openxmlformats.org/officeDocument/2006/relationships/hyperlink" Target="mailto:faposa@faposa.com.pe" TargetMode="External"/><Relationship Id="rId375" Type="http://schemas.openxmlformats.org/officeDocument/2006/relationships/hyperlink" Target="mailto:faposa@faposa.com.pe" TargetMode="External"/><Relationship Id="rId396" Type="http://schemas.openxmlformats.org/officeDocument/2006/relationships/hyperlink" Target="mailto:faposa@faposa.com.pe" TargetMode="External"/><Relationship Id="rId561" Type="http://schemas.openxmlformats.org/officeDocument/2006/relationships/hyperlink" Target="mailto:faposa@faposa.com.pe" TargetMode="External"/><Relationship Id="rId582" Type="http://schemas.openxmlformats.org/officeDocument/2006/relationships/hyperlink" Target="mailto:faposa@faposa.com.pe" TargetMode="External"/><Relationship Id="rId617" Type="http://schemas.openxmlformats.org/officeDocument/2006/relationships/hyperlink" Target="mailto:faposa@faposa.com.pe" TargetMode="External"/><Relationship Id="rId3" Type="http://schemas.openxmlformats.org/officeDocument/2006/relationships/hyperlink" Target="mailto:faposa@faposa.com.pe" TargetMode="External"/><Relationship Id="rId214" Type="http://schemas.openxmlformats.org/officeDocument/2006/relationships/hyperlink" Target="mailto:faposa@faposa.com.pe" TargetMode="External"/><Relationship Id="rId235" Type="http://schemas.openxmlformats.org/officeDocument/2006/relationships/hyperlink" Target="mailto:faposa@faposa.com.pe" TargetMode="External"/><Relationship Id="rId256" Type="http://schemas.openxmlformats.org/officeDocument/2006/relationships/hyperlink" Target="mailto:faposa@faposa.com.pe" TargetMode="External"/><Relationship Id="rId277" Type="http://schemas.openxmlformats.org/officeDocument/2006/relationships/hyperlink" Target="mailto:faposa@faposa.com.pe" TargetMode="External"/><Relationship Id="rId298" Type="http://schemas.openxmlformats.org/officeDocument/2006/relationships/hyperlink" Target="mailto:faposa@faposa.com.pe" TargetMode="External"/><Relationship Id="rId400" Type="http://schemas.openxmlformats.org/officeDocument/2006/relationships/hyperlink" Target="mailto:faposa@faposa.com.pe" TargetMode="External"/><Relationship Id="rId421" Type="http://schemas.openxmlformats.org/officeDocument/2006/relationships/hyperlink" Target="mailto:faposa@faposa.com.pe" TargetMode="External"/><Relationship Id="rId442" Type="http://schemas.openxmlformats.org/officeDocument/2006/relationships/hyperlink" Target="mailto:faposa@faposa.com.pe" TargetMode="External"/><Relationship Id="rId463" Type="http://schemas.openxmlformats.org/officeDocument/2006/relationships/hyperlink" Target="mailto:faposa@faposa.com.pe" TargetMode="External"/><Relationship Id="rId484" Type="http://schemas.openxmlformats.org/officeDocument/2006/relationships/hyperlink" Target="mailto:faposa@faposa.com.pe" TargetMode="External"/><Relationship Id="rId519" Type="http://schemas.openxmlformats.org/officeDocument/2006/relationships/hyperlink" Target="mailto:faposa@faposa.com.pe" TargetMode="External"/><Relationship Id="rId116" Type="http://schemas.openxmlformats.org/officeDocument/2006/relationships/hyperlink" Target="mailto:faposa@faposa.com.pe" TargetMode="External"/><Relationship Id="rId137" Type="http://schemas.openxmlformats.org/officeDocument/2006/relationships/hyperlink" Target="mailto:faposa@faposa.com.pe" TargetMode="External"/><Relationship Id="rId158" Type="http://schemas.openxmlformats.org/officeDocument/2006/relationships/hyperlink" Target="mailto:faposa@faposa.com.pe" TargetMode="External"/><Relationship Id="rId302" Type="http://schemas.openxmlformats.org/officeDocument/2006/relationships/hyperlink" Target="mailto:faposa@faposa.com.pe" TargetMode="External"/><Relationship Id="rId323" Type="http://schemas.openxmlformats.org/officeDocument/2006/relationships/hyperlink" Target="mailto:faposa@faposa.com.pe" TargetMode="External"/><Relationship Id="rId344" Type="http://schemas.openxmlformats.org/officeDocument/2006/relationships/hyperlink" Target="mailto:faposa@faposa.com.pe" TargetMode="External"/><Relationship Id="rId530" Type="http://schemas.openxmlformats.org/officeDocument/2006/relationships/hyperlink" Target="mailto:faposa@faposa.com.pe" TargetMode="External"/><Relationship Id="rId20" Type="http://schemas.openxmlformats.org/officeDocument/2006/relationships/hyperlink" Target="mailto:faposa@faposa.com.pe" TargetMode="External"/><Relationship Id="rId41" Type="http://schemas.openxmlformats.org/officeDocument/2006/relationships/hyperlink" Target="mailto:faposa@faposa.com.pe" TargetMode="External"/><Relationship Id="rId62" Type="http://schemas.openxmlformats.org/officeDocument/2006/relationships/hyperlink" Target="mailto:faposa@faposa.com.pe" TargetMode="External"/><Relationship Id="rId83" Type="http://schemas.openxmlformats.org/officeDocument/2006/relationships/hyperlink" Target="mailto:faposa@faposa.com.pe" TargetMode="External"/><Relationship Id="rId179" Type="http://schemas.openxmlformats.org/officeDocument/2006/relationships/hyperlink" Target="mailto:faposa@faposa.com.pe" TargetMode="External"/><Relationship Id="rId365" Type="http://schemas.openxmlformats.org/officeDocument/2006/relationships/hyperlink" Target="mailto:faposa@faposa.com.pe" TargetMode="External"/><Relationship Id="rId386" Type="http://schemas.openxmlformats.org/officeDocument/2006/relationships/hyperlink" Target="mailto:faposa@faposa.com.pe" TargetMode="External"/><Relationship Id="rId551" Type="http://schemas.openxmlformats.org/officeDocument/2006/relationships/hyperlink" Target="mailto:faposa@faposa.com.pe" TargetMode="External"/><Relationship Id="rId572" Type="http://schemas.openxmlformats.org/officeDocument/2006/relationships/hyperlink" Target="mailto:faposa@faposa.com.pe" TargetMode="External"/><Relationship Id="rId593" Type="http://schemas.openxmlformats.org/officeDocument/2006/relationships/hyperlink" Target="mailto:faposa@faposa.com.pe" TargetMode="External"/><Relationship Id="rId607" Type="http://schemas.openxmlformats.org/officeDocument/2006/relationships/hyperlink" Target="mailto:faposa@faposa.com.pe" TargetMode="External"/><Relationship Id="rId628" Type="http://schemas.openxmlformats.org/officeDocument/2006/relationships/comments" Target="../comments1.xml"/><Relationship Id="rId190" Type="http://schemas.openxmlformats.org/officeDocument/2006/relationships/hyperlink" Target="mailto:faposa@faposa.com.pe" TargetMode="External"/><Relationship Id="rId204" Type="http://schemas.openxmlformats.org/officeDocument/2006/relationships/hyperlink" Target="mailto:faposa@faposa.com.pe" TargetMode="External"/><Relationship Id="rId225" Type="http://schemas.openxmlformats.org/officeDocument/2006/relationships/hyperlink" Target="mailto:faposa@faposa.com.pe" TargetMode="External"/><Relationship Id="rId246" Type="http://schemas.openxmlformats.org/officeDocument/2006/relationships/hyperlink" Target="mailto:faposa@faposa.com.pe" TargetMode="External"/><Relationship Id="rId267" Type="http://schemas.openxmlformats.org/officeDocument/2006/relationships/hyperlink" Target="mailto:faposa@faposa.com.pe" TargetMode="External"/><Relationship Id="rId288" Type="http://schemas.openxmlformats.org/officeDocument/2006/relationships/hyperlink" Target="mailto:faposa@faposa.com.pe" TargetMode="External"/><Relationship Id="rId411" Type="http://schemas.openxmlformats.org/officeDocument/2006/relationships/hyperlink" Target="mailto:faposa@faposa.com.pe" TargetMode="External"/><Relationship Id="rId432" Type="http://schemas.openxmlformats.org/officeDocument/2006/relationships/hyperlink" Target="mailto:faposa@faposa.com.pe" TargetMode="External"/><Relationship Id="rId453" Type="http://schemas.openxmlformats.org/officeDocument/2006/relationships/hyperlink" Target="mailto:faposa@faposa.com.pe" TargetMode="External"/><Relationship Id="rId474" Type="http://schemas.openxmlformats.org/officeDocument/2006/relationships/hyperlink" Target="mailto:faposa@faposa.com.pe" TargetMode="External"/><Relationship Id="rId509" Type="http://schemas.openxmlformats.org/officeDocument/2006/relationships/hyperlink" Target="mailto:faposa@faposa.com.pe" TargetMode="External"/><Relationship Id="rId106" Type="http://schemas.openxmlformats.org/officeDocument/2006/relationships/hyperlink" Target="mailto:faposa@faposa.com.pe" TargetMode="External"/><Relationship Id="rId127" Type="http://schemas.openxmlformats.org/officeDocument/2006/relationships/hyperlink" Target="mailto:faposa@faposa.com.pe" TargetMode="External"/><Relationship Id="rId313" Type="http://schemas.openxmlformats.org/officeDocument/2006/relationships/hyperlink" Target="mailto:faposa@faposa.com.pe" TargetMode="External"/><Relationship Id="rId495" Type="http://schemas.openxmlformats.org/officeDocument/2006/relationships/hyperlink" Target="mailto:faposa@faposa.com.pe" TargetMode="External"/><Relationship Id="rId10" Type="http://schemas.openxmlformats.org/officeDocument/2006/relationships/hyperlink" Target="mailto:faposa@faposa.com.pe" TargetMode="External"/><Relationship Id="rId31" Type="http://schemas.openxmlformats.org/officeDocument/2006/relationships/hyperlink" Target="mailto:faposa@faposa.com.pe" TargetMode="External"/><Relationship Id="rId52" Type="http://schemas.openxmlformats.org/officeDocument/2006/relationships/hyperlink" Target="mailto:faposa@faposa.com.pe" TargetMode="External"/><Relationship Id="rId73" Type="http://schemas.openxmlformats.org/officeDocument/2006/relationships/hyperlink" Target="mailto:faposa@faposa.com.pe" TargetMode="External"/><Relationship Id="rId94" Type="http://schemas.openxmlformats.org/officeDocument/2006/relationships/hyperlink" Target="mailto:faposa@faposa.com.pe" TargetMode="External"/><Relationship Id="rId148" Type="http://schemas.openxmlformats.org/officeDocument/2006/relationships/hyperlink" Target="mailto:faposa@faposa.com.pe" TargetMode="External"/><Relationship Id="rId169" Type="http://schemas.openxmlformats.org/officeDocument/2006/relationships/hyperlink" Target="mailto:faposa@faposa.com.pe" TargetMode="External"/><Relationship Id="rId334" Type="http://schemas.openxmlformats.org/officeDocument/2006/relationships/hyperlink" Target="mailto:faposa@faposa.com.pe" TargetMode="External"/><Relationship Id="rId355" Type="http://schemas.openxmlformats.org/officeDocument/2006/relationships/hyperlink" Target="mailto:faposa@faposa.com.pe" TargetMode="External"/><Relationship Id="rId376" Type="http://schemas.openxmlformats.org/officeDocument/2006/relationships/hyperlink" Target="mailto:faposa@faposa.com.pe" TargetMode="External"/><Relationship Id="rId397" Type="http://schemas.openxmlformats.org/officeDocument/2006/relationships/hyperlink" Target="mailto:faposa@faposa.com.pe" TargetMode="External"/><Relationship Id="rId520" Type="http://schemas.openxmlformats.org/officeDocument/2006/relationships/hyperlink" Target="mailto:faposa@faposa.com.pe" TargetMode="External"/><Relationship Id="rId541" Type="http://schemas.openxmlformats.org/officeDocument/2006/relationships/hyperlink" Target="mailto:faposa@faposa.com.pe" TargetMode="External"/><Relationship Id="rId562" Type="http://schemas.openxmlformats.org/officeDocument/2006/relationships/hyperlink" Target="mailto:faposa@faposa.com.pe" TargetMode="External"/><Relationship Id="rId583" Type="http://schemas.openxmlformats.org/officeDocument/2006/relationships/hyperlink" Target="mailto:faposa@faposa.com.pe" TargetMode="External"/><Relationship Id="rId618" Type="http://schemas.openxmlformats.org/officeDocument/2006/relationships/hyperlink" Target="mailto:faposa@faposa.com.pe" TargetMode="External"/><Relationship Id="rId4" Type="http://schemas.openxmlformats.org/officeDocument/2006/relationships/hyperlink" Target="mailto:faposa@faposa.com.pe" TargetMode="External"/><Relationship Id="rId180" Type="http://schemas.openxmlformats.org/officeDocument/2006/relationships/hyperlink" Target="mailto:faposa@faposa.com.pe" TargetMode="External"/><Relationship Id="rId215" Type="http://schemas.openxmlformats.org/officeDocument/2006/relationships/hyperlink" Target="mailto:faposa@faposa.com.pe" TargetMode="External"/><Relationship Id="rId236" Type="http://schemas.openxmlformats.org/officeDocument/2006/relationships/hyperlink" Target="mailto:faposa@faposa.com.pe" TargetMode="External"/><Relationship Id="rId257" Type="http://schemas.openxmlformats.org/officeDocument/2006/relationships/hyperlink" Target="mailto:faposa@faposa.com.pe" TargetMode="External"/><Relationship Id="rId278" Type="http://schemas.openxmlformats.org/officeDocument/2006/relationships/hyperlink" Target="mailto:faposa@faposa.com.pe" TargetMode="External"/><Relationship Id="rId401" Type="http://schemas.openxmlformats.org/officeDocument/2006/relationships/hyperlink" Target="mailto:faposa@faposa.com.pe" TargetMode="External"/><Relationship Id="rId422" Type="http://schemas.openxmlformats.org/officeDocument/2006/relationships/hyperlink" Target="mailto:faposa@faposa.com.pe" TargetMode="External"/><Relationship Id="rId443" Type="http://schemas.openxmlformats.org/officeDocument/2006/relationships/hyperlink" Target="mailto:faposa@faposa.com.pe" TargetMode="External"/><Relationship Id="rId464" Type="http://schemas.openxmlformats.org/officeDocument/2006/relationships/hyperlink" Target="mailto:faposa@faposa.com.pe" TargetMode="External"/><Relationship Id="rId303" Type="http://schemas.openxmlformats.org/officeDocument/2006/relationships/hyperlink" Target="mailto:faposa@faposa.com.pe" TargetMode="External"/><Relationship Id="rId485" Type="http://schemas.openxmlformats.org/officeDocument/2006/relationships/hyperlink" Target="mailto:faposa@faposa.com.pe" TargetMode="External"/><Relationship Id="rId42" Type="http://schemas.openxmlformats.org/officeDocument/2006/relationships/hyperlink" Target="mailto:faposa@faposa.com.pe" TargetMode="External"/><Relationship Id="rId84" Type="http://schemas.openxmlformats.org/officeDocument/2006/relationships/hyperlink" Target="mailto:faposa@faposa.com.pe" TargetMode="External"/><Relationship Id="rId138" Type="http://schemas.openxmlformats.org/officeDocument/2006/relationships/hyperlink" Target="mailto:faposa@faposa.com.pe" TargetMode="External"/><Relationship Id="rId345" Type="http://schemas.openxmlformats.org/officeDocument/2006/relationships/hyperlink" Target="mailto:faposa@faposa.com.pe" TargetMode="External"/><Relationship Id="rId387" Type="http://schemas.openxmlformats.org/officeDocument/2006/relationships/hyperlink" Target="mailto:faposa@faposa.com.pe" TargetMode="External"/><Relationship Id="rId510" Type="http://schemas.openxmlformats.org/officeDocument/2006/relationships/hyperlink" Target="mailto:faposa@faposa.com.pe" TargetMode="External"/><Relationship Id="rId552" Type="http://schemas.openxmlformats.org/officeDocument/2006/relationships/hyperlink" Target="mailto:faposa@faposa.com.pe" TargetMode="External"/><Relationship Id="rId594" Type="http://schemas.openxmlformats.org/officeDocument/2006/relationships/hyperlink" Target="mailto:faposa@faposa.com.pe" TargetMode="External"/><Relationship Id="rId608" Type="http://schemas.openxmlformats.org/officeDocument/2006/relationships/hyperlink" Target="mailto:faposa@faposa.com.pe" TargetMode="External"/><Relationship Id="rId191" Type="http://schemas.openxmlformats.org/officeDocument/2006/relationships/hyperlink" Target="mailto:faposa@faposa.com.pe" TargetMode="External"/><Relationship Id="rId205" Type="http://schemas.openxmlformats.org/officeDocument/2006/relationships/hyperlink" Target="mailto:faposa@faposa.com.pe" TargetMode="External"/><Relationship Id="rId247" Type="http://schemas.openxmlformats.org/officeDocument/2006/relationships/hyperlink" Target="mailto:faposa@faposa.com.pe" TargetMode="External"/><Relationship Id="rId412" Type="http://schemas.openxmlformats.org/officeDocument/2006/relationships/hyperlink" Target="mailto:faposa@faposa.com.pe" TargetMode="External"/><Relationship Id="rId107" Type="http://schemas.openxmlformats.org/officeDocument/2006/relationships/hyperlink" Target="mailto:faposa@faposa.com.pe" TargetMode="External"/><Relationship Id="rId289" Type="http://schemas.openxmlformats.org/officeDocument/2006/relationships/hyperlink" Target="mailto:faposa@faposa.com.pe" TargetMode="External"/><Relationship Id="rId454" Type="http://schemas.openxmlformats.org/officeDocument/2006/relationships/hyperlink" Target="mailto:faposa@faposa.com.pe" TargetMode="External"/><Relationship Id="rId496" Type="http://schemas.openxmlformats.org/officeDocument/2006/relationships/hyperlink" Target="mailto:faposa@faposa.com.pe" TargetMode="External"/><Relationship Id="rId11" Type="http://schemas.openxmlformats.org/officeDocument/2006/relationships/hyperlink" Target="mailto:faposa@faposa.com.pe" TargetMode="External"/><Relationship Id="rId53" Type="http://schemas.openxmlformats.org/officeDocument/2006/relationships/hyperlink" Target="mailto:faposa@faposa.com.pe" TargetMode="External"/><Relationship Id="rId149" Type="http://schemas.openxmlformats.org/officeDocument/2006/relationships/hyperlink" Target="mailto:faposa@faposa.com.pe" TargetMode="External"/><Relationship Id="rId314" Type="http://schemas.openxmlformats.org/officeDocument/2006/relationships/hyperlink" Target="mailto:faposa@faposa.com.pe" TargetMode="External"/><Relationship Id="rId356" Type="http://schemas.openxmlformats.org/officeDocument/2006/relationships/hyperlink" Target="mailto:faposa@faposa.com.pe" TargetMode="External"/><Relationship Id="rId398" Type="http://schemas.openxmlformats.org/officeDocument/2006/relationships/hyperlink" Target="mailto:faposa@faposa.com.pe" TargetMode="External"/><Relationship Id="rId521" Type="http://schemas.openxmlformats.org/officeDocument/2006/relationships/hyperlink" Target="mailto:faposa@faposa.com.pe" TargetMode="External"/><Relationship Id="rId563" Type="http://schemas.openxmlformats.org/officeDocument/2006/relationships/hyperlink" Target="mailto:faposa@faposa.com.pe" TargetMode="External"/><Relationship Id="rId619" Type="http://schemas.openxmlformats.org/officeDocument/2006/relationships/hyperlink" Target="mailto:faposa@faposa.com.pe" TargetMode="External"/><Relationship Id="rId95" Type="http://schemas.openxmlformats.org/officeDocument/2006/relationships/hyperlink" Target="mailto:faposa@faposa.com.pe" TargetMode="External"/><Relationship Id="rId160" Type="http://schemas.openxmlformats.org/officeDocument/2006/relationships/hyperlink" Target="mailto:faposa@faposa.com.pe" TargetMode="External"/><Relationship Id="rId216" Type="http://schemas.openxmlformats.org/officeDocument/2006/relationships/hyperlink" Target="mailto:faposa@faposa.com.pe" TargetMode="External"/><Relationship Id="rId423" Type="http://schemas.openxmlformats.org/officeDocument/2006/relationships/hyperlink" Target="mailto:faposa@faposa.com.pe" TargetMode="External"/><Relationship Id="rId258" Type="http://schemas.openxmlformats.org/officeDocument/2006/relationships/hyperlink" Target="mailto:faposa@faposa.com.pe" TargetMode="External"/><Relationship Id="rId465" Type="http://schemas.openxmlformats.org/officeDocument/2006/relationships/hyperlink" Target="mailto:faposa@faposa.com.pe" TargetMode="External"/><Relationship Id="rId22" Type="http://schemas.openxmlformats.org/officeDocument/2006/relationships/hyperlink" Target="mailto:faposa@faposa.com.pe" TargetMode="External"/><Relationship Id="rId64" Type="http://schemas.openxmlformats.org/officeDocument/2006/relationships/hyperlink" Target="mailto:faposa@faposa.com.pe" TargetMode="External"/><Relationship Id="rId118" Type="http://schemas.openxmlformats.org/officeDocument/2006/relationships/hyperlink" Target="mailto:faposa@faposa.com.pe" TargetMode="External"/><Relationship Id="rId325" Type="http://schemas.openxmlformats.org/officeDocument/2006/relationships/hyperlink" Target="mailto:faposa@faposa.com.pe" TargetMode="External"/><Relationship Id="rId367" Type="http://schemas.openxmlformats.org/officeDocument/2006/relationships/hyperlink" Target="mailto:faposa@faposa.com.pe" TargetMode="External"/><Relationship Id="rId532" Type="http://schemas.openxmlformats.org/officeDocument/2006/relationships/hyperlink" Target="mailto:faposa@faposa.com.pe" TargetMode="External"/><Relationship Id="rId574" Type="http://schemas.openxmlformats.org/officeDocument/2006/relationships/hyperlink" Target="mailto:faposa@faposa.com.pe" TargetMode="External"/><Relationship Id="rId171" Type="http://schemas.openxmlformats.org/officeDocument/2006/relationships/hyperlink" Target="mailto:faposa@faposa.com.pe" TargetMode="External"/><Relationship Id="rId227" Type="http://schemas.openxmlformats.org/officeDocument/2006/relationships/hyperlink" Target="mailto:faposa@faposa.com.pe" TargetMode="External"/><Relationship Id="rId269" Type="http://schemas.openxmlformats.org/officeDocument/2006/relationships/hyperlink" Target="mailto:faposa@faposa.com.pe" TargetMode="External"/><Relationship Id="rId434" Type="http://schemas.openxmlformats.org/officeDocument/2006/relationships/hyperlink" Target="mailto:faposa@faposa.com.pe" TargetMode="External"/><Relationship Id="rId476" Type="http://schemas.openxmlformats.org/officeDocument/2006/relationships/hyperlink" Target="mailto:faposa@faposa.com.pe" TargetMode="External"/><Relationship Id="rId33" Type="http://schemas.openxmlformats.org/officeDocument/2006/relationships/hyperlink" Target="mailto:faposa@faposa.com.pe" TargetMode="External"/><Relationship Id="rId129" Type="http://schemas.openxmlformats.org/officeDocument/2006/relationships/hyperlink" Target="mailto:faposa@faposa.com.pe" TargetMode="External"/><Relationship Id="rId280" Type="http://schemas.openxmlformats.org/officeDocument/2006/relationships/hyperlink" Target="mailto:faposa@faposa.com.pe" TargetMode="External"/><Relationship Id="rId336" Type="http://schemas.openxmlformats.org/officeDocument/2006/relationships/hyperlink" Target="mailto:faposa@faposa.com.pe" TargetMode="External"/><Relationship Id="rId501" Type="http://schemas.openxmlformats.org/officeDocument/2006/relationships/hyperlink" Target="mailto:faposa@faposa.com.pe" TargetMode="External"/><Relationship Id="rId543" Type="http://schemas.openxmlformats.org/officeDocument/2006/relationships/hyperlink" Target="mailto:faposa@faposa.com.pe" TargetMode="External"/><Relationship Id="rId75" Type="http://schemas.openxmlformats.org/officeDocument/2006/relationships/hyperlink" Target="mailto:faposa@faposa.com.pe" TargetMode="External"/><Relationship Id="rId140" Type="http://schemas.openxmlformats.org/officeDocument/2006/relationships/hyperlink" Target="mailto:faposa@faposa.com.pe" TargetMode="External"/><Relationship Id="rId182" Type="http://schemas.openxmlformats.org/officeDocument/2006/relationships/hyperlink" Target="mailto:faposa@faposa.com.pe" TargetMode="External"/><Relationship Id="rId378" Type="http://schemas.openxmlformats.org/officeDocument/2006/relationships/hyperlink" Target="mailto:faposa@faposa.com.pe" TargetMode="External"/><Relationship Id="rId403" Type="http://schemas.openxmlformats.org/officeDocument/2006/relationships/hyperlink" Target="mailto:faposa@faposa.com.pe" TargetMode="External"/><Relationship Id="rId585" Type="http://schemas.openxmlformats.org/officeDocument/2006/relationships/hyperlink" Target="mailto:faposa@faposa.com.pe" TargetMode="External"/><Relationship Id="rId6" Type="http://schemas.openxmlformats.org/officeDocument/2006/relationships/hyperlink" Target="mailto:faposa@faposa.com.pe" TargetMode="External"/><Relationship Id="rId238" Type="http://schemas.openxmlformats.org/officeDocument/2006/relationships/hyperlink" Target="mailto:faposa@faposa.com.pe" TargetMode="External"/><Relationship Id="rId445" Type="http://schemas.openxmlformats.org/officeDocument/2006/relationships/hyperlink" Target="mailto:faposa@faposa.com.pe" TargetMode="External"/><Relationship Id="rId487" Type="http://schemas.openxmlformats.org/officeDocument/2006/relationships/hyperlink" Target="mailto:faposa@faposa.com.pe" TargetMode="External"/><Relationship Id="rId610" Type="http://schemas.openxmlformats.org/officeDocument/2006/relationships/hyperlink" Target="mailto:faposa@faposa.com.pe" TargetMode="External"/><Relationship Id="rId291" Type="http://schemas.openxmlformats.org/officeDocument/2006/relationships/hyperlink" Target="mailto:faposa@faposa.com.pe" TargetMode="External"/><Relationship Id="rId305" Type="http://schemas.openxmlformats.org/officeDocument/2006/relationships/hyperlink" Target="mailto:faposa@faposa.com.pe" TargetMode="External"/><Relationship Id="rId347" Type="http://schemas.openxmlformats.org/officeDocument/2006/relationships/hyperlink" Target="mailto:faposa@faposa.com.pe" TargetMode="External"/><Relationship Id="rId512" Type="http://schemas.openxmlformats.org/officeDocument/2006/relationships/hyperlink" Target="mailto:faposa@faposa.com.pe" TargetMode="External"/><Relationship Id="rId44" Type="http://schemas.openxmlformats.org/officeDocument/2006/relationships/hyperlink" Target="mailto:faposa@faposa.com.pe" TargetMode="External"/><Relationship Id="rId86" Type="http://schemas.openxmlformats.org/officeDocument/2006/relationships/hyperlink" Target="mailto:faposa@faposa.com.pe" TargetMode="External"/><Relationship Id="rId151" Type="http://schemas.openxmlformats.org/officeDocument/2006/relationships/hyperlink" Target="mailto:faposa@faposa.com.pe" TargetMode="External"/><Relationship Id="rId389" Type="http://schemas.openxmlformats.org/officeDocument/2006/relationships/hyperlink" Target="mailto:faposa@faposa.com.pe" TargetMode="External"/><Relationship Id="rId554" Type="http://schemas.openxmlformats.org/officeDocument/2006/relationships/hyperlink" Target="mailto:faposa@faposa.com.pe" TargetMode="External"/><Relationship Id="rId596" Type="http://schemas.openxmlformats.org/officeDocument/2006/relationships/hyperlink" Target="mailto:faposa@faposa.com.pe" TargetMode="External"/><Relationship Id="rId193" Type="http://schemas.openxmlformats.org/officeDocument/2006/relationships/hyperlink" Target="mailto:faposa@faposa.com.pe" TargetMode="External"/><Relationship Id="rId207" Type="http://schemas.openxmlformats.org/officeDocument/2006/relationships/hyperlink" Target="mailto:faposa@faposa.com.pe" TargetMode="External"/><Relationship Id="rId249" Type="http://schemas.openxmlformats.org/officeDocument/2006/relationships/hyperlink" Target="mailto:faposa@faposa.com.pe" TargetMode="External"/><Relationship Id="rId414" Type="http://schemas.openxmlformats.org/officeDocument/2006/relationships/hyperlink" Target="mailto:faposa@faposa.com.pe" TargetMode="External"/><Relationship Id="rId456" Type="http://schemas.openxmlformats.org/officeDocument/2006/relationships/hyperlink" Target="mailto:faposa@faposa.com.pe" TargetMode="External"/><Relationship Id="rId498" Type="http://schemas.openxmlformats.org/officeDocument/2006/relationships/hyperlink" Target="mailto:faposa@faposa.com.pe" TargetMode="External"/><Relationship Id="rId621" Type="http://schemas.openxmlformats.org/officeDocument/2006/relationships/hyperlink" Target="mailto:faposa@faposa.com.pe" TargetMode="External"/><Relationship Id="rId13" Type="http://schemas.openxmlformats.org/officeDocument/2006/relationships/hyperlink" Target="mailto:faposa@faposa.com.pe" TargetMode="External"/><Relationship Id="rId109" Type="http://schemas.openxmlformats.org/officeDocument/2006/relationships/hyperlink" Target="mailto:faposa@faposa.com.pe" TargetMode="External"/><Relationship Id="rId260" Type="http://schemas.openxmlformats.org/officeDocument/2006/relationships/hyperlink" Target="mailto:faposa@faposa.com.pe" TargetMode="External"/><Relationship Id="rId316" Type="http://schemas.openxmlformats.org/officeDocument/2006/relationships/hyperlink" Target="mailto:faposa@faposa.com.pe" TargetMode="External"/><Relationship Id="rId523" Type="http://schemas.openxmlformats.org/officeDocument/2006/relationships/hyperlink" Target="mailto:faposa@faposa.com.pe" TargetMode="External"/><Relationship Id="rId55" Type="http://schemas.openxmlformats.org/officeDocument/2006/relationships/hyperlink" Target="mailto:faposa@faposa.com.pe" TargetMode="External"/><Relationship Id="rId97" Type="http://schemas.openxmlformats.org/officeDocument/2006/relationships/hyperlink" Target="mailto:faposa@faposa.com.pe" TargetMode="External"/><Relationship Id="rId120" Type="http://schemas.openxmlformats.org/officeDocument/2006/relationships/hyperlink" Target="mailto:faposa@faposa.com.pe" TargetMode="External"/><Relationship Id="rId358" Type="http://schemas.openxmlformats.org/officeDocument/2006/relationships/hyperlink" Target="mailto:faposa@faposa.com.pe" TargetMode="External"/><Relationship Id="rId565" Type="http://schemas.openxmlformats.org/officeDocument/2006/relationships/hyperlink" Target="mailto:faposa@faposa.com.pe" TargetMode="External"/><Relationship Id="rId162" Type="http://schemas.openxmlformats.org/officeDocument/2006/relationships/hyperlink" Target="mailto:faposa@faposa.com.pe" TargetMode="External"/><Relationship Id="rId218" Type="http://schemas.openxmlformats.org/officeDocument/2006/relationships/hyperlink" Target="mailto:faposa@faposa.com.pe" TargetMode="External"/><Relationship Id="rId425" Type="http://schemas.openxmlformats.org/officeDocument/2006/relationships/hyperlink" Target="mailto:faposa@faposa.com.pe" TargetMode="External"/><Relationship Id="rId467" Type="http://schemas.openxmlformats.org/officeDocument/2006/relationships/hyperlink" Target="mailto:faposa@faposa.com.pe" TargetMode="External"/><Relationship Id="rId271" Type="http://schemas.openxmlformats.org/officeDocument/2006/relationships/hyperlink" Target="mailto:faposa@faposa.com.pe" TargetMode="External"/><Relationship Id="rId24" Type="http://schemas.openxmlformats.org/officeDocument/2006/relationships/hyperlink" Target="mailto:faposa@faposa.com.pe" TargetMode="External"/><Relationship Id="rId66" Type="http://schemas.openxmlformats.org/officeDocument/2006/relationships/hyperlink" Target="mailto:faposa@faposa.com.pe" TargetMode="External"/><Relationship Id="rId131" Type="http://schemas.openxmlformats.org/officeDocument/2006/relationships/hyperlink" Target="mailto:faposa@faposa.com.pe" TargetMode="External"/><Relationship Id="rId327" Type="http://schemas.openxmlformats.org/officeDocument/2006/relationships/hyperlink" Target="mailto:faposa@faposa.com.pe" TargetMode="External"/><Relationship Id="rId369" Type="http://schemas.openxmlformats.org/officeDocument/2006/relationships/hyperlink" Target="mailto:faposa@faposa.com.pe" TargetMode="External"/><Relationship Id="rId534" Type="http://schemas.openxmlformats.org/officeDocument/2006/relationships/hyperlink" Target="mailto:faposa@faposa.com.pe" TargetMode="External"/><Relationship Id="rId576" Type="http://schemas.openxmlformats.org/officeDocument/2006/relationships/hyperlink" Target="mailto:faposa@faposa.com.pe" TargetMode="External"/><Relationship Id="rId173" Type="http://schemas.openxmlformats.org/officeDocument/2006/relationships/hyperlink" Target="mailto:faposa@faposa.com.pe" TargetMode="External"/><Relationship Id="rId229" Type="http://schemas.openxmlformats.org/officeDocument/2006/relationships/hyperlink" Target="mailto:faposa@faposa.com.pe" TargetMode="External"/><Relationship Id="rId380" Type="http://schemas.openxmlformats.org/officeDocument/2006/relationships/hyperlink" Target="mailto:faposa@faposa.com.pe" TargetMode="External"/><Relationship Id="rId436" Type="http://schemas.openxmlformats.org/officeDocument/2006/relationships/hyperlink" Target="mailto:faposa@faposa.com.pe" TargetMode="External"/><Relationship Id="rId601" Type="http://schemas.openxmlformats.org/officeDocument/2006/relationships/hyperlink" Target="mailto:faposa@faposa.com.pe" TargetMode="External"/><Relationship Id="rId240" Type="http://schemas.openxmlformats.org/officeDocument/2006/relationships/hyperlink" Target="mailto:faposa@faposa.com.pe" TargetMode="External"/><Relationship Id="rId478" Type="http://schemas.openxmlformats.org/officeDocument/2006/relationships/hyperlink" Target="mailto:faposa@faposa.com.pe" TargetMode="External"/><Relationship Id="rId35" Type="http://schemas.openxmlformats.org/officeDocument/2006/relationships/hyperlink" Target="mailto:faposa@faposa.com.pe" TargetMode="External"/><Relationship Id="rId77" Type="http://schemas.openxmlformats.org/officeDocument/2006/relationships/hyperlink" Target="mailto:faposa@faposa.com.pe" TargetMode="External"/><Relationship Id="rId100" Type="http://schemas.openxmlformats.org/officeDocument/2006/relationships/hyperlink" Target="mailto:faposa@faposa.com.pe" TargetMode="External"/><Relationship Id="rId282" Type="http://schemas.openxmlformats.org/officeDocument/2006/relationships/hyperlink" Target="mailto:faposa@faposa.com.pe" TargetMode="External"/><Relationship Id="rId338" Type="http://schemas.openxmlformats.org/officeDocument/2006/relationships/hyperlink" Target="mailto:faposa@faposa.com.pe" TargetMode="External"/><Relationship Id="rId503" Type="http://schemas.openxmlformats.org/officeDocument/2006/relationships/hyperlink" Target="mailto:faposa@faposa.com.pe" TargetMode="External"/><Relationship Id="rId545" Type="http://schemas.openxmlformats.org/officeDocument/2006/relationships/hyperlink" Target="mailto:faposa@faposa.com.pe" TargetMode="External"/><Relationship Id="rId587" Type="http://schemas.openxmlformats.org/officeDocument/2006/relationships/hyperlink" Target="mailto:faposa@faposa.com.pe" TargetMode="External"/><Relationship Id="rId8" Type="http://schemas.openxmlformats.org/officeDocument/2006/relationships/hyperlink" Target="mailto:faposa@faposa.com.pe" TargetMode="External"/><Relationship Id="rId142" Type="http://schemas.openxmlformats.org/officeDocument/2006/relationships/hyperlink" Target="mailto:faposa@faposa.com.pe" TargetMode="External"/><Relationship Id="rId184" Type="http://schemas.openxmlformats.org/officeDocument/2006/relationships/hyperlink" Target="mailto:faposa@faposa.com.pe" TargetMode="External"/><Relationship Id="rId391" Type="http://schemas.openxmlformats.org/officeDocument/2006/relationships/hyperlink" Target="mailto:faposa@faposa.com.pe" TargetMode="External"/><Relationship Id="rId405" Type="http://schemas.openxmlformats.org/officeDocument/2006/relationships/hyperlink" Target="mailto:faposa@faposa.com.pe" TargetMode="External"/><Relationship Id="rId447" Type="http://schemas.openxmlformats.org/officeDocument/2006/relationships/hyperlink" Target="mailto:faposa@faposa.com.pe" TargetMode="External"/><Relationship Id="rId612" Type="http://schemas.openxmlformats.org/officeDocument/2006/relationships/hyperlink" Target="mailto:faposa@faposa.com.pe" TargetMode="External"/><Relationship Id="rId251" Type="http://schemas.openxmlformats.org/officeDocument/2006/relationships/hyperlink" Target="mailto:faposa@faposa.com.pe" TargetMode="External"/><Relationship Id="rId489" Type="http://schemas.openxmlformats.org/officeDocument/2006/relationships/hyperlink" Target="mailto:faposa@faposa.com.pe" TargetMode="External"/><Relationship Id="rId46" Type="http://schemas.openxmlformats.org/officeDocument/2006/relationships/hyperlink" Target="mailto:faposa@faposa.com.pe" TargetMode="External"/><Relationship Id="rId293" Type="http://schemas.openxmlformats.org/officeDocument/2006/relationships/hyperlink" Target="mailto:faposa@faposa.com.pe" TargetMode="External"/><Relationship Id="rId307" Type="http://schemas.openxmlformats.org/officeDocument/2006/relationships/hyperlink" Target="mailto:faposa@faposa.com.pe" TargetMode="External"/><Relationship Id="rId349" Type="http://schemas.openxmlformats.org/officeDocument/2006/relationships/hyperlink" Target="mailto:faposa@faposa.com.pe" TargetMode="External"/><Relationship Id="rId514" Type="http://schemas.openxmlformats.org/officeDocument/2006/relationships/hyperlink" Target="mailto:faposa@faposa.com.pe" TargetMode="External"/><Relationship Id="rId556" Type="http://schemas.openxmlformats.org/officeDocument/2006/relationships/hyperlink" Target="mailto:faposa@faposa.com.pe" TargetMode="External"/><Relationship Id="rId88" Type="http://schemas.openxmlformats.org/officeDocument/2006/relationships/hyperlink" Target="mailto:faposa@faposa.com.pe" TargetMode="External"/><Relationship Id="rId111" Type="http://schemas.openxmlformats.org/officeDocument/2006/relationships/hyperlink" Target="mailto:faposa@faposa.com.pe" TargetMode="External"/><Relationship Id="rId153" Type="http://schemas.openxmlformats.org/officeDocument/2006/relationships/hyperlink" Target="mailto:faposa@faposa.com.pe" TargetMode="External"/><Relationship Id="rId195" Type="http://schemas.openxmlformats.org/officeDocument/2006/relationships/hyperlink" Target="mailto:faposa@faposa.com.pe" TargetMode="External"/><Relationship Id="rId209" Type="http://schemas.openxmlformats.org/officeDocument/2006/relationships/hyperlink" Target="mailto:faposa@faposa.com.pe" TargetMode="External"/><Relationship Id="rId360" Type="http://schemas.openxmlformats.org/officeDocument/2006/relationships/hyperlink" Target="mailto:faposa@faposa.com.pe" TargetMode="External"/><Relationship Id="rId416" Type="http://schemas.openxmlformats.org/officeDocument/2006/relationships/hyperlink" Target="mailto:faposa@faposa.com.pe" TargetMode="External"/><Relationship Id="rId598" Type="http://schemas.openxmlformats.org/officeDocument/2006/relationships/hyperlink" Target="mailto:faposa@faposa.com.pe" TargetMode="External"/><Relationship Id="rId220" Type="http://schemas.openxmlformats.org/officeDocument/2006/relationships/hyperlink" Target="mailto:faposa@faposa.com.pe" TargetMode="External"/><Relationship Id="rId458" Type="http://schemas.openxmlformats.org/officeDocument/2006/relationships/hyperlink" Target="mailto:faposa@faposa.com.pe" TargetMode="External"/><Relationship Id="rId623" Type="http://schemas.openxmlformats.org/officeDocument/2006/relationships/printerSettings" Target="../printerSettings/printerSettings1.bin"/><Relationship Id="rId15" Type="http://schemas.openxmlformats.org/officeDocument/2006/relationships/hyperlink" Target="mailto:faposa@faposa.com.pe" TargetMode="External"/><Relationship Id="rId57" Type="http://schemas.openxmlformats.org/officeDocument/2006/relationships/hyperlink" Target="mailto:faposa@faposa.com.pe" TargetMode="External"/><Relationship Id="rId262" Type="http://schemas.openxmlformats.org/officeDocument/2006/relationships/hyperlink" Target="mailto:faposa@faposa.com.pe" TargetMode="External"/><Relationship Id="rId318" Type="http://schemas.openxmlformats.org/officeDocument/2006/relationships/hyperlink" Target="mailto:faposa@faposa.com.pe" TargetMode="External"/><Relationship Id="rId525" Type="http://schemas.openxmlformats.org/officeDocument/2006/relationships/hyperlink" Target="mailto:faposa@faposa.com.pe" TargetMode="External"/><Relationship Id="rId567" Type="http://schemas.openxmlformats.org/officeDocument/2006/relationships/hyperlink" Target="mailto:faposa@faposa.com.pe" TargetMode="External"/><Relationship Id="rId99" Type="http://schemas.openxmlformats.org/officeDocument/2006/relationships/hyperlink" Target="mailto:faposa@faposa.com.pe" TargetMode="External"/><Relationship Id="rId122" Type="http://schemas.openxmlformats.org/officeDocument/2006/relationships/hyperlink" Target="mailto:faposa@faposa.com.pe" TargetMode="External"/><Relationship Id="rId164" Type="http://schemas.openxmlformats.org/officeDocument/2006/relationships/hyperlink" Target="mailto:faposa@faposa.com.pe" TargetMode="External"/><Relationship Id="rId371" Type="http://schemas.openxmlformats.org/officeDocument/2006/relationships/hyperlink" Target="mailto:faposa@faposa.com.pe" TargetMode="External"/><Relationship Id="rId427" Type="http://schemas.openxmlformats.org/officeDocument/2006/relationships/hyperlink" Target="mailto:faposa@faposa.com.pe" TargetMode="External"/><Relationship Id="rId469" Type="http://schemas.openxmlformats.org/officeDocument/2006/relationships/hyperlink" Target="mailto:faposa@faposa.com.pe" TargetMode="External"/><Relationship Id="rId26" Type="http://schemas.openxmlformats.org/officeDocument/2006/relationships/hyperlink" Target="mailto:faposa@faposa.com.pe" TargetMode="External"/><Relationship Id="rId231" Type="http://schemas.openxmlformats.org/officeDocument/2006/relationships/hyperlink" Target="mailto:faposa@faposa.com.pe" TargetMode="External"/><Relationship Id="rId273" Type="http://schemas.openxmlformats.org/officeDocument/2006/relationships/hyperlink" Target="mailto:faposa@faposa.com.pe" TargetMode="External"/><Relationship Id="rId329" Type="http://schemas.openxmlformats.org/officeDocument/2006/relationships/hyperlink" Target="mailto:faposa@faposa.com.pe" TargetMode="External"/><Relationship Id="rId480" Type="http://schemas.openxmlformats.org/officeDocument/2006/relationships/hyperlink" Target="mailto:faposa@faposa.com.pe" TargetMode="External"/><Relationship Id="rId536" Type="http://schemas.openxmlformats.org/officeDocument/2006/relationships/hyperlink" Target="mailto:faposa@faposa.com.pe" TargetMode="External"/><Relationship Id="rId68" Type="http://schemas.openxmlformats.org/officeDocument/2006/relationships/hyperlink" Target="mailto:faposa@faposa.com.pe" TargetMode="External"/><Relationship Id="rId133" Type="http://schemas.openxmlformats.org/officeDocument/2006/relationships/hyperlink" Target="mailto:faposa@faposa.com.pe" TargetMode="External"/><Relationship Id="rId175" Type="http://schemas.openxmlformats.org/officeDocument/2006/relationships/hyperlink" Target="mailto:faposa@faposa.com.pe" TargetMode="External"/><Relationship Id="rId340" Type="http://schemas.openxmlformats.org/officeDocument/2006/relationships/hyperlink" Target="mailto:faposa@faposa.com.pe" TargetMode="External"/><Relationship Id="rId578" Type="http://schemas.openxmlformats.org/officeDocument/2006/relationships/hyperlink" Target="mailto:faposa@faposa.com.pe" TargetMode="External"/><Relationship Id="rId200" Type="http://schemas.openxmlformats.org/officeDocument/2006/relationships/hyperlink" Target="mailto:faposa@faposa.com.pe" TargetMode="External"/><Relationship Id="rId382" Type="http://schemas.openxmlformats.org/officeDocument/2006/relationships/hyperlink" Target="mailto:faposa@faposa.com.pe" TargetMode="External"/><Relationship Id="rId438" Type="http://schemas.openxmlformats.org/officeDocument/2006/relationships/hyperlink" Target="mailto:faposa@faposa.com.pe" TargetMode="External"/><Relationship Id="rId603" Type="http://schemas.openxmlformats.org/officeDocument/2006/relationships/hyperlink" Target="mailto:faposa@faposa.com.pe" TargetMode="External"/><Relationship Id="rId242" Type="http://schemas.openxmlformats.org/officeDocument/2006/relationships/hyperlink" Target="mailto:faposa@faposa.com.pe" TargetMode="External"/><Relationship Id="rId284" Type="http://schemas.openxmlformats.org/officeDocument/2006/relationships/hyperlink" Target="mailto:faposa@faposa.com.pe" TargetMode="External"/><Relationship Id="rId491" Type="http://schemas.openxmlformats.org/officeDocument/2006/relationships/hyperlink" Target="mailto:faposa@faposa.com.pe" TargetMode="External"/><Relationship Id="rId505" Type="http://schemas.openxmlformats.org/officeDocument/2006/relationships/hyperlink" Target="mailto:faposa@faposa.com.pe" TargetMode="External"/><Relationship Id="rId37" Type="http://schemas.openxmlformats.org/officeDocument/2006/relationships/hyperlink" Target="mailto:faposa@faposa.com.pe" TargetMode="External"/><Relationship Id="rId79" Type="http://schemas.openxmlformats.org/officeDocument/2006/relationships/hyperlink" Target="mailto:faposa@faposa.com.pe" TargetMode="External"/><Relationship Id="rId102" Type="http://schemas.openxmlformats.org/officeDocument/2006/relationships/hyperlink" Target="mailto:faposa@faposa.com.pe" TargetMode="External"/><Relationship Id="rId144" Type="http://schemas.openxmlformats.org/officeDocument/2006/relationships/hyperlink" Target="mailto:faposa@faposa.com.pe" TargetMode="External"/><Relationship Id="rId547" Type="http://schemas.openxmlformats.org/officeDocument/2006/relationships/hyperlink" Target="mailto:faposa@faposa.com.pe" TargetMode="External"/><Relationship Id="rId589" Type="http://schemas.openxmlformats.org/officeDocument/2006/relationships/hyperlink" Target="mailto:faposa@faposa.com.pe" TargetMode="External"/><Relationship Id="rId90" Type="http://schemas.openxmlformats.org/officeDocument/2006/relationships/hyperlink" Target="mailto:faposa@faposa.com.pe" TargetMode="External"/><Relationship Id="rId186" Type="http://schemas.openxmlformats.org/officeDocument/2006/relationships/hyperlink" Target="mailto:faposa@faposa.com.pe" TargetMode="External"/><Relationship Id="rId351" Type="http://schemas.openxmlformats.org/officeDocument/2006/relationships/hyperlink" Target="mailto:faposa@faposa.com.pe" TargetMode="External"/><Relationship Id="rId393" Type="http://schemas.openxmlformats.org/officeDocument/2006/relationships/hyperlink" Target="mailto:faposa@faposa.com.pe" TargetMode="External"/><Relationship Id="rId407" Type="http://schemas.openxmlformats.org/officeDocument/2006/relationships/hyperlink" Target="mailto:faposa@faposa.com.pe" TargetMode="External"/><Relationship Id="rId449" Type="http://schemas.openxmlformats.org/officeDocument/2006/relationships/hyperlink" Target="mailto:faposa@faposa.com.pe" TargetMode="External"/><Relationship Id="rId614" Type="http://schemas.openxmlformats.org/officeDocument/2006/relationships/hyperlink" Target="mailto:faposa@faposa.com.pe" TargetMode="External"/><Relationship Id="rId211" Type="http://schemas.openxmlformats.org/officeDocument/2006/relationships/hyperlink" Target="mailto:faposa@faposa.com.pe" TargetMode="External"/><Relationship Id="rId253" Type="http://schemas.openxmlformats.org/officeDocument/2006/relationships/hyperlink" Target="mailto:faposa@faposa.com.pe" TargetMode="External"/><Relationship Id="rId295" Type="http://schemas.openxmlformats.org/officeDocument/2006/relationships/hyperlink" Target="mailto:faposa@faposa.com.pe" TargetMode="External"/><Relationship Id="rId309" Type="http://schemas.openxmlformats.org/officeDocument/2006/relationships/hyperlink" Target="mailto:faposa@faposa.com.pe" TargetMode="External"/><Relationship Id="rId460" Type="http://schemas.openxmlformats.org/officeDocument/2006/relationships/hyperlink" Target="mailto:faposa@faposa.com.pe" TargetMode="External"/><Relationship Id="rId516" Type="http://schemas.openxmlformats.org/officeDocument/2006/relationships/hyperlink" Target="mailto:faposa@faposa.com.pe" TargetMode="External"/><Relationship Id="rId48" Type="http://schemas.openxmlformats.org/officeDocument/2006/relationships/hyperlink" Target="mailto:faposa@faposa.com.pe" TargetMode="External"/><Relationship Id="rId113" Type="http://schemas.openxmlformats.org/officeDocument/2006/relationships/hyperlink" Target="mailto:faposa@faposa.com.pe" TargetMode="External"/><Relationship Id="rId320" Type="http://schemas.openxmlformats.org/officeDocument/2006/relationships/hyperlink" Target="mailto:faposa@faposa.com.pe" TargetMode="External"/><Relationship Id="rId558" Type="http://schemas.openxmlformats.org/officeDocument/2006/relationships/hyperlink" Target="mailto:faposa@faposa.com.pe" TargetMode="External"/><Relationship Id="rId155" Type="http://schemas.openxmlformats.org/officeDocument/2006/relationships/hyperlink" Target="mailto:faposa@faposa.com.pe" TargetMode="External"/><Relationship Id="rId197" Type="http://schemas.openxmlformats.org/officeDocument/2006/relationships/hyperlink" Target="mailto:faposa@faposa.com.pe" TargetMode="External"/><Relationship Id="rId362" Type="http://schemas.openxmlformats.org/officeDocument/2006/relationships/hyperlink" Target="mailto:faposa@faposa.com.pe" TargetMode="External"/><Relationship Id="rId418" Type="http://schemas.openxmlformats.org/officeDocument/2006/relationships/hyperlink" Target="mailto:faposa@faposa.com.pe" TargetMode="External"/><Relationship Id="rId62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/>
  <dimension ref="A1:DK4996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7.140625" style="3" bestFit="1" customWidth="1"/>
    <col min="2" max="2" width="8.7109375" style="3" bestFit="1" customWidth="1"/>
    <col min="3" max="3" width="52.7109375" style="3" bestFit="1" customWidth="1"/>
    <col min="4" max="4" width="9.85546875" style="3" customWidth="1"/>
    <col min="5" max="5" width="21.42578125" style="3" customWidth="1"/>
    <col min="6" max="6" width="21.28515625" style="3" customWidth="1"/>
    <col min="7" max="7" width="12.42578125" style="3" customWidth="1"/>
    <col min="8" max="8" width="12.85546875" style="3" customWidth="1"/>
    <col min="9" max="9" width="10.5703125" style="3" customWidth="1"/>
    <col min="10" max="10" width="11.5703125" style="3" customWidth="1"/>
    <col min="11" max="11" width="9.140625" style="3" customWidth="1"/>
    <col min="12" max="14" width="10" style="3" customWidth="1"/>
    <col min="15" max="15" width="23.7109375" style="3" customWidth="1"/>
    <col min="16" max="16" width="20.28515625" style="3" customWidth="1"/>
    <col min="17" max="17" width="14.28515625" style="3" customWidth="1"/>
    <col min="18" max="18" width="11.5703125" style="3" customWidth="1"/>
    <col min="19" max="19" width="7.85546875" style="3" customWidth="1"/>
    <col min="20" max="20" width="6.42578125" style="3" customWidth="1"/>
    <col min="21" max="21" width="9.85546875" style="3" customWidth="1"/>
    <col min="22" max="22" width="23.7109375" style="3" customWidth="1"/>
    <col min="23" max="23" width="25.28515625" style="3" customWidth="1"/>
    <col min="24" max="24" width="20.28515625" style="3" customWidth="1"/>
    <col min="25" max="25" width="10.5703125" style="3" customWidth="1"/>
    <col min="26" max="26" width="9.85546875" style="3" customWidth="1"/>
    <col min="27" max="27" width="11.5703125" style="3" customWidth="1"/>
    <col min="28" max="28" width="14.5703125" style="3" customWidth="1"/>
    <col min="29" max="29" width="12.85546875" style="3" customWidth="1"/>
    <col min="30" max="30" width="11.7109375" style="3" customWidth="1"/>
    <col min="31" max="31" width="13.85546875" style="3" customWidth="1"/>
    <col min="32" max="32" width="23" style="3" bestFit="1" customWidth="1"/>
    <col min="33" max="33" width="10.5703125" style="3" bestFit="1" customWidth="1"/>
    <col min="34" max="34" width="5.7109375" style="3" bestFit="1" customWidth="1"/>
    <col min="35" max="35" width="32" style="3" bestFit="1" customWidth="1"/>
    <col min="36" max="36" width="21.42578125" style="3" bestFit="1" customWidth="1"/>
    <col min="37" max="37" width="14.42578125" style="3" bestFit="1" customWidth="1"/>
    <col min="38" max="38" width="11.28515625" style="3" bestFit="1" customWidth="1"/>
    <col min="39" max="39" width="24.85546875" style="3" bestFit="1" customWidth="1"/>
    <col min="40" max="40" width="9.85546875" style="3" bestFit="1" customWidth="1"/>
    <col min="41" max="41" width="58.5703125" style="3" bestFit="1" customWidth="1"/>
    <col min="42" max="42" width="35" style="3" bestFit="1" customWidth="1"/>
    <col min="43" max="43" width="16" style="3" bestFit="1" customWidth="1"/>
    <col min="44" max="44" width="18" style="3" bestFit="1" customWidth="1"/>
    <col min="45" max="45" width="32" style="3" bestFit="1" customWidth="1"/>
    <col min="46" max="46" width="12.28515625" style="3" bestFit="1" customWidth="1"/>
    <col min="47" max="47" width="6" style="3" bestFit="1" customWidth="1"/>
    <col min="48" max="48" width="10.85546875" style="3" bestFit="1" customWidth="1"/>
    <col min="49" max="49" width="12" style="3" bestFit="1" customWidth="1"/>
    <col min="50" max="50" width="13.42578125" style="3" bestFit="1" customWidth="1"/>
    <col min="51" max="51" width="13.85546875" style="3" bestFit="1" customWidth="1"/>
    <col min="52" max="52" width="19.140625" style="3" bestFit="1" customWidth="1"/>
    <col min="53" max="53" width="18" style="3" bestFit="1" customWidth="1"/>
    <col min="54" max="54" width="32" style="3" bestFit="1" customWidth="1"/>
    <col min="55" max="55" width="7.140625" style="3" bestFit="1" customWidth="1"/>
    <col min="56" max="56" width="11" style="3" bestFit="1" customWidth="1"/>
    <col min="57" max="57" width="20" style="3" bestFit="1" customWidth="1"/>
    <col min="58" max="58" width="11.28515625" style="3" bestFit="1" customWidth="1"/>
    <col min="59" max="59" width="34.28515625" style="3" bestFit="1" customWidth="1"/>
    <col min="60" max="60" width="13.28515625" style="3" bestFit="1" customWidth="1"/>
    <col min="61" max="61" width="36.5703125" style="3" bestFit="1" customWidth="1"/>
    <col min="62" max="62" width="16.28515625" style="3" bestFit="1" customWidth="1"/>
    <col min="63" max="63" width="16.42578125" style="3" bestFit="1" customWidth="1"/>
    <col min="64" max="64" width="14.42578125" style="3" bestFit="1" customWidth="1"/>
    <col min="65" max="65" width="13.85546875" style="3" bestFit="1" customWidth="1"/>
    <col min="66" max="66" width="14.42578125" style="3" customWidth="1"/>
    <col min="67" max="67" width="13.7109375" style="3" bestFit="1" customWidth="1"/>
    <col min="68" max="68" width="14.42578125" style="3" bestFit="1" customWidth="1"/>
    <col min="69" max="69" width="20.85546875" style="3" bestFit="1" customWidth="1"/>
    <col min="70" max="70" width="14.140625" style="3" bestFit="1" customWidth="1"/>
    <col min="71" max="71" width="50.140625" style="3" bestFit="1" customWidth="1"/>
    <col min="72" max="72" width="44.28515625" style="3" bestFit="1" customWidth="1"/>
    <col min="73" max="73" width="13.85546875" style="3" bestFit="1" customWidth="1"/>
    <col min="74" max="74" width="13.28515625" style="3" bestFit="1" customWidth="1"/>
    <col min="75" max="75" width="16" style="3" bestFit="1" customWidth="1"/>
    <col min="76" max="76" width="16.28515625" style="3" bestFit="1" customWidth="1"/>
    <col min="77" max="77" width="16.42578125" style="3" bestFit="1" customWidth="1"/>
    <col min="78" max="78" width="14.42578125" style="3" bestFit="1" customWidth="1"/>
    <col min="79" max="79" width="13.85546875" style="3" bestFit="1" customWidth="1"/>
    <col min="80" max="80" width="14.42578125" style="3" customWidth="1"/>
    <col min="81" max="81" width="13.7109375" style="3" bestFit="1" customWidth="1"/>
    <col min="82" max="82" width="13.85546875" style="3" bestFit="1" customWidth="1"/>
    <col min="83" max="83" width="20.85546875" style="3" bestFit="1" customWidth="1"/>
    <col min="84" max="84" width="14.140625" style="3" bestFit="1" customWidth="1"/>
    <col min="85" max="85" width="30.42578125" style="3" bestFit="1" customWidth="1"/>
    <col min="86" max="87" width="13.85546875" style="3" bestFit="1" customWidth="1"/>
    <col min="88" max="88" width="40" style="3" bestFit="1" customWidth="1"/>
    <col min="89" max="16384" width="11.42578125" style="1"/>
  </cols>
  <sheetData>
    <row r="1" spans="1:115" ht="45" x14ac:dyDescent="0.25">
      <c r="A1" s="2" t="s">
        <v>0</v>
      </c>
      <c r="B1" s="2" t="s">
        <v>1620</v>
      </c>
      <c r="C1" s="26" t="s">
        <v>10</v>
      </c>
      <c r="D1" s="26" t="s">
        <v>1621</v>
      </c>
      <c r="E1" s="3" t="s">
        <v>1622</v>
      </c>
      <c r="F1" s="3" t="s">
        <v>1623</v>
      </c>
      <c r="G1" s="2" t="s">
        <v>1624</v>
      </c>
      <c r="H1" s="4" t="s">
        <v>1625</v>
      </c>
      <c r="I1" s="27" t="s">
        <v>1626</v>
      </c>
      <c r="J1" s="2" t="s">
        <v>1627</v>
      </c>
      <c r="K1" s="2" t="s">
        <v>11</v>
      </c>
      <c r="L1" s="2" t="s">
        <v>1628</v>
      </c>
      <c r="M1" s="2" t="s">
        <v>1629</v>
      </c>
      <c r="N1" s="2" t="s">
        <v>1630</v>
      </c>
      <c r="O1" s="2" t="s">
        <v>1631</v>
      </c>
      <c r="P1" s="2" t="s">
        <v>1632</v>
      </c>
      <c r="Q1" s="2" t="s">
        <v>1633</v>
      </c>
      <c r="R1" s="2" t="s">
        <v>1634</v>
      </c>
      <c r="S1" s="2" t="s">
        <v>1</v>
      </c>
      <c r="T1" s="2" t="s">
        <v>2</v>
      </c>
      <c r="U1" s="2" t="s">
        <v>1635</v>
      </c>
      <c r="V1" s="2" t="s">
        <v>1636</v>
      </c>
      <c r="W1" s="2" t="s">
        <v>1637</v>
      </c>
      <c r="X1" s="2" t="s">
        <v>1638</v>
      </c>
      <c r="Y1" s="2" t="s">
        <v>1639</v>
      </c>
      <c r="Z1" s="2" t="s">
        <v>1640</v>
      </c>
      <c r="AA1" s="2" t="s">
        <v>1641</v>
      </c>
      <c r="AB1" s="2" t="s">
        <v>9</v>
      </c>
      <c r="AC1" s="4" t="s">
        <v>1642</v>
      </c>
      <c r="AD1" s="4" t="s">
        <v>1643</v>
      </c>
      <c r="AE1" s="4" t="s">
        <v>1644</v>
      </c>
      <c r="AF1" s="2" t="s">
        <v>12</v>
      </c>
      <c r="AG1" s="2" t="s">
        <v>1645</v>
      </c>
      <c r="AH1" s="2" t="s">
        <v>1646</v>
      </c>
      <c r="AI1" s="4" t="s">
        <v>1647</v>
      </c>
      <c r="AJ1" s="4" t="s">
        <v>1648</v>
      </c>
      <c r="AK1" s="4" t="s">
        <v>1649</v>
      </c>
      <c r="AL1" s="2" t="s">
        <v>1650</v>
      </c>
      <c r="AM1" s="2" t="s">
        <v>1651</v>
      </c>
      <c r="AN1" s="2" t="s">
        <v>1652</v>
      </c>
      <c r="AO1" s="2" t="s">
        <v>1653</v>
      </c>
      <c r="AP1" s="2" t="s">
        <v>1654</v>
      </c>
      <c r="AQ1" s="2" t="s">
        <v>1655</v>
      </c>
      <c r="AR1" s="2" t="s">
        <v>1656</v>
      </c>
      <c r="AS1" s="2" t="s">
        <v>1657</v>
      </c>
      <c r="AT1" s="5" t="s">
        <v>1658</v>
      </c>
      <c r="AU1" s="5" t="s">
        <v>1659</v>
      </c>
      <c r="AV1" s="6" t="s">
        <v>1660</v>
      </c>
      <c r="AW1" s="6" t="s">
        <v>1661</v>
      </c>
      <c r="AX1" s="6" t="s">
        <v>1662</v>
      </c>
      <c r="AY1" s="6" t="s">
        <v>1663</v>
      </c>
      <c r="AZ1" s="6" t="s">
        <v>1664</v>
      </c>
      <c r="BA1" s="6" t="s">
        <v>1665</v>
      </c>
      <c r="BB1" s="6" t="s">
        <v>1666</v>
      </c>
      <c r="BC1" s="6" t="s">
        <v>1667</v>
      </c>
      <c r="BD1" s="6" t="s">
        <v>1668</v>
      </c>
      <c r="BE1" s="6" t="s">
        <v>1669</v>
      </c>
      <c r="BF1" s="6" t="s">
        <v>1670</v>
      </c>
      <c r="BG1" s="6" t="s">
        <v>1671</v>
      </c>
      <c r="BH1" s="6" t="s">
        <v>1672</v>
      </c>
      <c r="BI1" s="6" t="s">
        <v>1673</v>
      </c>
      <c r="BJ1" s="6" t="s">
        <v>1674</v>
      </c>
      <c r="BK1" s="6" t="s">
        <v>1675</v>
      </c>
      <c r="BL1" s="6" t="s">
        <v>1676</v>
      </c>
      <c r="BM1" s="6" t="s">
        <v>1677</v>
      </c>
      <c r="BN1" s="6" t="s">
        <v>1678</v>
      </c>
      <c r="BO1" s="6" t="s">
        <v>1679</v>
      </c>
      <c r="BP1" s="6" t="s">
        <v>1680</v>
      </c>
      <c r="BQ1" s="6" t="s">
        <v>1681</v>
      </c>
      <c r="BR1" s="6" t="s">
        <v>1682</v>
      </c>
      <c r="BS1" s="6" t="s">
        <v>1683</v>
      </c>
      <c r="BT1" s="6" t="s">
        <v>1684</v>
      </c>
      <c r="BU1" s="6" t="s">
        <v>1685</v>
      </c>
      <c r="BV1" s="6" t="s">
        <v>1686</v>
      </c>
      <c r="BW1" s="6" t="s">
        <v>1687</v>
      </c>
      <c r="BX1" s="6" t="s">
        <v>1688</v>
      </c>
      <c r="BY1" s="6" t="s">
        <v>1689</v>
      </c>
      <c r="BZ1" s="6" t="s">
        <v>1690</v>
      </c>
      <c r="CA1" s="6" t="s">
        <v>1691</v>
      </c>
      <c r="CB1" s="6" t="s">
        <v>1692</v>
      </c>
      <c r="CC1" s="6" t="s">
        <v>1693</v>
      </c>
      <c r="CD1" s="6" t="s">
        <v>1694</v>
      </c>
      <c r="CE1" s="6" t="s">
        <v>1695</v>
      </c>
      <c r="CF1" s="6" t="s">
        <v>1696</v>
      </c>
      <c r="CG1" s="6" t="s">
        <v>1697</v>
      </c>
      <c r="CH1" s="6" t="s">
        <v>1698</v>
      </c>
      <c r="CI1" s="6" t="s">
        <v>1699</v>
      </c>
      <c r="CJ1" s="6" t="s">
        <v>1700</v>
      </c>
    </row>
    <row r="2" spans="1:115" ht="15" x14ac:dyDescent="0.25">
      <c r="A2">
        <v>1</v>
      </c>
      <c r="B2" s="66">
        <v>127</v>
      </c>
      <c r="C2" s="28" t="s">
        <v>13</v>
      </c>
      <c r="D2" s="67">
        <v>30825449</v>
      </c>
      <c r="E2" s="29" t="s">
        <v>1701</v>
      </c>
      <c r="F2" s="29"/>
      <c r="G2" s="29" t="s">
        <v>1702</v>
      </c>
      <c r="H2" s="30">
        <f t="shared" ref="H2:H66" si="0">IFERROR(DATE(MID(E2,1,2),MID(E2,3,2),MID(E2,5,2))," ")</f>
        <v>18530</v>
      </c>
      <c r="I2" s="29"/>
      <c r="J2" s="28">
        <v>0</v>
      </c>
      <c r="K2" s="31">
        <v>0</v>
      </c>
      <c r="L2" s="7"/>
      <c r="M2" s="7"/>
      <c r="N2" s="7"/>
      <c r="O2" s="32" t="str">
        <f>"Retención Judicial "&amp;(Tabla1[[#This Row],[JUDICIAL]]*100)&amp;"%"</f>
        <v>Retención Judicial 0%</v>
      </c>
      <c r="P2" s="7"/>
      <c r="Q2" s="33">
        <v>930</v>
      </c>
      <c r="R2" s="34">
        <f>+Tabla1[[#This Row],[MINIMO VITAL]]*9%</f>
        <v>83.7</v>
      </c>
      <c r="S2" s="7"/>
      <c r="T2" s="7">
        <f t="shared" ref="T2:T65" ca="1" si="1">IFERROR(DATEDIF(H2,TODAY(),"y")," ")</f>
        <v>68</v>
      </c>
      <c r="U2" s="7" t="str">
        <f t="shared" ref="U2:U65" si="2">IF(D2="","",REPT("0",8-LEN(D2))&amp;D2)</f>
        <v>30825449</v>
      </c>
      <c r="V2" s="7"/>
      <c r="W2" s="7"/>
      <c r="X2" s="7"/>
      <c r="Y2" s="7"/>
      <c r="Z2" s="7"/>
      <c r="AA2" s="8">
        <f>+Tabla1[[#This Row],[FECHA DE
NACIMIENTO]]</f>
        <v>18530</v>
      </c>
      <c r="AB2" s="20"/>
      <c r="AC2" s="7"/>
      <c r="AD2" s="7" t="str">
        <f>IF(COUNTIF(D$1:D1,D2)=0,"OK","Duplicado")</f>
        <v>OK</v>
      </c>
      <c r="AE2" s="7" t="str">
        <f t="shared" ref="AE2:AE65" ca="1" si="3">IF(TODAY()&lt;A2,"Pendiente",IF(TODAY()&gt;A2,"Inactivo","Activo"))</f>
        <v>Inactivo</v>
      </c>
      <c r="AF2" s="9" t="s">
        <v>14</v>
      </c>
      <c r="AG2" s="9" t="str">
        <f t="shared" ref="AG2:AG66" si="4">IF(AF2="","",IF(AF2="00","","CMAC"))</f>
        <v>CMAC</v>
      </c>
      <c r="AH2" s="7"/>
      <c r="AI2" s="7"/>
      <c r="AJ2" s="7"/>
      <c r="AK2" s="7"/>
      <c r="AL2" s="7"/>
      <c r="AM2" s="7"/>
      <c r="AN2" s="7"/>
      <c r="AO2" s="7" t="e">
        <f ca="1">SEPARARAPELLIDOS2018(Tabla1[[#This Row],[APELLIDOS Y NOMBRES]])</f>
        <v>#NAME?</v>
      </c>
      <c r="AP2" s="7">
        <f t="shared" ref="AP2" ca="1" si="5">IFERROR(IF(AO2="","",MID((REPLACE((AO2),(SEARCH("@",(AO2))),1,"")),(SEARCH("@",(REPLACE((AO2),(SEARCH("@",(AO2))),1,""))))+1,((LEN((REPLACE((AO2),(SEARCH("@",(AO2))),1,""))))-(SEARCH("@",(REPLACE((AO2),(SEARCH("@",(AO2))),1,""))))))),)</f>
        <v>0</v>
      </c>
      <c r="AQ2" s="7">
        <f t="shared" ref="AQ2" ca="1" si="6">IFERROR(IF(AO2="","",LEFT(AO2,(SEARCH("@",AO2))-1)),)</f>
        <v>0</v>
      </c>
      <c r="AR2" s="7">
        <f t="shared" ref="AR2" ca="1" si="7">IFERROR(IF(AO2="","",LEFT((RIGHT(AO2,(LEN(AO2))-(SEARCH("@",AO2)))),(SEARCH("@",(RIGHT(AO2,(LEN(AO2))-(SEARCH("@",AO2))))))-1)),)</f>
        <v>0</v>
      </c>
      <c r="AS2" s="7" t="e">
        <f ca="1">QuitarSimbolos(Tabla1[[#This Row],[CODTRA5]])</f>
        <v>#NAME?</v>
      </c>
      <c r="AT2" s="7" t="s">
        <v>1703</v>
      </c>
      <c r="AU2" s="7">
        <f t="shared" ref="AU2:AU65" si="8">IF(AT2="","",IF(AT2="MASCULINO",1,2))</f>
        <v>1</v>
      </c>
      <c r="AV2" s="7">
        <v>1</v>
      </c>
      <c r="AW2" s="7" t="str">
        <f>+Tabla1[[#This Row],[DNI23]]</f>
        <v>30825449</v>
      </c>
      <c r="AX2" s="7">
        <v>604</v>
      </c>
      <c r="AY2" s="8">
        <f>+Tabla1[[#This Row],[FECHA DE
NACIMIENTO]]</f>
        <v>18530</v>
      </c>
      <c r="AZ2" s="7">
        <f ca="1">+Tabla1[[#This Row],[CODTRA6]]</f>
        <v>0</v>
      </c>
      <c r="BA2" s="7">
        <f ca="1">+Tabla1[[#This Row],[CODTRA7]]</f>
        <v>0</v>
      </c>
      <c r="BB2" s="7" t="e">
        <f ca="1">+Tabla1[[#This Row],[CODTRA8]]</f>
        <v>#NAME?</v>
      </c>
      <c r="BC2" s="7">
        <f>+Tabla1[[#This Row],[SEXO]]</f>
        <v>1</v>
      </c>
      <c r="BD2" s="7">
        <v>9589</v>
      </c>
      <c r="BE2" s="7"/>
      <c r="BF2" s="7">
        <v>959616135</v>
      </c>
      <c r="BG2" s="10" t="s">
        <v>1704</v>
      </c>
      <c r="BH2" s="7"/>
      <c r="BI2" s="7"/>
      <c r="BJ2" s="7"/>
      <c r="BK2" s="7"/>
      <c r="BL2" s="7"/>
      <c r="BM2" s="7" t="s">
        <v>1705</v>
      </c>
      <c r="BN2" s="7">
        <v>4</v>
      </c>
      <c r="BO2" s="7"/>
      <c r="BP2" s="7"/>
      <c r="BQ2" s="7"/>
      <c r="BR2" s="7">
        <v>1</v>
      </c>
      <c r="BS2" s="7" t="s">
        <v>1706</v>
      </c>
      <c r="BT2" s="7"/>
      <c r="BU2" s="7">
        <v>170301</v>
      </c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9"/>
      <c r="CH2" s="9"/>
      <c r="CI2" s="9"/>
      <c r="CJ2" s="7">
        <v>1</v>
      </c>
      <c r="DK2" s="1" t="e">
        <f>COUNTIF(DATA!#REF!,Q2)+ROW()</f>
        <v>#REF!</v>
      </c>
    </row>
    <row r="3" spans="1:115" ht="15" x14ac:dyDescent="0.25">
      <c r="A3">
        <v>2</v>
      </c>
      <c r="B3" s="66">
        <v>700</v>
      </c>
      <c r="C3" s="28" t="s">
        <v>15</v>
      </c>
      <c r="D3" s="67">
        <v>46322486</v>
      </c>
      <c r="E3" s="29" t="s">
        <v>1707</v>
      </c>
      <c r="F3" s="29" t="s">
        <v>1708</v>
      </c>
      <c r="G3" s="29" t="s">
        <v>1709</v>
      </c>
      <c r="H3" s="30">
        <f t="shared" si="0"/>
        <v>33010</v>
      </c>
      <c r="I3" s="29" t="s">
        <v>1710</v>
      </c>
      <c r="J3" s="28">
        <v>0</v>
      </c>
      <c r="K3" s="31">
        <v>0.5</v>
      </c>
      <c r="L3" s="7"/>
      <c r="M3" s="7"/>
      <c r="N3" s="7"/>
      <c r="O3" s="32" t="str">
        <f>"Retención Judicial "&amp;(Tabla1[[#This Row],[JUDICIAL]]*100)&amp;"%"</f>
        <v>Retención Judicial 50%</v>
      </c>
      <c r="P3" s="7"/>
      <c r="Q3" s="33">
        <v>930</v>
      </c>
      <c r="R3" s="34">
        <f>+Tabla1[[#This Row],[MINIMO VITAL]]*9%</f>
        <v>83.7</v>
      </c>
      <c r="S3" s="7"/>
      <c r="T3" s="7">
        <f t="shared" ca="1" si="1"/>
        <v>28</v>
      </c>
      <c r="U3" s="7" t="str">
        <f t="shared" si="2"/>
        <v>46322486</v>
      </c>
      <c r="V3" s="7"/>
      <c r="W3" s="7"/>
      <c r="X3" s="7"/>
      <c r="Y3" s="7"/>
      <c r="Z3" s="7"/>
      <c r="AA3" s="8">
        <f>+Tabla1[[#This Row],[FECHA DE
NACIMIENTO]]</f>
        <v>33010</v>
      </c>
      <c r="AB3" s="20"/>
      <c r="AC3" s="7"/>
      <c r="AD3" s="7" t="str">
        <f>IF(COUNTIF(D$1:D2,D3)=0,"OK","Duplicado")</f>
        <v>OK</v>
      </c>
      <c r="AE3" s="7" t="str">
        <f t="shared" ca="1" si="3"/>
        <v>Inactivo</v>
      </c>
      <c r="AF3" s="9" t="s">
        <v>16</v>
      </c>
      <c r="AG3" s="9" t="str">
        <f t="shared" si="4"/>
        <v>CMAC</v>
      </c>
      <c r="AH3" s="7"/>
      <c r="AI3" s="7"/>
      <c r="AJ3" s="7"/>
      <c r="AK3" s="7"/>
      <c r="AL3" s="7"/>
      <c r="AM3" s="7"/>
      <c r="AN3" s="7"/>
      <c r="AO3" s="7" t="e">
        <f ca="1">SEPARARAPELLIDOS2018(Tabla1[[#This Row],[APELLIDOS Y NOMBRES]])</f>
        <v>#NAME?</v>
      </c>
      <c r="AP3" s="7">
        <f t="shared" ref="AP3:AP66" ca="1" si="9">IFERROR(IF(AO3="","",MID((REPLACE((AO3),(SEARCH("@",(AO3))),1,"")),(SEARCH("@",(REPLACE((AO3),(SEARCH("@",(AO3))),1,""))))+1,((LEN((REPLACE((AO3),(SEARCH("@",(AO3))),1,""))))-(SEARCH("@",(REPLACE((AO3),(SEARCH("@",(AO3))),1,""))))))),)</f>
        <v>0</v>
      </c>
      <c r="AQ3" s="7">
        <f t="shared" ref="AQ3:AQ66" ca="1" si="10">IFERROR(IF(AO3="","",LEFT(AO3,(SEARCH("@",AO3))-1)),)</f>
        <v>0</v>
      </c>
      <c r="AR3" s="7">
        <f t="shared" ref="AR3:AR66" ca="1" si="11">IFERROR(IF(AO3="","",LEFT((RIGHT(AO3,(LEN(AO3))-(SEARCH("@",AO3)))),(SEARCH("@",(RIGHT(AO3,(LEN(AO3))-(SEARCH("@",AO3))))))-1)),)</f>
        <v>0</v>
      </c>
      <c r="AS3" s="7" t="e">
        <f ca="1">QuitarSimbolos(Tabla1[[#This Row],[CODTRA5]])</f>
        <v>#NAME?</v>
      </c>
      <c r="AT3" s="7" t="s">
        <v>1703</v>
      </c>
      <c r="AU3" s="7">
        <f t="shared" si="8"/>
        <v>1</v>
      </c>
      <c r="AV3" s="7">
        <v>1</v>
      </c>
      <c r="AW3" s="7" t="str">
        <f>+Tabla1[[#This Row],[DNI23]]</f>
        <v>46322486</v>
      </c>
      <c r="AX3" s="7">
        <v>604</v>
      </c>
      <c r="AY3" s="8">
        <f>+Tabla1[[#This Row],[FECHA DE
NACIMIENTO]]</f>
        <v>33010</v>
      </c>
      <c r="AZ3" s="7">
        <f ca="1">+Tabla1[[#This Row],[CODTRA6]]</f>
        <v>0</v>
      </c>
      <c r="BA3" s="7">
        <f ca="1">+Tabla1[[#This Row],[CODTRA7]]</f>
        <v>0</v>
      </c>
      <c r="BB3" s="7" t="e">
        <f ca="1">+Tabla1[[#This Row],[CODTRA8]]</f>
        <v>#NAME?</v>
      </c>
      <c r="BC3" s="7">
        <f>+Tabla1[[#This Row],[SEXO]]</f>
        <v>1</v>
      </c>
      <c r="BD3" s="7">
        <v>9589</v>
      </c>
      <c r="BE3" s="7"/>
      <c r="BF3" s="7">
        <v>959616135</v>
      </c>
      <c r="BG3" s="10" t="s">
        <v>1704</v>
      </c>
      <c r="BH3" s="7"/>
      <c r="BI3" s="7"/>
      <c r="BJ3" s="7"/>
      <c r="BK3" s="7"/>
      <c r="BL3" s="7"/>
      <c r="BM3" s="7" t="s">
        <v>1711</v>
      </c>
      <c r="BN3" s="7">
        <v>26</v>
      </c>
      <c r="BO3" s="7"/>
      <c r="BP3" s="7"/>
      <c r="BQ3" s="7"/>
      <c r="BR3" s="7">
        <v>2</v>
      </c>
      <c r="BS3" s="7" t="s">
        <v>1712</v>
      </c>
      <c r="BT3" s="7"/>
      <c r="BU3" s="7">
        <v>170301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9"/>
      <c r="CH3" s="9"/>
      <c r="CI3" s="9"/>
      <c r="CJ3" s="7">
        <v>1</v>
      </c>
    </row>
    <row r="4" spans="1:115" ht="15" x14ac:dyDescent="0.25">
      <c r="A4">
        <v>3</v>
      </c>
      <c r="B4" s="28">
        <v>518</v>
      </c>
      <c r="C4" s="28" t="s">
        <v>17</v>
      </c>
      <c r="D4" s="45">
        <v>30961524</v>
      </c>
      <c r="E4" s="29" t="s">
        <v>1713</v>
      </c>
      <c r="F4" s="29"/>
      <c r="G4" s="29" t="s">
        <v>1702</v>
      </c>
      <c r="H4" s="30">
        <f t="shared" si="0"/>
        <v>28279</v>
      </c>
      <c r="I4" s="29"/>
      <c r="J4" s="28">
        <v>0</v>
      </c>
      <c r="K4" s="31">
        <v>0</v>
      </c>
      <c r="L4" s="7"/>
      <c r="M4" s="7"/>
      <c r="N4" s="7"/>
      <c r="O4" s="32" t="str">
        <f>"Retención Judicial "&amp;(Tabla1[[#This Row],[JUDICIAL]]*100)&amp;"%"</f>
        <v>Retención Judicial 0%</v>
      </c>
      <c r="P4" s="7"/>
      <c r="Q4" s="33">
        <f t="shared" ref="Q4:Q67" si="12">+Q3</f>
        <v>930</v>
      </c>
      <c r="R4" s="34">
        <f>+Tabla1[[#This Row],[MINIMO VITAL]]*9%</f>
        <v>83.7</v>
      </c>
      <c r="S4" s="7"/>
      <c r="T4" s="7">
        <f t="shared" ca="1" si="1"/>
        <v>41</v>
      </c>
      <c r="U4" s="7" t="str">
        <f t="shared" si="2"/>
        <v>30961524</v>
      </c>
      <c r="V4" s="7"/>
      <c r="W4" s="7"/>
      <c r="X4" s="7"/>
      <c r="Y4" s="7"/>
      <c r="Z4" s="7"/>
      <c r="AA4" s="8">
        <f>+Tabla1[[#This Row],[FECHA DE
NACIMIENTO]]</f>
        <v>28279</v>
      </c>
      <c r="AB4" s="20"/>
      <c r="AC4" s="7"/>
      <c r="AD4" s="7" t="str">
        <f>IF(COUNTIF(D$1:D3,D4)=0,"OK","Duplicado")</f>
        <v>OK</v>
      </c>
      <c r="AE4" s="7" t="str">
        <f t="shared" ca="1" si="3"/>
        <v>Inactivo</v>
      </c>
      <c r="AF4" s="9" t="s">
        <v>18</v>
      </c>
      <c r="AG4" s="9" t="str">
        <f t="shared" si="4"/>
        <v>CMAC</v>
      </c>
      <c r="AH4" s="7"/>
      <c r="AI4" s="7"/>
      <c r="AJ4" s="7"/>
      <c r="AK4" s="7"/>
      <c r="AL4" s="7"/>
      <c r="AM4" s="7"/>
      <c r="AN4" s="7"/>
      <c r="AO4" s="7" t="e">
        <f ca="1">SEPARARAPELLIDOS2018(Tabla1[[#This Row],[APELLIDOS Y NOMBRES]])</f>
        <v>#NAME?</v>
      </c>
      <c r="AP4" s="7">
        <f t="shared" ca="1" si="9"/>
        <v>0</v>
      </c>
      <c r="AQ4" s="7">
        <f t="shared" ca="1" si="10"/>
        <v>0</v>
      </c>
      <c r="AR4" s="7">
        <f t="shared" ca="1" si="11"/>
        <v>0</v>
      </c>
      <c r="AS4" s="7" t="e">
        <f ca="1">QuitarSimbolos(Tabla1[[#This Row],[CODTRA5]])</f>
        <v>#NAME?</v>
      </c>
      <c r="AT4" s="7" t="s">
        <v>1703</v>
      </c>
      <c r="AU4" s="7">
        <f t="shared" si="8"/>
        <v>1</v>
      </c>
      <c r="AV4" s="7">
        <v>1</v>
      </c>
      <c r="AW4" s="7" t="str">
        <f>+Tabla1[[#This Row],[DNI23]]</f>
        <v>30961524</v>
      </c>
      <c r="AX4" s="7">
        <v>604</v>
      </c>
      <c r="AY4" s="8">
        <f>+Tabla1[[#This Row],[FECHA DE
NACIMIENTO]]</f>
        <v>28279</v>
      </c>
      <c r="AZ4" s="7">
        <f ca="1">+Tabla1[[#This Row],[CODTRA6]]</f>
        <v>0</v>
      </c>
      <c r="BA4" s="7">
        <f ca="1">+Tabla1[[#This Row],[CODTRA7]]</f>
        <v>0</v>
      </c>
      <c r="BB4" s="7" t="e">
        <f ca="1">+Tabla1[[#This Row],[CODTRA8]]</f>
        <v>#NAME?</v>
      </c>
      <c r="BC4" s="7">
        <f>+Tabla1[[#This Row],[SEXO]]</f>
        <v>1</v>
      </c>
      <c r="BD4" s="7">
        <v>9589</v>
      </c>
      <c r="BE4" s="7"/>
      <c r="BF4" s="7">
        <v>959616135</v>
      </c>
      <c r="BG4" s="10" t="s">
        <v>1704</v>
      </c>
      <c r="BH4" s="7">
        <v>1</v>
      </c>
      <c r="BI4" s="7" t="s">
        <v>1714</v>
      </c>
      <c r="BJ4" s="7">
        <v>226</v>
      </c>
      <c r="BK4" s="7"/>
      <c r="BL4" s="7"/>
      <c r="BM4" s="7"/>
      <c r="BN4" s="7"/>
      <c r="BO4" s="7"/>
      <c r="BP4" s="7"/>
      <c r="BQ4" s="7"/>
      <c r="BR4" s="7"/>
      <c r="BS4" s="7"/>
      <c r="BT4" s="7"/>
      <c r="BU4" s="7">
        <v>170301</v>
      </c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9"/>
      <c r="CH4" s="9"/>
      <c r="CI4" s="9"/>
      <c r="CJ4" s="7">
        <v>1</v>
      </c>
    </row>
    <row r="5" spans="1:115" ht="15" x14ac:dyDescent="0.25">
      <c r="A5">
        <v>4</v>
      </c>
      <c r="B5" s="28">
        <v>129</v>
      </c>
      <c r="C5" s="28" t="s">
        <v>19</v>
      </c>
      <c r="D5" s="45">
        <v>40250927</v>
      </c>
      <c r="E5" s="29" t="s">
        <v>1715</v>
      </c>
      <c r="F5" s="29"/>
      <c r="G5" s="29" t="s">
        <v>1702</v>
      </c>
      <c r="H5" s="30">
        <f t="shared" si="0"/>
        <v>28736</v>
      </c>
      <c r="I5" s="29"/>
      <c r="J5" s="28">
        <v>0</v>
      </c>
      <c r="K5" s="31">
        <v>0</v>
      </c>
      <c r="L5" s="7"/>
      <c r="M5" s="7"/>
      <c r="N5" s="7"/>
      <c r="O5" s="32" t="str">
        <f>"Retención Judicial "&amp;(Tabla1[[#This Row],[JUDICIAL]]*100)&amp;"%"</f>
        <v>Retención Judicial 0%</v>
      </c>
      <c r="P5" s="7"/>
      <c r="Q5" s="33">
        <f t="shared" si="12"/>
        <v>930</v>
      </c>
      <c r="R5" s="34">
        <f>+Tabla1[[#This Row],[MINIMO VITAL]]*9%</f>
        <v>83.7</v>
      </c>
      <c r="S5" s="7"/>
      <c r="T5" s="7">
        <f t="shared" ca="1" si="1"/>
        <v>40</v>
      </c>
      <c r="U5" s="7" t="str">
        <f t="shared" si="2"/>
        <v>40250927</v>
      </c>
      <c r="V5" s="7"/>
      <c r="W5" s="7"/>
      <c r="X5" s="7"/>
      <c r="Y5" s="7"/>
      <c r="Z5" s="7"/>
      <c r="AA5" s="8">
        <f>+Tabla1[[#This Row],[FECHA DE
NACIMIENTO]]</f>
        <v>28736</v>
      </c>
      <c r="AB5" s="20">
        <v>3.1</v>
      </c>
      <c r="AC5" s="7"/>
      <c r="AD5" s="7" t="str">
        <f>IF(COUNTIF(D$1:D4,D5)=0,"OK","Duplicado")</f>
        <v>OK</v>
      </c>
      <c r="AE5" s="7" t="str">
        <f t="shared" ca="1" si="3"/>
        <v>Inactivo</v>
      </c>
      <c r="AF5" s="9" t="s">
        <v>20</v>
      </c>
      <c r="AG5" s="9" t="str">
        <f t="shared" si="4"/>
        <v>CMAC</v>
      </c>
      <c r="AH5" s="7"/>
      <c r="AI5" s="7"/>
      <c r="AJ5" s="7"/>
      <c r="AK5" s="7"/>
      <c r="AL5" s="7"/>
      <c r="AM5" s="7"/>
      <c r="AN5" s="7"/>
      <c r="AO5" s="7" t="e">
        <f ca="1">SEPARARAPELLIDOS2018(Tabla1[[#This Row],[APELLIDOS Y NOMBRES]])</f>
        <v>#NAME?</v>
      </c>
      <c r="AP5" s="7">
        <f t="shared" ca="1" si="9"/>
        <v>0</v>
      </c>
      <c r="AQ5" s="7">
        <f t="shared" ca="1" si="10"/>
        <v>0</v>
      </c>
      <c r="AR5" s="7">
        <f t="shared" ca="1" si="11"/>
        <v>0</v>
      </c>
      <c r="AS5" s="7" t="e">
        <f ca="1">QuitarSimbolos(Tabla1[[#This Row],[CODTRA5]])</f>
        <v>#NAME?</v>
      </c>
      <c r="AT5" s="7" t="s">
        <v>1703</v>
      </c>
      <c r="AU5" s="7">
        <f t="shared" si="8"/>
        <v>1</v>
      </c>
      <c r="AV5" s="7">
        <v>1</v>
      </c>
      <c r="AW5" s="7" t="str">
        <f>+Tabla1[[#This Row],[DNI23]]</f>
        <v>40250927</v>
      </c>
      <c r="AX5" s="7">
        <v>604</v>
      </c>
      <c r="AY5" s="8">
        <f>+Tabla1[[#This Row],[FECHA DE
NACIMIENTO]]</f>
        <v>28736</v>
      </c>
      <c r="AZ5" s="7">
        <f ca="1">+Tabla1[[#This Row],[CODTRA6]]</f>
        <v>0</v>
      </c>
      <c r="BA5" s="7">
        <f ca="1">+Tabla1[[#This Row],[CODTRA7]]</f>
        <v>0</v>
      </c>
      <c r="BB5" s="7" t="e">
        <f ca="1">+Tabla1[[#This Row],[CODTRA8]]</f>
        <v>#NAME?</v>
      </c>
      <c r="BC5" s="7">
        <f>+Tabla1[[#This Row],[SEXO]]</f>
        <v>1</v>
      </c>
      <c r="BD5" s="7">
        <v>9589</v>
      </c>
      <c r="BE5" s="7"/>
      <c r="BF5" s="7">
        <v>959616135</v>
      </c>
      <c r="BG5" s="10" t="s">
        <v>1704</v>
      </c>
      <c r="BH5" s="7"/>
      <c r="BI5" s="7"/>
      <c r="BJ5" s="7"/>
      <c r="BK5" s="7"/>
      <c r="BL5" s="7"/>
      <c r="BM5" s="7" t="s">
        <v>1716</v>
      </c>
      <c r="BN5" s="7">
        <v>5</v>
      </c>
      <c r="BO5" s="7"/>
      <c r="BP5" s="7"/>
      <c r="BQ5" s="7"/>
      <c r="BR5" s="7">
        <v>1</v>
      </c>
      <c r="BS5" s="7" t="s">
        <v>1717</v>
      </c>
      <c r="BT5" s="7"/>
      <c r="BU5" s="7">
        <v>170301</v>
      </c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9"/>
      <c r="CH5" s="9"/>
      <c r="CI5" s="9"/>
      <c r="CJ5" s="7">
        <v>1</v>
      </c>
    </row>
    <row r="6" spans="1:115" ht="15" x14ac:dyDescent="0.25">
      <c r="A6">
        <v>5</v>
      </c>
      <c r="B6" s="28">
        <v>130</v>
      </c>
      <c r="C6" s="28" t="s">
        <v>21</v>
      </c>
      <c r="D6" s="45">
        <v>30823294</v>
      </c>
      <c r="E6" s="29" t="s">
        <v>1718</v>
      </c>
      <c r="F6" s="29"/>
      <c r="G6" s="29" t="s">
        <v>1702</v>
      </c>
      <c r="H6" s="30">
        <f t="shared" si="0"/>
        <v>19625</v>
      </c>
      <c r="I6" s="29"/>
      <c r="J6" s="28">
        <v>0</v>
      </c>
      <c r="K6" s="31">
        <v>0</v>
      </c>
      <c r="L6" s="7"/>
      <c r="M6" s="7"/>
      <c r="N6" s="7"/>
      <c r="O6" s="32" t="str">
        <f>"Retención Judicial "&amp;(Tabla1[[#This Row],[JUDICIAL]]*100)&amp;"%"</f>
        <v>Retención Judicial 0%</v>
      </c>
      <c r="P6" s="7"/>
      <c r="Q6" s="33">
        <f t="shared" si="12"/>
        <v>930</v>
      </c>
      <c r="R6" s="34">
        <f>+Tabla1[[#This Row],[MINIMO VITAL]]*9%</f>
        <v>83.7</v>
      </c>
      <c r="S6" s="7"/>
      <c r="T6" s="7">
        <f t="shared" ca="1" si="1"/>
        <v>65</v>
      </c>
      <c r="U6" s="7" t="str">
        <f t="shared" si="2"/>
        <v>30823294</v>
      </c>
      <c r="V6" s="7"/>
      <c r="W6" s="7"/>
      <c r="X6" s="7"/>
      <c r="Y6" s="7"/>
      <c r="Z6" s="7"/>
      <c r="AA6" s="8">
        <f>+Tabla1[[#This Row],[FECHA DE
NACIMIENTO]]</f>
        <v>19625</v>
      </c>
      <c r="AB6" s="20"/>
      <c r="AC6" s="7"/>
      <c r="AD6" s="7" t="str">
        <f>IF(COUNTIF(D$1:D5,D6)=0,"OK","Duplicado")</f>
        <v>OK</v>
      </c>
      <c r="AE6" s="7" t="str">
        <f t="shared" ca="1" si="3"/>
        <v>Inactivo</v>
      </c>
      <c r="AF6" s="9" t="s">
        <v>22</v>
      </c>
      <c r="AG6" s="9" t="str">
        <f t="shared" si="4"/>
        <v>CMAC</v>
      </c>
      <c r="AH6" s="7"/>
      <c r="AI6" s="7"/>
      <c r="AJ6" s="7"/>
      <c r="AK6" s="7"/>
      <c r="AL6" s="7"/>
      <c r="AM6" s="7"/>
      <c r="AN6" s="7"/>
      <c r="AO6" s="7" t="e">
        <f ca="1">SEPARARAPELLIDOS2018(Tabla1[[#This Row],[APELLIDOS Y NOMBRES]])</f>
        <v>#NAME?</v>
      </c>
      <c r="AP6" s="7">
        <f t="shared" ca="1" si="9"/>
        <v>0</v>
      </c>
      <c r="AQ6" s="7">
        <f t="shared" ca="1" si="10"/>
        <v>0</v>
      </c>
      <c r="AR6" s="7">
        <f t="shared" ca="1" si="11"/>
        <v>0</v>
      </c>
      <c r="AS6" s="7" t="e">
        <f ca="1">QuitarSimbolos(Tabla1[[#This Row],[CODTRA5]])</f>
        <v>#NAME?</v>
      </c>
      <c r="AT6" s="7" t="s">
        <v>1703</v>
      </c>
      <c r="AU6" s="7">
        <f t="shared" si="8"/>
        <v>1</v>
      </c>
      <c r="AV6" s="7">
        <v>1</v>
      </c>
      <c r="AW6" s="7" t="str">
        <f>+Tabla1[[#This Row],[DNI23]]</f>
        <v>30823294</v>
      </c>
      <c r="AX6" s="7">
        <v>604</v>
      </c>
      <c r="AY6" s="8">
        <f>+Tabla1[[#This Row],[FECHA DE
NACIMIENTO]]</f>
        <v>19625</v>
      </c>
      <c r="AZ6" s="7">
        <f ca="1">+Tabla1[[#This Row],[CODTRA6]]</f>
        <v>0</v>
      </c>
      <c r="BA6" s="7">
        <f ca="1">+Tabla1[[#This Row],[CODTRA7]]</f>
        <v>0</v>
      </c>
      <c r="BB6" s="7" t="e">
        <f ca="1">+Tabla1[[#This Row],[CODTRA8]]</f>
        <v>#NAME?</v>
      </c>
      <c r="BC6" s="7">
        <f>+Tabla1[[#This Row],[SEXO]]</f>
        <v>1</v>
      </c>
      <c r="BD6" s="7">
        <v>9589</v>
      </c>
      <c r="BE6" s="7"/>
      <c r="BF6" s="7">
        <v>959616135</v>
      </c>
      <c r="BG6" s="10" t="s">
        <v>1704</v>
      </c>
      <c r="BH6" s="7"/>
      <c r="BI6" s="7"/>
      <c r="BJ6" s="7"/>
      <c r="BK6" s="7"/>
      <c r="BL6" s="7"/>
      <c r="BM6" s="7" t="s">
        <v>1705</v>
      </c>
      <c r="BN6" s="7">
        <v>16</v>
      </c>
      <c r="BO6" s="7"/>
      <c r="BP6" s="7"/>
      <c r="BQ6" s="7"/>
      <c r="BR6" s="7">
        <v>2</v>
      </c>
      <c r="BS6" s="7" t="s">
        <v>1712</v>
      </c>
      <c r="BT6" s="7"/>
      <c r="BU6" s="7">
        <v>170301</v>
      </c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9"/>
      <c r="CH6" s="9"/>
      <c r="CI6" s="9"/>
      <c r="CJ6" s="7">
        <v>1</v>
      </c>
    </row>
    <row r="7" spans="1:115" ht="15" x14ac:dyDescent="0.25">
      <c r="A7">
        <v>6</v>
      </c>
      <c r="B7" s="28">
        <v>317</v>
      </c>
      <c r="C7" s="28" t="s">
        <v>23</v>
      </c>
      <c r="D7" s="45">
        <v>30828209</v>
      </c>
      <c r="E7" s="35" t="s">
        <v>1719</v>
      </c>
      <c r="F7" s="29"/>
      <c r="G7" s="29" t="s">
        <v>1702</v>
      </c>
      <c r="H7" s="30">
        <f t="shared" si="0"/>
        <v>17698</v>
      </c>
      <c r="I7" s="29" t="s">
        <v>1720</v>
      </c>
      <c r="J7" s="28">
        <v>0</v>
      </c>
      <c r="K7" s="31">
        <v>0</v>
      </c>
      <c r="L7" s="7"/>
      <c r="M7" s="7"/>
      <c r="N7" s="7"/>
      <c r="O7" s="32" t="str">
        <f>"Retención Judicial "&amp;(Tabla1[[#This Row],[JUDICIAL]]*100)&amp;"%"</f>
        <v>Retención Judicial 0%</v>
      </c>
      <c r="P7" s="7"/>
      <c r="Q7" s="33">
        <f t="shared" si="12"/>
        <v>930</v>
      </c>
      <c r="R7" s="34">
        <f>+Tabla1[[#This Row],[MINIMO VITAL]]*9%</f>
        <v>83.7</v>
      </c>
      <c r="S7" s="7"/>
      <c r="T7" s="7">
        <f t="shared" ca="1" si="1"/>
        <v>70</v>
      </c>
      <c r="U7" s="7" t="str">
        <f t="shared" si="2"/>
        <v>30828209</v>
      </c>
      <c r="V7" s="7"/>
      <c r="W7" s="7"/>
      <c r="X7" s="7"/>
      <c r="Y7" s="7"/>
      <c r="Z7" s="7"/>
      <c r="AA7" s="8">
        <f>+Tabla1[[#This Row],[FECHA DE
NACIMIENTO]]</f>
        <v>17698</v>
      </c>
      <c r="AB7" s="20"/>
      <c r="AC7" s="7"/>
      <c r="AD7" s="7" t="str">
        <f>IF(COUNTIF(D$1:D6,D7)=0,"OK","Duplicado")</f>
        <v>OK</v>
      </c>
      <c r="AE7" s="7" t="str">
        <f t="shared" ca="1" si="3"/>
        <v>Inactivo</v>
      </c>
      <c r="AF7" s="9" t="s">
        <v>1720</v>
      </c>
      <c r="AG7" s="9" t="str">
        <f t="shared" si="4"/>
        <v/>
      </c>
      <c r="AH7" s="7"/>
      <c r="AI7" s="7"/>
      <c r="AJ7" s="7"/>
      <c r="AK7" s="7"/>
      <c r="AL7" s="7"/>
      <c r="AM7" s="7"/>
      <c r="AN7" s="7"/>
      <c r="AO7" s="7" t="e">
        <f ca="1">SEPARARAPELLIDOS2018(Tabla1[[#This Row],[APELLIDOS Y NOMBRES]])</f>
        <v>#NAME?</v>
      </c>
      <c r="AP7" s="7">
        <f t="shared" ca="1" si="9"/>
        <v>0</v>
      </c>
      <c r="AQ7" s="7">
        <f t="shared" ca="1" si="10"/>
        <v>0</v>
      </c>
      <c r="AR7" s="7">
        <f t="shared" ca="1" si="11"/>
        <v>0</v>
      </c>
      <c r="AS7" s="7" t="e">
        <f ca="1">QuitarSimbolos(Tabla1[[#This Row],[CODTRA5]])</f>
        <v>#NAME?</v>
      </c>
      <c r="AT7" s="7" t="s">
        <v>1703</v>
      </c>
      <c r="AU7" s="7">
        <f t="shared" si="8"/>
        <v>1</v>
      </c>
      <c r="AV7" s="7">
        <v>1</v>
      </c>
      <c r="AW7" s="7" t="str">
        <f>+Tabla1[[#This Row],[DNI23]]</f>
        <v>30828209</v>
      </c>
      <c r="AX7" s="7">
        <v>604</v>
      </c>
      <c r="AY7" s="8">
        <f>+Tabla1[[#This Row],[FECHA DE
NACIMIENTO]]</f>
        <v>17698</v>
      </c>
      <c r="AZ7" s="7">
        <f ca="1">+Tabla1[[#This Row],[CODTRA6]]</f>
        <v>0</v>
      </c>
      <c r="BA7" s="7">
        <f ca="1">+Tabla1[[#This Row],[CODTRA7]]</f>
        <v>0</v>
      </c>
      <c r="BB7" s="7" t="e">
        <f ca="1">+Tabla1[[#This Row],[CODTRA8]]</f>
        <v>#NAME?</v>
      </c>
      <c r="BC7" s="7">
        <f>+Tabla1[[#This Row],[SEXO]]</f>
        <v>1</v>
      </c>
      <c r="BD7" s="7">
        <v>9589</v>
      </c>
      <c r="BE7" s="7"/>
      <c r="BF7" s="7">
        <v>959616135</v>
      </c>
      <c r="BG7" s="10" t="s">
        <v>1704</v>
      </c>
      <c r="BH7" s="7"/>
      <c r="BI7" s="7"/>
      <c r="BJ7" s="7"/>
      <c r="BK7" s="7"/>
      <c r="BL7" s="7"/>
      <c r="BM7" s="7" t="s">
        <v>1721</v>
      </c>
      <c r="BN7" s="7">
        <v>2</v>
      </c>
      <c r="BO7" s="7"/>
      <c r="BP7" s="7"/>
      <c r="BQ7" s="7"/>
      <c r="BR7" s="7">
        <v>1</v>
      </c>
      <c r="BS7" s="7" t="s">
        <v>1714</v>
      </c>
      <c r="BT7" s="7"/>
      <c r="BU7" s="7">
        <v>170301</v>
      </c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9"/>
      <c r="CH7" s="9"/>
      <c r="CI7" s="9"/>
      <c r="CJ7" s="7">
        <v>1</v>
      </c>
    </row>
    <row r="8" spans="1:115" ht="15" x14ac:dyDescent="0.25">
      <c r="A8">
        <v>7</v>
      </c>
      <c r="B8" s="28">
        <v>704</v>
      </c>
      <c r="C8" s="28" t="s">
        <v>24</v>
      </c>
      <c r="D8" s="45">
        <v>44685373</v>
      </c>
      <c r="E8" s="29" t="s">
        <v>1722</v>
      </c>
      <c r="F8" s="29"/>
      <c r="G8" s="29" t="s">
        <v>1702</v>
      </c>
      <c r="H8" s="30">
        <f t="shared" si="0"/>
        <v>31692</v>
      </c>
      <c r="I8" s="29"/>
      <c r="J8" s="28">
        <v>0</v>
      </c>
      <c r="K8" s="31">
        <v>0</v>
      </c>
      <c r="L8" s="7"/>
      <c r="M8" s="7"/>
      <c r="N8" s="7"/>
      <c r="O8" s="32" t="str">
        <f>"Retención Judicial "&amp;(Tabla1[[#This Row],[JUDICIAL]]*100)&amp;"%"</f>
        <v>Retención Judicial 0%</v>
      </c>
      <c r="P8" s="7"/>
      <c r="Q8" s="33">
        <f t="shared" si="12"/>
        <v>930</v>
      </c>
      <c r="R8" s="34">
        <f>+Tabla1[[#This Row],[MINIMO VITAL]]*9%</f>
        <v>83.7</v>
      </c>
      <c r="S8" s="7"/>
      <c r="T8" s="7">
        <f t="shared" ca="1" si="1"/>
        <v>32</v>
      </c>
      <c r="U8" s="7" t="str">
        <f t="shared" si="2"/>
        <v>44685373</v>
      </c>
      <c r="V8" s="7"/>
      <c r="W8" s="7"/>
      <c r="X8" s="7"/>
      <c r="Y8" s="7"/>
      <c r="Z8" s="7"/>
      <c r="AA8" s="8">
        <f>+Tabla1[[#This Row],[FECHA DE
NACIMIENTO]]</f>
        <v>31692</v>
      </c>
      <c r="AB8" s="20"/>
      <c r="AC8" s="7"/>
      <c r="AD8" s="7" t="str">
        <f>IF(COUNTIF(D$1:D7,D8)=0,"OK","Duplicado")</f>
        <v>OK</v>
      </c>
      <c r="AE8" s="7" t="str">
        <f t="shared" ca="1" si="3"/>
        <v>Inactivo</v>
      </c>
      <c r="AF8" s="9" t="s">
        <v>25</v>
      </c>
      <c r="AG8" s="9" t="str">
        <f t="shared" si="4"/>
        <v>CMAC</v>
      </c>
      <c r="AH8" s="7"/>
      <c r="AI8" s="7"/>
      <c r="AJ8" s="7"/>
      <c r="AK8" s="7"/>
      <c r="AL8" s="7"/>
      <c r="AM8" s="7"/>
      <c r="AN8" s="7"/>
      <c r="AO8" s="7" t="e">
        <f ca="1">SEPARARAPELLIDOS2018(Tabla1[[#This Row],[APELLIDOS Y NOMBRES]])</f>
        <v>#NAME?</v>
      </c>
      <c r="AP8" s="7">
        <f t="shared" ca="1" si="9"/>
        <v>0</v>
      </c>
      <c r="AQ8" s="7">
        <f t="shared" ca="1" si="10"/>
        <v>0</v>
      </c>
      <c r="AR8" s="7">
        <f t="shared" ca="1" si="11"/>
        <v>0</v>
      </c>
      <c r="AS8" s="7" t="e">
        <f ca="1">QuitarSimbolos(Tabla1[[#This Row],[CODTRA5]])</f>
        <v>#NAME?</v>
      </c>
      <c r="AT8" s="7" t="s">
        <v>1703</v>
      </c>
      <c r="AU8" s="7">
        <f t="shared" si="8"/>
        <v>1</v>
      </c>
      <c r="AV8" s="7">
        <v>1</v>
      </c>
      <c r="AW8" s="7" t="str">
        <f>+Tabla1[[#This Row],[DNI23]]</f>
        <v>44685373</v>
      </c>
      <c r="AX8" s="7">
        <v>604</v>
      </c>
      <c r="AY8" s="8">
        <f>+Tabla1[[#This Row],[FECHA DE
NACIMIENTO]]</f>
        <v>31692</v>
      </c>
      <c r="AZ8" s="7">
        <f ca="1">+Tabla1[[#This Row],[CODTRA6]]</f>
        <v>0</v>
      </c>
      <c r="BA8" s="7">
        <f ca="1">+Tabla1[[#This Row],[CODTRA7]]</f>
        <v>0</v>
      </c>
      <c r="BB8" s="7" t="e">
        <f ca="1">+Tabla1[[#This Row],[CODTRA8]]</f>
        <v>#NAME?</v>
      </c>
      <c r="BC8" s="7">
        <f>+Tabla1[[#This Row],[SEXO]]</f>
        <v>1</v>
      </c>
      <c r="BD8" s="7">
        <v>9589</v>
      </c>
      <c r="BE8" s="7"/>
      <c r="BF8" s="7">
        <v>959616135</v>
      </c>
      <c r="BG8" s="10" t="s">
        <v>1704</v>
      </c>
      <c r="BH8" s="7"/>
      <c r="BI8" s="7"/>
      <c r="BJ8" s="7"/>
      <c r="BK8" s="7"/>
      <c r="BL8" s="7"/>
      <c r="BM8" s="7">
        <v>46</v>
      </c>
      <c r="BN8" s="7">
        <v>10</v>
      </c>
      <c r="BO8" s="7"/>
      <c r="BP8" s="7"/>
      <c r="BQ8" s="7"/>
      <c r="BR8" s="7">
        <v>1</v>
      </c>
      <c r="BS8" s="7" t="s">
        <v>1723</v>
      </c>
      <c r="BT8" s="7"/>
      <c r="BU8" s="7">
        <v>170301</v>
      </c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9"/>
      <c r="CH8" s="9"/>
      <c r="CI8" s="9"/>
      <c r="CJ8" s="7">
        <v>1</v>
      </c>
    </row>
    <row r="9" spans="1:115" ht="15" x14ac:dyDescent="0.25">
      <c r="A9">
        <v>8</v>
      </c>
      <c r="B9" s="28">
        <v>357</v>
      </c>
      <c r="C9" s="28" t="s">
        <v>26</v>
      </c>
      <c r="D9" s="45">
        <v>30830325</v>
      </c>
      <c r="E9" s="35" t="s">
        <v>1724</v>
      </c>
      <c r="F9" s="29"/>
      <c r="G9" s="29" t="s">
        <v>1702</v>
      </c>
      <c r="H9" s="30">
        <f t="shared" si="0"/>
        <v>17644</v>
      </c>
      <c r="I9" s="29"/>
      <c r="J9" s="28">
        <v>0</v>
      </c>
      <c r="K9" s="31">
        <v>0</v>
      </c>
      <c r="L9" s="7"/>
      <c r="M9" s="7"/>
      <c r="N9" s="7"/>
      <c r="O9" s="32" t="str">
        <f>"Retención Judicial "&amp;(Tabla1[[#This Row],[JUDICIAL]]*100)&amp;"%"</f>
        <v>Retención Judicial 0%</v>
      </c>
      <c r="P9" s="7"/>
      <c r="Q9" s="33">
        <f t="shared" si="12"/>
        <v>930</v>
      </c>
      <c r="R9" s="34">
        <f>+Tabla1[[#This Row],[MINIMO VITAL]]*9%</f>
        <v>83.7</v>
      </c>
      <c r="S9" s="7"/>
      <c r="T9" s="7">
        <f t="shared" ca="1" si="1"/>
        <v>70</v>
      </c>
      <c r="U9" s="7" t="str">
        <f t="shared" si="2"/>
        <v>30830325</v>
      </c>
      <c r="V9" s="7"/>
      <c r="W9" s="7"/>
      <c r="X9" s="7"/>
      <c r="Y9" s="7"/>
      <c r="Z9" s="7"/>
      <c r="AA9" s="8">
        <f>+Tabla1[[#This Row],[FECHA DE
NACIMIENTO]]</f>
        <v>17644</v>
      </c>
      <c r="AB9" s="20"/>
      <c r="AC9" s="7"/>
      <c r="AD9" s="7" t="str">
        <f>IF(COUNTIF(D$1:D8,D9)=0,"OK","Duplicado")</f>
        <v>OK</v>
      </c>
      <c r="AE9" s="7" t="str">
        <f t="shared" ca="1" si="3"/>
        <v>Inactivo</v>
      </c>
      <c r="AF9" s="9" t="s">
        <v>1720</v>
      </c>
      <c r="AG9" s="9" t="str">
        <f t="shared" si="4"/>
        <v/>
      </c>
      <c r="AH9" s="7"/>
      <c r="AI9" s="7"/>
      <c r="AJ9" s="7"/>
      <c r="AK9" s="7"/>
      <c r="AL9" s="7"/>
      <c r="AM9" s="7"/>
      <c r="AN9" s="7"/>
      <c r="AO9" s="7" t="e">
        <f ca="1">SEPARARAPELLIDOS2018(Tabla1[[#This Row],[APELLIDOS Y NOMBRES]])</f>
        <v>#NAME?</v>
      </c>
      <c r="AP9" s="7">
        <f t="shared" ca="1" si="9"/>
        <v>0</v>
      </c>
      <c r="AQ9" s="7">
        <f t="shared" ca="1" si="10"/>
        <v>0</v>
      </c>
      <c r="AR9" s="7">
        <f t="shared" ca="1" si="11"/>
        <v>0</v>
      </c>
      <c r="AS9" s="7" t="e">
        <f ca="1">QuitarSimbolos(Tabla1[[#This Row],[CODTRA5]])</f>
        <v>#NAME?</v>
      </c>
      <c r="AT9" s="7" t="s">
        <v>1703</v>
      </c>
      <c r="AU9" s="7">
        <f t="shared" si="8"/>
        <v>1</v>
      </c>
      <c r="AV9" s="7">
        <v>1</v>
      </c>
      <c r="AW9" s="7" t="str">
        <f>+Tabla1[[#This Row],[DNI23]]</f>
        <v>30830325</v>
      </c>
      <c r="AX9" s="7">
        <v>604</v>
      </c>
      <c r="AY9" s="8">
        <f>+Tabla1[[#This Row],[FECHA DE
NACIMIENTO]]</f>
        <v>17644</v>
      </c>
      <c r="AZ9" s="7">
        <f ca="1">+Tabla1[[#This Row],[CODTRA6]]</f>
        <v>0</v>
      </c>
      <c r="BA9" s="7">
        <f ca="1">+Tabla1[[#This Row],[CODTRA7]]</f>
        <v>0</v>
      </c>
      <c r="BB9" s="7" t="e">
        <f ca="1">+Tabla1[[#This Row],[CODTRA8]]</f>
        <v>#NAME?</v>
      </c>
      <c r="BC9" s="7">
        <f>+Tabla1[[#This Row],[SEXO]]</f>
        <v>1</v>
      </c>
      <c r="BD9" s="7">
        <v>9589</v>
      </c>
      <c r="BE9" s="7"/>
      <c r="BF9" s="7">
        <v>959616135</v>
      </c>
      <c r="BG9" s="10" t="s">
        <v>1704</v>
      </c>
      <c r="BH9" s="7"/>
      <c r="BI9" s="7"/>
      <c r="BJ9" s="7"/>
      <c r="BK9" s="7"/>
      <c r="BL9" s="7"/>
      <c r="BM9" s="7" t="s">
        <v>1725</v>
      </c>
      <c r="BN9" s="7">
        <v>18</v>
      </c>
      <c r="BO9" s="7"/>
      <c r="BP9" s="7"/>
      <c r="BQ9" s="7"/>
      <c r="BR9" s="7">
        <v>2</v>
      </c>
      <c r="BS9" s="7" t="s">
        <v>1726</v>
      </c>
      <c r="BT9" s="7"/>
      <c r="BU9" s="7">
        <v>170301</v>
      </c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9"/>
      <c r="CH9" s="9"/>
      <c r="CI9" s="9"/>
      <c r="CJ9" s="7">
        <v>1</v>
      </c>
    </row>
    <row r="10" spans="1:115" ht="15" x14ac:dyDescent="0.25">
      <c r="A10">
        <v>9</v>
      </c>
      <c r="B10" s="28">
        <v>346</v>
      </c>
      <c r="C10" s="28" t="s">
        <v>27</v>
      </c>
      <c r="D10" s="45">
        <v>4436224</v>
      </c>
      <c r="E10" s="35" t="s">
        <v>1727</v>
      </c>
      <c r="F10" s="29"/>
      <c r="G10" s="29" t="s">
        <v>1702</v>
      </c>
      <c r="H10" s="30">
        <f t="shared" si="0"/>
        <v>18149</v>
      </c>
      <c r="I10" s="29"/>
      <c r="J10" s="28">
        <v>0</v>
      </c>
      <c r="K10" s="31">
        <v>0</v>
      </c>
      <c r="L10" s="7"/>
      <c r="M10" s="7"/>
      <c r="N10" s="7"/>
      <c r="O10" s="32" t="str">
        <f>"Retención Judicial "&amp;(Tabla1[[#This Row],[JUDICIAL]]*100)&amp;"%"</f>
        <v>Retención Judicial 0%</v>
      </c>
      <c r="P10" s="7"/>
      <c r="Q10" s="33">
        <f t="shared" si="12"/>
        <v>930</v>
      </c>
      <c r="R10" s="34">
        <f>+Tabla1[[#This Row],[MINIMO VITAL]]*9%</f>
        <v>83.7</v>
      </c>
      <c r="S10" s="7"/>
      <c r="T10" s="7">
        <f t="shared" ca="1" si="1"/>
        <v>69</v>
      </c>
      <c r="U10" s="7" t="str">
        <f t="shared" si="2"/>
        <v>04436224</v>
      </c>
      <c r="V10" s="7"/>
      <c r="W10" s="7"/>
      <c r="X10" s="7"/>
      <c r="Y10" s="7"/>
      <c r="Z10" s="7"/>
      <c r="AA10" s="8">
        <f>+Tabla1[[#This Row],[FECHA DE
NACIMIENTO]]</f>
        <v>18149</v>
      </c>
      <c r="AB10" s="20"/>
      <c r="AC10" s="7"/>
      <c r="AD10" s="7" t="str">
        <f>IF(COUNTIF(D$1:D9,D10)=0,"OK","Duplicado")</f>
        <v>OK</v>
      </c>
      <c r="AE10" s="7" t="str">
        <f t="shared" ca="1" si="3"/>
        <v>Inactivo</v>
      </c>
      <c r="AF10" s="9" t="s">
        <v>1720</v>
      </c>
      <c r="AG10" s="9" t="str">
        <f t="shared" si="4"/>
        <v/>
      </c>
      <c r="AH10" s="7"/>
      <c r="AI10" s="7"/>
      <c r="AJ10" s="7"/>
      <c r="AK10" s="7"/>
      <c r="AL10" s="7"/>
      <c r="AM10" s="7"/>
      <c r="AN10" s="7"/>
      <c r="AO10" s="7" t="e">
        <f ca="1">SEPARARAPELLIDOS2018(Tabla1[[#This Row],[APELLIDOS Y NOMBRES]])</f>
        <v>#NAME?</v>
      </c>
      <c r="AP10" s="7">
        <f t="shared" ca="1" si="9"/>
        <v>0</v>
      </c>
      <c r="AQ10" s="7">
        <f t="shared" ca="1" si="10"/>
        <v>0</v>
      </c>
      <c r="AR10" s="7">
        <f t="shared" ca="1" si="11"/>
        <v>0</v>
      </c>
      <c r="AS10" s="7" t="e">
        <f ca="1">QuitarSimbolos(Tabla1[[#This Row],[CODTRA5]])</f>
        <v>#NAME?</v>
      </c>
      <c r="AT10" s="7" t="s">
        <v>1703</v>
      </c>
      <c r="AU10" s="7">
        <f t="shared" si="8"/>
        <v>1</v>
      </c>
      <c r="AV10" s="7">
        <v>1</v>
      </c>
      <c r="AW10" s="7" t="str">
        <f>+Tabla1[[#This Row],[DNI23]]</f>
        <v>04436224</v>
      </c>
      <c r="AX10" s="7">
        <v>604</v>
      </c>
      <c r="AY10" s="8">
        <f>+Tabla1[[#This Row],[FECHA DE
NACIMIENTO]]</f>
        <v>18149</v>
      </c>
      <c r="AZ10" s="7">
        <f ca="1">+Tabla1[[#This Row],[CODTRA6]]</f>
        <v>0</v>
      </c>
      <c r="BA10" s="7">
        <f ca="1">+Tabla1[[#This Row],[CODTRA7]]</f>
        <v>0</v>
      </c>
      <c r="BB10" s="7" t="e">
        <f ca="1">+Tabla1[[#This Row],[CODTRA8]]</f>
        <v>#NAME?</v>
      </c>
      <c r="BC10" s="7">
        <f>+Tabla1[[#This Row],[SEXO]]</f>
        <v>1</v>
      </c>
      <c r="BD10" s="7">
        <v>9589</v>
      </c>
      <c r="BE10" s="7"/>
      <c r="BF10" s="7">
        <v>959616135</v>
      </c>
      <c r="BG10" s="10" t="s">
        <v>1704</v>
      </c>
      <c r="BH10" s="7">
        <v>2</v>
      </c>
      <c r="BI10" s="7" t="s">
        <v>1728</v>
      </c>
      <c r="BJ10" s="7">
        <v>824</v>
      </c>
      <c r="BK10" s="7"/>
      <c r="BL10" s="7"/>
      <c r="BM10" s="7"/>
      <c r="BN10" s="7"/>
      <c r="BO10" s="7"/>
      <c r="BP10" s="7"/>
      <c r="BQ10" s="7"/>
      <c r="BR10" s="7"/>
      <c r="BS10" s="7"/>
      <c r="BT10" s="7" t="s">
        <v>1729</v>
      </c>
      <c r="BU10" s="7">
        <v>170301</v>
      </c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9"/>
      <c r="CH10" s="9"/>
      <c r="CI10" s="9"/>
      <c r="CJ10" s="7">
        <v>1</v>
      </c>
    </row>
    <row r="11" spans="1:115" ht="15" x14ac:dyDescent="0.25">
      <c r="A11">
        <v>10</v>
      </c>
      <c r="B11" s="28">
        <v>705</v>
      </c>
      <c r="C11" s="28" t="s">
        <v>28</v>
      </c>
      <c r="D11" s="45">
        <v>43898878</v>
      </c>
      <c r="E11" s="29" t="s">
        <v>1730</v>
      </c>
      <c r="F11" s="29"/>
      <c r="G11" s="29" t="s">
        <v>1702</v>
      </c>
      <c r="H11" s="30">
        <f t="shared" si="0"/>
        <v>31674</v>
      </c>
      <c r="I11" s="29"/>
      <c r="J11" s="28">
        <v>0</v>
      </c>
      <c r="K11" s="31">
        <v>0</v>
      </c>
      <c r="L11" s="7"/>
      <c r="M11" s="7"/>
      <c r="N11" s="7"/>
      <c r="O11" s="32" t="str">
        <f>"Retención Judicial "&amp;(Tabla1[[#This Row],[JUDICIAL]]*100)&amp;"%"</f>
        <v>Retención Judicial 0%</v>
      </c>
      <c r="P11" s="7"/>
      <c r="Q11" s="33">
        <f t="shared" si="12"/>
        <v>930</v>
      </c>
      <c r="R11" s="34">
        <f>+Tabla1[[#This Row],[MINIMO VITAL]]*9%</f>
        <v>83.7</v>
      </c>
      <c r="S11" s="7"/>
      <c r="T11" s="7">
        <f t="shared" ca="1" si="1"/>
        <v>32</v>
      </c>
      <c r="U11" s="7" t="str">
        <f t="shared" si="2"/>
        <v>43898878</v>
      </c>
      <c r="V11" s="7"/>
      <c r="W11" s="7"/>
      <c r="X11" s="7"/>
      <c r="Y11" s="7"/>
      <c r="Z11" s="7"/>
      <c r="AA11" s="8">
        <f>+Tabla1[[#This Row],[FECHA DE
NACIMIENTO]]</f>
        <v>31674</v>
      </c>
      <c r="AB11" s="20"/>
      <c r="AC11" s="7"/>
      <c r="AD11" s="7" t="str">
        <f>IF(COUNTIF(D$1:D10,D11)=0,"OK","Duplicado")</f>
        <v>OK</v>
      </c>
      <c r="AE11" s="7" t="str">
        <f t="shared" ca="1" si="3"/>
        <v>Inactivo</v>
      </c>
      <c r="AF11" s="9" t="s">
        <v>29</v>
      </c>
      <c r="AG11" s="9" t="str">
        <f t="shared" si="4"/>
        <v>CMAC</v>
      </c>
      <c r="AH11" s="7"/>
      <c r="AI11" s="7"/>
      <c r="AJ11" s="7"/>
      <c r="AK11" s="7"/>
      <c r="AL11" s="7"/>
      <c r="AM11" s="7"/>
      <c r="AN11" s="7"/>
      <c r="AO11" s="7" t="e">
        <f ca="1">SEPARARAPELLIDOS2018(Tabla1[[#This Row],[APELLIDOS Y NOMBRES]])</f>
        <v>#NAME?</v>
      </c>
      <c r="AP11" s="7">
        <f t="shared" ca="1" si="9"/>
        <v>0</v>
      </c>
      <c r="AQ11" s="7">
        <f t="shared" ca="1" si="10"/>
        <v>0</v>
      </c>
      <c r="AR11" s="7">
        <f t="shared" ca="1" si="11"/>
        <v>0</v>
      </c>
      <c r="AS11" s="7" t="e">
        <f ca="1">QuitarSimbolos(Tabla1[[#This Row],[CODTRA5]])</f>
        <v>#NAME?</v>
      </c>
      <c r="AT11" s="7" t="s">
        <v>1703</v>
      </c>
      <c r="AU11" s="7">
        <f t="shared" si="8"/>
        <v>1</v>
      </c>
      <c r="AV11" s="7">
        <v>1</v>
      </c>
      <c r="AW11" s="7" t="str">
        <f>+Tabla1[[#This Row],[DNI23]]</f>
        <v>43898878</v>
      </c>
      <c r="AX11" s="7">
        <v>604</v>
      </c>
      <c r="AY11" s="8">
        <f>+Tabla1[[#This Row],[FECHA DE
NACIMIENTO]]</f>
        <v>31674</v>
      </c>
      <c r="AZ11" s="7">
        <f ca="1">+Tabla1[[#This Row],[CODTRA6]]</f>
        <v>0</v>
      </c>
      <c r="BA11" s="7">
        <f ca="1">+Tabla1[[#This Row],[CODTRA7]]</f>
        <v>0</v>
      </c>
      <c r="BB11" s="7" t="e">
        <f ca="1">+Tabla1[[#This Row],[CODTRA8]]</f>
        <v>#NAME?</v>
      </c>
      <c r="BC11" s="7">
        <f>+Tabla1[[#This Row],[SEXO]]</f>
        <v>1</v>
      </c>
      <c r="BD11" s="7">
        <v>9589</v>
      </c>
      <c r="BE11" s="7"/>
      <c r="BF11" s="7">
        <v>959616135</v>
      </c>
      <c r="BG11" s="10" t="s">
        <v>1704</v>
      </c>
      <c r="BH11" s="7"/>
      <c r="BI11" s="7"/>
      <c r="BJ11" s="7"/>
      <c r="BK11" s="7"/>
      <c r="BL11" s="7"/>
      <c r="BM11" s="7">
        <v>63</v>
      </c>
      <c r="BN11" s="7">
        <v>1</v>
      </c>
      <c r="BO11" s="7"/>
      <c r="BP11" s="7"/>
      <c r="BQ11" s="7"/>
      <c r="BR11" s="7">
        <v>1</v>
      </c>
      <c r="BS11" s="7" t="s">
        <v>1731</v>
      </c>
      <c r="BT11" s="7"/>
      <c r="BU11" s="7">
        <v>170301</v>
      </c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9"/>
      <c r="CH11" s="9"/>
      <c r="CI11" s="9"/>
      <c r="CJ11" s="7">
        <v>1</v>
      </c>
    </row>
    <row r="12" spans="1:115" ht="15" x14ac:dyDescent="0.25">
      <c r="A12">
        <v>11</v>
      </c>
      <c r="B12" s="28">
        <v>706</v>
      </c>
      <c r="C12" s="28" t="s">
        <v>30</v>
      </c>
      <c r="D12" s="45">
        <v>10555151</v>
      </c>
      <c r="E12" s="29" t="s">
        <v>1732</v>
      </c>
      <c r="F12" s="29"/>
      <c r="G12" s="29" t="s">
        <v>1702</v>
      </c>
      <c r="H12" s="30">
        <f t="shared" si="0"/>
        <v>28103</v>
      </c>
      <c r="I12" s="29"/>
      <c r="J12" s="28">
        <v>0</v>
      </c>
      <c r="K12" s="31">
        <v>0</v>
      </c>
      <c r="L12" s="7"/>
      <c r="M12" s="7"/>
      <c r="N12" s="7"/>
      <c r="O12" s="32" t="str">
        <f>"Retención Judicial "&amp;(Tabla1[[#This Row],[JUDICIAL]]*100)&amp;"%"</f>
        <v>Retención Judicial 0%</v>
      </c>
      <c r="P12" s="7"/>
      <c r="Q12" s="33">
        <f t="shared" si="12"/>
        <v>930</v>
      </c>
      <c r="R12" s="34">
        <f>+Tabla1[[#This Row],[MINIMO VITAL]]*9%</f>
        <v>83.7</v>
      </c>
      <c r="S12" s="7"/>
      <c r="T12" s="7">
        <f t="shared" ca="1" si="1"/>
        <v>42</v>
      </c>
      <c r="U12" s="7" t="str">
        <f t="shared" si="2"/>
        <v>10555151</v>
      </c>
      <c r="V12" s="7"/>
      <c r="W12" s="7"/>
      <c r="X12" s="7"/>
      <c r="Y12" s="7"/>
      <c r="Z12" s="7"/>
      <c r="AA12" s="8">
        <f>+Tabla1[[#This Row],[FECHA DE
NACIMIENTO]]</f>
        <v>28103</v>
      </c>
      <c r="AB12" s="20"/>
      <c r="AC12" s="7"/>
      <c r="AD12" s="7" t="str">
        <f>IF(COUNTIF(D$1:D11,D12)=0,"OK","Duplicado")</f>
        <v>OK</v>
      </c>
      <c r="AE12" s="7" t="str">
        <f t="shared" ca="1" si="3"/>
        <v>Inactivo</v>
      </c>
      <c r="AF12" s="9" t="s">
        <v>31</v>
      </c>
      <c r="AG12" s="9" t="str">
        <f t="shared" si="4"/>
        <v>CMAC</v>
      </c>
      <c r="AH12" s="7"/>
      <c r="AI12" s="7"/>
      <c r="AJ12" s="7"/>
      <c r="AK12" s="7"/>
      <c r="AL12" s="7"/>
      <c r="AM12" s="7"/>
      <c r="AN12" s="7"/>
      <c r="AO12" s="7" t="e">
        <f ca="1">SEPARARAPELLIDOS2018(Tabla1[[#This Row],[APELLIDOS Y NOMBRES]])</f>
        <v>#NAME?</v>
      </c>
      <c r="AP12" s="7">
        <f t="shared" ca="1" si="9"/>
        <v>0</v>
      </c>
      <c r="AQ12" s="7">
        <f t="shared" ca="1" si="10"/>
        <v>0</v>
      </c>
      <c r="AR12" s="7">
        <f t="shared" ca="1" si="11"/>
        <v>0</v>
      </c>
      <c r="AS12" s="7" t="e">
        <f ca="1">QuitarSimbolos(Tabla1[[#This Row],[CODTRA5]])</f>
        <v>#NAME?</v>
      </c>
      <c r="AT12" s="7" t="s">
        <v>1703</v>
      </c>
      <c r="AU12" s="7">
        <f t="shared" si="8"/>
        <v>1</v>
      </c>
      <c r="AV12" s="7">
        <v>1</v>
      </c>
      <c r="AW12" s="7" t="str">
        <f>+Tabla1[[#This Row],[DNI23]]</f>
        <v>10555151</v>
      </c>
      <c r="AX12" s="7">
        <v>604</v>
      </c>
      <c r="AY12" s="8">
        <f>+Tabla1[[#This Row],[FECHA DE
NACIMIENTO]]</f>
        <v>28103</v>
      </c>
      <c r="AZ12" s="7">
        <f ca="1">+Tabla1[[#This Row],[CODTRA6]]</f>
        <v>0</v>
      </c>
      <c r="BA12" s="7">
        <f ca="1">+Tabla1[[#This Row],[CODTRA7]]</f>
        <v>0</v>
      </c>
      <c r="BB12" s="7" t="e">
        <f ca="1">+Tabla1[[#This Row],[CODTRA8]]</f>
        <v>#NAME?</v>
      </c>
      <c r="BC12" s="7">
        <f>+Tabla1[[#This Row],[SEXO]]</f>
        <v>1</v>
      </c>
      <c r="BD12" s="7">
        <v>9589</v>
      </c>
      <c r="BE12" s="7"/>
      <c r="BF12" s="7">
        <v>959616135</v>
      </c>
      <c r="BG12" s="10" t="s">
        <v>1704</v>
      </c>
      <c r="BH12" s="7"/>
      <c r="BI12" s="7"/>
      <c r="BJ12" s="7"/>
      <c r="BK12" s="7"/>
      <c r="BL12" s="7"/>
      <c r="BM12" s="7" t="s">
        <v>1721</v>
      </c>
      <c r="BN12" s="7">
        <v>9</v>
      </c>
      <c r="BO12" s="7"/>
      <c r="BP12" s="7"/>
      <c r="BQ12" s="7"/>
      <c r="BR12" s="7">
        <v>2</v>
      </c>
      <c r="BS12" s="7" t="s">
        <v>1733</v>
      </c>
      <c r="BT12" s="7"/>
      <c r="BU12" s="7">
        <v>170301</v>
      </c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9"/>
      <c r="CH12" s="9"/>
      <c r="CI12" s="9"/>
      <c r="CJ12" s="7">
        <v>1</v>
      </c>
    </row>
    <row r="13" spans="1:115" ht="15" x14ac:dyDescent="0.25">
      <c r="A13">
        <v>12</v>
      </c>
      <c r="B13" s="28">
        <v>459</v>
      </c>
      <c r="C13" s="28" t="s">
        <v>32</v>
      </c>
      <c r="D13" s="45">
        <v>30831164</v>
      </c>
      <c r="E13" s="29" t="s">
        <v>1734</v>
      </c>
      <c r="F13" s="29" t="s">
        <v>1735</v>
      </c>
      <c r="G13" s="29" t="s">
        <v>1736</v>
      </c>
      <c r="H13" s="30">
        <f t="shared" si="0"/>
        <v>22917</v>
      </c>
      <c r="I13" s="29" t="s">
        <v>1737</v>
      </c>
      <c r="J13" s="28">
        <v>0</v>
      </c>
      <c r="K13" s="31">
        <v>0</v>
      </c>
      <c r="L13" s="7"/>
      <c r="M13" s="7"/>
      <c r="N13" s="7"/>
      <c r="O13" s="32" t="str">
        <f>"Retención Judicial "&amp;(Tabla1[[#This Row],[JUDICIAL]]*100)&amp;"%"</f>
        <v>Retención Judicial 0%</v>
      </c>
      <c r="P13" s="7"/>
      <c r="Q13" s="33">
        <f t="shared" si="12"/>
        <v>930</v>
      </c>
      <c r="R13" s="34">
        <f>+Tabla1[[#This Row],[MINIMO VITAL]]*9%</f>
        <v>83.7</v>
      </c>
      <c r="S13" s="7"/>
      <c r="T13" s="7">
        <f t="shared" ca="1" si="1"/>
        <v>56</v>
      </c>
      <c r="U13" s="7" t="str">
        <f t="shared" si="2"/>
        <v>30831164</v>
      </c>
      <c r="V13" s="7"/>
      <c r="W13" s="7"/>
      <c r="X13" s="7"/>
      <c r="Y13" s="7"/>
      <c r="Z13" s="7"/>
      <c r="AA13" s="8">
        <f>+Tabla1[[#This Row],[FECHA DE
NACIMIENTO]]</f>
        <v>22917</v>
      </c>
      <c r="AB13" s="20"/>
      <c r="AC13" s="7"/>
      <c r="AD13" s="7" t="str">
        <f>IF(COUNTIF(D$1:D12,D13)=0,"OK","Duplicado")</f>
        <v>OK</v>
      </c>
      <c r="AE13" s="7" t="str">
        <f t="shared" ca="1" si="3"/>
        <v>Inactivo</v>
      </c>
      <c r="AF13" s="9" t="s">
        <v>33</v>
      </c>
      <c r="AG13" s="9" t="str">
        <f t="shared" si="4"/>
        <v>CMAC</v>
      </c>
      <c r="AH13" s="7"/>
      <c r="AI13" s="7"/>
      <c r="AJ13" s="7"/>
      <c r="AK13" s="7"/>
      <c r="AL13" s="7"/>
      <c r="AM13" s="7"/>
      <c r="AN13" s="7"/>
      <c r="AO13" s="7" t="e">
        <f ca="1">SEPARARAPELLIDOS2018(Tabla1[[#This Row],[APELLIDOS Y NOMBRES]])</f>
        <v>#NAME?</v>
      </c>
      <c r="AP13" s="7">
        <f t="shared" ca="1" si="9"/>
        <v>0</v>
      </c>
      <c r="AQ13" s="7">
        <f t="shared" ca="1" si="10"/>
        <v>0</v>
      </c>
      <c r="AR13" s="7">
        <f t="shared" ca="1" si="11"/>
        <v>0</v>
      </c>
      <c r="AS13" s="7" t="e">
        <f ca="1">QuitarSimbolos(Tabla1[[#This Row],[CODTRA5]])</f>
        <v>#NAME?</v>
      </c>
      <c r="AT13" s="7" t="s">
        <v>1703</v>
      </c>
      <c r="AU13" s="7">
        <f t="shared" si="8"/>
        <v>1</v>
      </c>
      <c r="AV13" s="7">
        <v>1</v>
      </c>
      <c r="AW13" s="7" t="str">
        <f>+Tabla1[[#This Row],[DNI23]]</f>
        <v>30831164</v>
      </c>
      <c r="AX13" s="7">
        <v>604</v>
      </c>
      <c r="AY13" s="8">
        <f>+Tabla1[[#This Row],[FECHA DE
NACIMIENTO]]</f>
        <v>22917</v>
      </c>
      <c r="AZ13" s="7">
        <f ca="1">+Tabla1[[#This Row],[CODTRA6]]</f>
        <v>0</v>
      </c>
      <c r="BA13" s="7">
        <f ca="1">+Tabla1[[#This Row],[CODTRA7]]</f>
        <v>0</v>
      </c>
      <c r="BB13" s="7" t="e">
        <f ca="1">+Tabla1[[#This Row],[CODTRA8]]</f>
        <v>#NAME?</v>
      </c>
      <c r="BC13" s="7">
        <f>+Tabla1[[#This Row],[SEXO]]</f>
        <v>1</v>
      </c>
      <c r="BD13" s="7">
        <v>9589</v>
      </c>
      <c r="BE13" s="7"/>
      <c r="BF13" s="7">
        <v>959616135</v>
      </c>
      <c r="BG13" s="10" t="s">
        <v>1704</v>
      </c>
      <c r="BH13" s="7"/>
      <c r="BI13" s="7"/>
      <c r="BJ13" s="7"/>
      <c r="BK13" s="7"/>
      <c r="BL13" s="7"/>
      <c r="BM13" s="7" t="s">
        <v>1738</v>
      </c>
      <c r="BN13" s="7">
        <v>26</v>
      </c>
      <c r="BO13" s="7"/>
      <c r="BP13" s="7"/>
      <c r="BQ13" s="7"/>
      <c r="BR13" s="7">
        <v>2</v>
      </c>
      <c r="BS13" s="7" t="s">
        <v>1739</v>
      </c>
      <c r="BT13" s="7"/>
      <c r="BU13" s="7">
        <v>170301</v>
      </c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9"/>
      <c r="CH13" s="9"/>
      <c r="CI13" s="9"/>
      <c r="CJ13" s="7">
        <v>1</v>
      </c>
    </row>
    <row r="14" spans="1:115" ht="15" x14ac:dyDescent="0.25">
      <c r="A14">
        <v>13</v>
      </c>
      <c r="B14" s="28">
        <v>708</v>
      </c>
      <c r="C14" s="28" t="s">
        <v>34</v>
      </c>
      <c r="D14" s="45">
        <v>4417223</v>
      </c>
      <c r="E14" s="29" t="s">
        <v>1740</v>
      </c>
      <c r="F14" s="29" t="s">
        <v>1741</v>
      </c>
      <c r="G14" s="29" t="s">
        <v>1742</v>
      </c>
      <c r="H14" s="30">
        <f t="shared" si="0"/>
        <v>17774</v>
      </c>
      <c r="I14" s="29" t="s">
        <v>1710</v>
      </c>
      <c r="J14" s="28">
        <v>0</v>
      </c>
      <c r="K14" s="31">
        <v>0</v>
      </c>
      <c r="L14" s="7"/>
      <c r="M14" s="7"/>
      <c r="N14" s="7"/>
      <c r="O14" s="32" t="str">
        <f>"Retención Judicial "&amp;(Tabla1[[#This Row],[JUDICIAL]]*100)&amp;"%"</f>
        <v>Retención Judicial 0%</v>
      </c>
      <c r="P14" s="7"/>
      <c r="Q14" s="33">
        <f t="shared" si="12"/>
        <v>930</v>
      </c>
      <c r="R14" s="34">
        <f>+Tabla1[[#This Row],[MINIMO VITAL]]*9%</f>
        <v>83.7</v>
      </c>
      <c r="S14" s="7"/>
      <c r="T14" s="7">
        <f t="shared" ca="1" si="1"/>
        <v>70</v>
      </c>
      <c r="U14" s="7" t="str">
        <f t="shared" si="2"/>
        <v>04417223</v>
      </c>
      <c r="V14" s="7"/>
      <c r="W14" s="7"/>
      <c r="X14" s="7"/>
      <c r="Y14" s="7"/>
      <c r="Z14" s="7"/>
      <c r="AA14" s="8">
        <f>+Tabla1[[#This Row],[FECHA DE
NACIMIENTO]]</f>
        <v>17774</v>
      </c>
      <c r="AB14" s="20"/>
      <c r="AC14" s="7"/>
      <c r="AD14" s="7" t="str">
        <f>IF(COUNTIF(D$1:D13,D14)=0,"OK","Duplicado")</f>
        <v>OK</v>
      </c>
      <c r="AE14" s="7" t="str">
        <f t="shared" ca="1" si="3"/>
        <v>Inactivo</v>
      </c>
      <c r="AF14" s="9" t="s">
        <v>35</v>
      </c>
      <c r="AG14" s="9" t="str">
        <f t="shared" si="4"/>
        <v>CMAC</v>
      </c>
      <c r="AH14" s="7"/>
      <c r="AI14" s="7"/>
      <c r="AJ14" s="7"/>
      <c r="AK14" s="7"/>
      <c r="AL14" s="7"/>
      <c r="AM14" s="7"/>
      <c r="AN14" s="7"/>
      <c r="AO14" s="7" t="e">
        <f ca="1">SEPARARAPELLIDOS2018(Tabla1[[#This Row],[APELLIDOS Y NOMBRES]])</f>
        <v>#NAME?</v>
      </c>
      <c r="AP14" s="7">
        <f t="shared" ca="1" si="9"/>
        <v>0</v>
      </c>
      <c r="AQ14" s="7">
        <f t="shared" ca="1" si="10"/>
        <v>0</v>
      </c>
      <c r="AR14" s="7">
        <f t="shared" ca="1" si="11"/>
        <v>0</v>
      </c>
      <c r="AS14" s="7" t="e">
        <f ca="1">QuitarSimbolos(Tabla1[[#This Row],[CODTRA5]])</f>
        <v>#NAME?</v>
      </c>
      <c r="AT14" s="7" t="s">
        <v>1703</v>
      </c>
      <c r="AU14" s="7">
        <f t="shared" si="8"/>
        <v>1</v>
      </c>
      <c r="AV14" s="7">
        <v>1</v>
      </c>
      <c r="AW14" s="7" t="str">
        <f>+Tabla1[[#This Row],[DNI23]]</f>
        <v>04417223</v>
      </c>
      <c r="AX14" s="7">
        <v>604</v>
      </c>
      <c r="AY14" s="8">
        <f>+Tabla1[[#This Row],[FECHA DE
NACIMIENTO]]</f>
        <v>17774</v>
      </c>
      <c r="AZ14" s="7">
        <f ca="1">+Tabla1[[#This Row],[CODTRA6]]</f>
        <v>0</v>
      </c>
      <c r="BA14" s="7">
        <f ca="1">+Tabla1[[#This Row],[CODTRA7]]</f>
        <v>0</v>
      </c>
      <c r="BB14" s="7" t="e">
        <f ca="1">+Tabla1[[#This Row],[CODTRA8]]</f>
        <v>#NAME?</v>
      </c>
      <c r="BC14" s="7">
        <f>+Tabla1[[#This Row],[SEXO]]</f>
        <v>1</v>
      </c>
      <c r="BD14" s="7">
        <v>9589</v>
      </c>
      <c r="BE14" s="7"/>
      <c r="BF14" s="7">
        <v>959616135</v>
      </c>
      <c r="BG14" s="10" t="s">
        <v>1704</v>
      </c>
      <c r="BH14" s="7"/>
      <c r="BI14" s="7"/>
      <c r="BJ14" s="7"/>
      <c r="BK14" s="7"/>
      <c r="BL14" s="7"/>
      <c r="BM14" s="7" t="s">
        <v>1705</v>
      </c>
      <c r="BN14" s="7">
        <v>17</v>
      </c>
      <c r="BO14" s="7"/>
      <c r="BP14" s="7"/>
      <c r="BQ14" s="7"/>
      <c r="BR14" s="7">
        <v>2</v>
      </c>
      <c r="BS14" s="7" t="s">
        <v>1743</v>
      </c>
      <c r="BT14" s="7"/>
      <c r="BU14" s="7">
        <v>170301</v>
      </c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9"/>
      <c r="CH14" s="9"/>
      <c r="CI14" s="9"/>
      <c r="CJ14" s="7">
        <v>1</v>
      </c>
    </row>
    <row r="15" spans="1:115" ht="15" x14ac:dyDescent="0.25">
      <c r="A15">
        <v>14</v>
      </c>
      <c r="B15" s="28">
        <v>81</v>
      </c>
      <c r="C15" s="28" t="s">
        <v>36</v>
      </c>
      <c r="D15" s="45">
        <v>30829137</v>
      </c>
      <c r="E15" s="29" t="s">
        <v>1744</v>
      </c>
      <c r="F15" s="29"/>
      <c r="G15" s="29" t="s">
        <v>1702</v>
      </c>
      <c r="H15" s="30">
        <f t="shared" si="0"/>
        <v>23266</v>
      </c>
      <c r="I15" s="29"/>
      <c r="J15" s="28">
        <v>0</v>
      </c>
      <c r="K15" s="31">
        <v>0</v>
      </c>
      <c r="L15" s="7"/>
      <c r="M15" s="7"/>
      <c r="N15" s="7"/>
      <c r="O15" s="32" t="str">
        <f>"Retención Judicial "&amp;(Tabla1[[#This Row],[JUDICIAL]]*100)&amp;"%"</f>
        <v>Retención Judicial 0%</v>
      </c>
      <c r="P15" s="7"/>
      <c r="Q15" s="33">
        <f t="shared" si="12"/>
        <v>930</v>
      </c>
      <c r="R15" s="34">
        <f>+Tabla1[[#This Row],[MINIMO VITAL]]*9%</f>
        <v>83.7</v>
      </c>
      <c r="S15" s="7"/>
      <c r="T15" s="7">
        <f t="shared" ca="1" si="1"/>
        <v>55</v>
      </c>
      <c r="U15" s="7" t="str">
        <f t="shared" si="2"/>
        <v>30829137</v>
      </c>
      <c r="V15" s="7"/>
      <c r="W15" s="7"/>
      <c r="X15" s="7"/>
      <c r="Y15" s="7"/>
      <c r="Z15" s="7"/>
      <c r="AA15" s="8">
        <f>+Tabla1[[#This Row],[FECHA DE
NACIMIENTO]]</f>
        <v>23266</v>
      </c>
      <c r="AB15" s="20"/>
      <c r="AC15" s="7"/>
      <c r="AD15" s="7" t="str">
        <f>IF(COUNTIF(D$1:D14,D15)=0,"OK","Duplicado")</f>
        <v>OK</v>
      </c>
      <c r="AE15" s="7" t="str">
        <f t="shared" ca="1" si="3"/>
        <v>Inactivo</v>
      </c>
      <c r="AF15" s="9" t="s">
        <v>37</v>
      </c>
      <c r="AG15" s="9" t="str">
        <f t="shared" si="4"/>
        <v>CMAC</v>
      </c>
      <c r="AH15" s="7"/>
      <c r="AI15" s="7"/>
      <c r="AJ15" s="7"/>
      <c r="AK15" s="7"/>
      <c r="AL15" s="7"/>
      <c r="AM15" s="7"/>
      <c r="AN15" s="7"/>
      <c r="AO15" s="7" t="e">
        <f ca="1">SEPARARAPELLIDOS2018(Tabla1[[#This Row],[APELLIDOS Y NOMBRES]])</f>
        <v>#NAME?</v>
      </c>
      <c r="AP15" s="7">
        <f t="shared" ca="1" si="9"/>
        <v>0</v>
      </c>
      <c r="AQ15" s="7">
        <f t="shared" ca="1" si="10"/>
        <v>0</v>
      </c>
      <c r="AR15" s="7">
        <f t="shared" ca="1" si="11"/>
        <v>0</v>
      </c>
      <c r="AS15" s="7" t="e">
        <f ca="1">QuitarSimbolos(Tabla1[[#This Row],[CODTRA5]])</f>
        <v>#NAME?</v>
      </c>
      <c r="AT15" s="7" t="s">
        <v>1703</v>
      </c>
      <c r="AU15" s="7">
        <f t="shared" si="8"/>
        <v>1</v>
      </c>
      <c r="AV15" s="7">
        <v>1</v>
      </c>
      <c r="AW15" s="7" t="str">
        <f>+Tabla1[[#This Row],[DNI23]]</f>
        <v>30829137</v>
      </c>
      <c r="AX15" s="7">
        <v>604</v>
      </c>
      <c r="AY15" s="8">
        <f>+Tabla1[[#This Row],[FECHA DE
NACIMIENTO]]</f>
        <v>23266</v>
      </c>
      <c r="AZ15" s="7">
        <f ca="1">+Tabla1[[#This Row],[CODTRA6]]</f>
        <v>0</v>
      </c>
      <c r="BA15" s="7">
        <f ca="1">+Tabla1[[#This Row],[CODTRA7]]</f>
        <v>0</v>
      </c>
      <c r="BB15" s="7" t="e">
        <f ca="1">+Tabla1[[#This Row],[CODTRA8]]</f>
        <v>#NAME?</v>
      </c>
      <c r="BC15" s="7">
        <f>+Tabla1[[#This Row],[SEXO]]</f>
        <v>1</v>
      </c>
      <c r="BD15" s="7">
        <v>9589</v>
      </c>
      <c r="BE15" s="7"/>
      <c r="BF15" s="7">
        <v>959616135</v>
      </c>
      <c r="BG15" s="10" t="s">
        <v>1704</v>
      </c>
      <c r="BH15" s="7"/>
      <c r="BI15" s="7"/>
      <c r="BJ15" s="7"/>
      <c r="BK15" s="7"/>
      <c r="BL15" s="7"/>
      <c r="BM15" s="7">
        <v>3</v>
      </c>
      <c r="BN15" s="7">
        <v>6</v>
      </c>
      <c r="BO15" s="7"/>
      <c r="BP15" s="7"/>
      <c r="BQ15" s="7"/>
      <c r="BR15" s="7">
        <v>2</v>
      </c>
      <c r="BS15" s="7" t="s">
        <v>1745</v>
      </c>
      <c r="BT15" s="7"/>
      <c r="BU15" s="7">
        <v>170301</v>
      </c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9"/>
      <c r="CH15" s="9"/>
      <c r="CI15" s="9"/>
      <c r="CJ15" s="7">
        <v>1</v>
      </c>
    </row>
    <row r="16" spans="1:115" ht="15" x14ac:dyDescent="0.25">
      <c r="A16">
        <v>15</v>
      </c>
      <c r="B16" s="28">
        <v>710</v>
      </c>
      <c r="C16" s="28" t="s">
        <v>38</v>
      </c>
      <c r="D16" s="45">
        <v>45823830</v>
      </c>
      <c r="E16" s="29" t="s">
        <v>1746</v>
      </c>
      <c r="F16" s="29"/>
      <c r="G16" s="29" t="s">
        <v>1702</v>
      </c>
      <c r="H16" s="30">
        <f t="shared" si="0"/>
        <v>32171</v>
      </c>
      <c r="I16" s="29"/>
      <c r="J16" s="28">
        <v>0</v>
      </c>
      <c r="K16" s="31">
        <v>0</v>
      </c>
      <c r="L16" s="7"/>
      <c r="M16" s="7"/>
      <c r="N16" s="7"/>
      <c r="O16" s="32" t="str">
        <f>"Retención Judicial "&amp;(Tabla1[[#This Row],[JUDICIAL]]*100)&amp;"%"</f>
        <v>Retención Judicial 0%</v>
      </c>
      <c r="P16" s="7"/>
      <c r="Q16" s="33">
        <f t="shared" si="12"/>
        <v>930</v>
      </c>
      <c r="R16" s="34">
        <f>+Tabla1[[#This Row],[MINIMO VITAL]]*9%</f>
        <v>83.7</v>
      </c>
      <c r="S16" s="7"/>
      <c r="T16" s="7">
        <f t="shared" ca="1" si="1"/>
        <v>31</v>
      </c>
      <c r="U16" s="7" t="str">
        <f t="shared" si="2"/>
        <v>45823830</v>
      </c>
      <c r="V16" s="7"/>
      <c r="W16" s="7"/>
      <c r="X16" s="7"/>
      <c r="Y16" s="7"/>
      <c r="Z16" s="7"/>
      <c r="AA16" s="8">
        <f>+Tabla1[[#This Row],[FECHA DE
NACIMIENTO]]</f>
        <v>32171</v>
      </c>
      <c r="AB16" s="20">
        <v>3.1</v>
      </c>
      <c r="AC16" s="7"/>
      <c r="AD16" s="7" t="str">
        <f>IF(COUNTIF(D$1:D15,D16)=0,"OK","Duplicado")</f>
        <v>OK</v>
      </c>
      <c r="AE16" s="7" t="str">
        <f t="shared" ca="1" si="3"/>
        <v>Inactivo</v>
      </c>
      <c r="AF16" s="9" t="s">
        <v>39</v>
      </c>
      <c r="AG16" s="9" t="str">
        <f t="shared" si="4"/>
        <v>CMAC</v>
      </c>
      <c r="AH16" s="7"/>
      <c r="AI16" s="7"/>
      <c r="AJ16" s="7"/>
      <c r="AK16" s="7"/>
      <c r="AL16" s="7"/>
      <c r="AM16" s="7"/>
      <c r="AN16" s="7"/>
      <c r="AO16" s="7" t="e">
        <f ca="1">SEPARARAPELLIDOS2018(Tabla1[[#This Row],[APELLIDOS Y NOMBRES]])</f>
        <v>#NAME?</v>
      </c>
      <c r="AP16" s="7">
        <f t="shared" ca="1" si="9"/>
        <v>0</v>
      </c>
      <c r="AQ16" s="7">
        <f t="shared" ca="1" si="10"/>
        <v>0</v>
      </c>
      <c r="AR16" s="7">
        <f t="shared" ca="1" si="11"/>
        <v>0</v>
      </c>
      <c r="AS16" s="7" t="e">
        <f ca="1">QuitarSimbolos(Tabla1[[#This Row],[CODTRA5]])</f>
        <v>#NAME?</v>
      </c>
      <c r="AT16" s="7" t="s">
        <v>1703</v>
      </c>
      <c r="AU16" s="7">
        <f t="shared" si="8"/>
        <v>1</v>
      </c>
      <c r="AV16" s="7">
        <v>1</v>
      </c>
      <c r="AW16" s="7" t="str">
        <f>+Tabla1[[#This Row],[DNI23]]</f>
        <v>45823830</v>
      </c>
      <c r="AX16" s="7">
        <v>604</v>
      </c>
      <c r="AY16" s="8">
        <f>+Tabla1[[#This Row],[FECHA DE
NACIMIENTO]]</f>
        <v>32171</v>
      </c>
      <c r="AZ16" s="7">
        <f ca="1">+Tabla1[[#This Row],[CODTRA6]]</f>
        <v>0</v>
      </c>
      <c r="BA16" s="7">
        <f ca="1">+Tabla1[[#This Row],[CODTRA7]]</f>
        <v>0</v>
      </c>
      <c r="BB16" s="7" t="e">
        <f ca="1">+Tabla1[[#This Row],[CODTRA8]]</f>
        <v>#NAME?</v>
      </c>
      <c r="BC16" s="7">
        <f>+Tabla1[[#This Row],[SEXO]]</f>
        <v>1</v>
      </c>
      <c r="BD16" s="7">
        <v>9589</v>
      </c>
      <c r="BE16" s="7"/>
      <c r="BF16" s="7">
        <v>959616135</v>
      </c>
      <c r="BG16" s="10" t="s">
        <v>1704</v>
      </c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>
        <v>2</v>
      </c>
      <c r="BS16" s="7" t="s">
        <v>1747</v>
      </c>
      <c r="BT16" s="7" t="s">
        <v>1748</v>
      </c>
      <c r="BU16" s="7">
        <v>170105</v>
      </c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9"/>
      <c r="CH16" s="9"/>
      <c r="CI16" s="9"/>
      <c r="CJ16" s="7">
        <v>1</v>
      </c>
    </row>
    <row r="17" spans="1:88" ht="15" x14ac:dyDescent="0.25">
      <c r="A17">
        <v>16</v>
      </c>
      <c r="B17" s="28">
        <v>711</v>
      </c>
      <c r="C17" s="28" t="s">
        <v>40</v>
      </c>
      <c r="D17" s="45">
        <v>46612058</v>
      </c>
      <c r="E17" s="29" t="s">
        <v>1749</v>
      </c>
      <c r="F17" s="29"/>
      <c r="G17" s="29" t="s">
        <v>1702</v>
      </c>
      <c r="H17" s="30">
        <f t="shared" si="0"/>
        <v>33100</v>
      </c>
      <c r="I17" s="29"/>
      <c r="J17" s="28">
        <v>0</v>
      </c>
      <c r="K17" s="31">
        <v>0</v>
      </c>
      <c r="L17" s="7"/>
      <c r="M17" s="7"/>
      <c r="N17" s="7"/>
      <c r="O17" s="32" t="str">
        <f>"Retención Judicial "&amp;(Tabla1[[#This Row],[JUDICIAL]]*100)&amp;"%"</f>
        <v>Retención Judicial 0%</v>
      </c>
      <c r="P17" s="7"/>
      <c r="Q17" s="33">
        <f t="shared" si="12"/>
        <v>930</v>
      </c>
      <c r="R17" s="34">
        <f>+Tabla1[[#This Row],[MINIMO VITAL]]*9%</f>
        <v>83.7</v>
      </c>
      <c r="S17" s="7"/>
      <c r="T17" s="7">
        <f t="shared" ca="1" si="1"/>
        <v>28</v>
      </c>
      <c r="U17" s="7" t="str">
        <f t="shared" si="2"/>
        <v>46612058</v>
      </c>
      <c r="V17" s="7"/>
      <c r="W17" s="7"/>
      <c r="X17" s="7"/>
      <c r="Y17" s="7"/>
      <c r="Z17" s="7"/>
      <c r="AA17" s="8">
        <f>+Tabla1[[#This Row],[FECHA DE
NACIMIENTO]]</f>
        <v>33100</v>
      </c>
      <c r="AB17" s="20"/>
      <c r="AC17" s="7"/>
      <c r="AD17" s="7" t="str">
        <f>IF(COUNTIF(D$1:D16,D17)=0,"OK","Duplicado")</f>
        <v>OK</v>
      </c>
      <c r="AE17" s="7" t="str">
        <f t="shared" ca="1" si="3"/>
        <v>Inactivo</v>
      </c>
      <c r="AF17" s="9" t="s">
        <v>41</v>
      </c>
      <c r="AG17" s="9" t="str">
        <f t="shared" si="4"/>
        <v>CMAC</v>
      </c>
      <c r="AH17" s="7"/>
      <c r="AI17" s="7"/>
      <c r="AJ17" s="7"/>
      <c r="AK17" s="7"/>
      <c r="AL17" s="7"/>
      <c r="AM17" s="7"/>
      <c r="AN17" s="7"/>
      <c r="AO17" s="7" t="e">
        <f ca="1">SEPARARAPELLIDOS2018(Tabla1[[#This Row],[APELLIDOS Y NOMBRES]])</f>
        <v>#NAME?</v>
      </c>
      <c r="AP17" s="7">
        <f t="shared" ca="1" si="9"/>
        <v>0</v>
      </c>
      <c r="AQ17" s="7">
        <f t="shared" ca="1" si="10"/>
        <v>0</v>
      </c>
      <c r="AR17" s="7">
        <f t="shared" ca="1" si="11"/>
        <v>0</v>
      </c>
      <c r="AS17" s="7" t="e">
        <f ca="1">QuitarSimbolos(Tabla1[[#This Row],[CODTRA5]])</f>
        <v>#NAME?</v>
      </c>
      <c r="AT17" s="7" t="s">
        <v>1703</v>
      </c>
      <c r="AU17" s="7">
        <f t="shared" si="8"/>
        <v>1</v>
      </c>
      <c r="AV17" s="7">
        <v>1</v>
      </c>
      <c r="AW17" s="7" t="str">
        <f>+Tabla1[[#This Row],[DNI23]]</f>
        <v>46612058</v>
      </c>
      <c r="AX17" s="7">
        <v>604</v>
      </c>
      <c r="AY17" s="8">
        <f>+Tabla1[[#This Row],[FECHA DE
NACIMIENTO]]</f>
        <v>33100</v>
      </c>
      <c r="AZ17" s="7">
        <f ca="1">+Tabla1[[#This Row],[CODTRA6]]</f>
        <v>0</v>
      </c>
      <c r="BA17" s="7">
        <f ca="1">+Tabla1[[#This Row],[CODTRA7]]</f>
        <v>0</v>
      </c>
      <c r="BB17" s="7" t="e">
        <f ca="1">+Tabla1[[#This Row],[CODTRA8]]</f>
        <v>#NAME?</v>
      </c>
      <c r="BC17" s="7">
        <f>+Tabla1[[#This Row],[SEXO]]</f>
        <v>1</v>
      </c>
      <c r="BD17" s="7">
        <v>9589</v>
      </c>
      <c r="BE17" s="7"/>
      <c r="BF17" s="7">
        <v>959616135</v>
      </c>
      <c r="BG17" s="10" t="s">
        <v>1704</v>
      </c>
      <c r="BH17" s="7"/>
      <c r="BI17" s="7"/>
      <c r="BJ17" s="7"/>
      <c r="BK17" s="7"/>
      <c r="BL17" s="7"/>
      <c r="BM17" s="7" t="s">
        <v>1750</v>
      </c>
      <c r="BN17" s="7">
        <v>11</v>
      </c>
      <c r="BO17" s="7"/>
      <c r="BP17" s="7"/>
      <c r="BQ17" s="7"/>
      <c r="BR17" s="7">
        <v>2</v>
      </c>
      <c r="BS17" s="7" t="s">
        <v>1733</v>
      </c>
      <c r="BT17" s="7" t="s">
        <v>1751</v>
      </c>
      <c r="BU17" s="7">
        <v>170301</v>
      </c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9"/>
      <c r="CH17" s="9"/>
      <c r="CI17" s="9"/>
      <c r="CJ17" s="7">
        <v>1</v>
      </c>
    </row>
    <row r="18" spans="1:88" ht="15" x14ac:dyDescent="0.25">
      <c r="A18">
        <v>17</v>
      </c>
      <c r="B18" s="28">
        <v>712</v>
      </c>
      <c r="C18" s="28" t="s">
        <v>42</v>
      </c>
      <c r="D18" s="45">
        <v>30828355</v>
      </c>
      <c r="E18" s="29" t="s">
        <v>1752</v>
      </c>
      <c r="F18" s="29"/>
      <c r="G18" s="29" t="s">
        <v>1702</v>
      </c>
      <c r="H18" s="30">
        <f t="shared" si="0"/>
        <v>20442</v>
      </c>
      <c r="I18" s="29"/>
      <c r="J18" s="28">
        <v>0</v>
      </c>
      <c r="K18" s="31">
        <v>0</v>
      </c>
      <c r="L18" s="7"/>
      <c r="M18" s="7"/>
      <c r="N18" s="7"/>
      <c r="O18" s="32" t="str">
        <f>"Retención Judicial "&amp;(Tabla1[[#This Row],[JUDICIAL]]*100)&amp;"%"</f>
        <v>Retención Judicial 0%</v>
      </c>
      <c r="P18" s="7"/>
      <c r="Q18" s="33">
        <f t="shared" si="12"/>
        <v>930</v>
      </c>
      <c r="R18" s="34">
        <f>+Tabla1[[#This Row],[MINIMO VITAL]]*9%</f>
        <v>83.7</v>
      </c>
      <c r="S18" s="7"/>
      <c r="T18" s="7">
        <f t="shared" ca="1" si="1"/>
        <v>63</v>
      </c>
      <c r="U18" s="7" t="str">
        <f t="shared" si="2"/>
        <v>30828355</v>
      </c>
      <c r="V18" s="7"/>
      <c r="W18" s="7"/>
      <c r="X18" s="7"/>
      <c r="Y18" s="7"/>
      <c r="Z18" s="7"/>
      <c r="AA18" s="8">
        <f>+Tabla1[[#This Row],[FECHA DE
NACIMIENTO]]</f>
        <v>20442</v>
      </c>
      <c r="AB18" s="20">
        <v>3.1</v>
      </c>
      <c r="AC18" s="7"/>
      <c r="AD18" s="7" t="str">
        <f>IF(COUNTIF(D$1:D17,D18)=0,"OK","Duplicado")</f>
        <v>OK</v>
      </c>
      <c r="AE18" s="7" t="str">
        <f t="shared" ca="1" si="3"/>
        <v>Inactivo</v>
      </c>
      <c r="AF18" s="9" t="s">
        <v>43</v>
      </c>
      <c r="AG18" s="9" t="str">
        <f t="shared" si="4"/>
        <v>CMAC</v>
      </c>
      <c r="AH18" s="7"/>
      <c r="AI18" s="7"/>
      <c r="AJ18" s="7"/>
      <c r="AK18" s="7"/>
      <c r="AL18" s="7"/>
      <c r="AM18" s="7"/>
      <c r="AN18" s="7"/>
      <c r="AO18" s="7" t="e">
        <f ca="1">SEPARARAPELLIDOS2018(Tabla1[[#This Row],[APELLIDOS Y NOMBRES]])</f>
        <v>#NAME?</v>
      </c>
      <c r="AP18" s="7">
        <f t="shared" ca="1" si="9"/>
        <v>0</v>
      </c>
      <c r="AQ18" s="7">
        <f t="shared" ca="1" si="10"/>
        <v>0</v>
      </c>
      <c r="AR18" s="7">
        <f t="shared" ca="1" si="11"/>
        <v>0</v>
      </c>
      <c r="AS18" s="7" t="e">
        <f ca="1">QuitarSimbolos(Tabla1[[#This Row],[CODTRA5]])</f>
        <v>#NAME?</v>
      </c>
      <c r="AT18" s="7" t="s">
        <v>1703</v>
      </c>
      <c r="AU18" s="7">
        <f t="shared" si="8"/>
        <v>1</v>
      </c>
      <c r="AV18" s="7">
        <v>1</v>
      </c>
      <c r="AW18" s="7" t="str">
        <f>+Tabla1[[#This Row],[DNI23]]</f>
        <v>30828355</v>
      </c>
      <c r="AX18" s="7">
        <v>604</v>
      </c>
      <c r="AY18" s="8">
        <f>+Tabla1[[#This Row],[FECHA DE
NACIMIENTO]]</f>
        <v>20442</v>
      </c>
      <c r="AZ18" s="7">
        <f ca="1">+Tabla1[[#This Row],[CODTRA6]]</f>
        <v>0</v>
      </c>
      <c r="BA18" s="7">
        <f ca="1">+Tabla1[[#This Row],[CODTRA7]]</f>
        <v>0</v>
      </c>
      <c r="BB18" s="7" t="e">
        <f ca="1">+Tabla1[[#This Row],[CODTRA8]]</f>
        <v>#NAME?</v>
      </c>
      <c r="BC18" s="7">
        <f>+Tabla1[[#This Row],[SEXO]]</f>
        <v>1</v>
      </c>
      <c r="BD18" s="7">
        <v>9589</v>
      </c>
      <c r="BE18" s="7"/>
      <c r="BF18" s="7">
        <v>959616135</v>
      </c>
      <c r="BG18" s="10" t="s">
        <v>1704</v>
      </c>
      <c r="BH18" s="7"/>
      <c r="BI18" s="7"/>
      <c r="BJ18" s="7"/>
      <c r="BK18" s="7"/>
      <c r="BL18" s="7"/>
      <c r="BM18" s="7" t="s">
        <v>3</v>
      </c>
      <c r="BN18" s="7">
        <v>10</v>
      </c>
      <c r="BO18" s="7"/>
      <c r="BP18" s="7"/>
      <c r="BQ18" s="7"/>
      <c r="BR18" s="7">
        <v>1</v>
      </c>
      <c r="BS18" s="7" t="s">
        <v>1714</v>
      </c>
      <c r="BT18" s="7"/>
      <c r="BU18" s="7">
        <v>170301</v>
      </c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9"/>
      <c r="CH18" s="9"/>
      <c r="CI18" s="9"/>
      <c r="CJ18" s="7">
        <v>1</v>
      </c>
    </row>
    <row r="19" spans="1:88" ht="15" x14ac:dyDescent="0.25">
      <c r="A19">
        <v>18</v>
      </c>
      <c r="B19" s="28">
        <v>400</v>
      </c>
      <c r="C19" s="28" t="s">
        <v>44</v>
      </c>
      <c r="D19" s="45">
        <v>30823451</v>
      </c>
      <c r="E19" s="29" t="s">
        <v>1753</v>
      </c>
      <c r="F19" s="29" t="s">
        <v>1754</v>
      </c>
      <c r="G19" s="29" t="s">
        <v>1736</v>
      </c>
      <c r="H19" s="30">
        <f t="shared" si="0"/>
        <v>19514</v>
      </c>
      <c r="I19" s="29" t="s">
        <v>1737</v>
      </c>
      <c r="J19" s="28">
        <v>0</v>
      </c>
      <c r="K19" s="31">
        <v>0</v>
      </c>
      <c r="L19" s="7"/>
      <c r="M19" s="7"/>
      <c r="N19" s="7"/>
      <c r="O19" s="32" t="str">
        <f>"Retención Judicial "&amp;(Tabla1[[#This Row],[JUDICIAL]]*100)&amp;"%"</f>
        <v>Retención Judicial 0%</v>
      </c>
      <c r="P19" s="7"/>
      <c r="Q19" s="33">
        <f t="shared" si="12"/>
        <v>930</v>
      </c>
      <c r="R19" s="34">
        <f>+Tabla1[[#This Row],[MINIMO VITAL]]*9%</f>
        <v>83.7</v>
      </c>
      <c r="S19" s="7"/>
      <c r="T19" s="7">
        <f t="shared" ca="1" si="1"/>
        <v>65</v>
      </c>
      <c r="U19" s="7" t="str">
        <f t="shared" si="2"/>
        <v>30823451</v>
      </c>
      <c r="V19" s="7"/>
      <c r="W19" s="7"/>
      <c r="X19" s="7"/>
      <c r="Y19" s="7"/>
      <c r="Z19" s="7"/>
      <c r="AA19" s="8">
        <f>+Tabla1[[#This Row],[FECHA DE
NACIMIENTO]]</f>
        <v>19514</v>
      </c>
      <c r="AB19" s="20"/>
      <c r="AC19" s="7"/>
      <c r="AD19" s="7" t="str">
        <f>IF(COUNTIF(D$1:D18,D19)=0,"OK","Duplicado")</f>
        <v>OK</v>
      </c>
      <c r="AE19" s="7" t="str">
        <f t="shared" ca="1" si="3"/>
        <v>Inactivo</v>
      </c>
      <c r="AF19" s="9" t="s">
        <v>45</v>
      </c>
      <c r="AG19" s="9" t="str">
        <f t="shared" si="4"/>
        <v>CMAC</v>
      </c>
      <c r="AH19" s="7"/>
      <c r="AI19" s="7"/>
      <c r="AJ19" s="7"/>
      <c r="AK19" s="7"/>
      <c r="AL19" s="7"/>
      <c r="AM19" s="7"/>
      <c r="AN19" s="7"/>
      <c r="AO19" s="7" t="e">
        <f ca="1">SEPARARAPELLIDOS2018(Tabla1[[#This Row],[APELLIDOS Y NOMBRES]])</f>
        <v>#NAME?</v>
      </c>
      <c r="AP19" s="7">
        <f t="shared" ca="1" si="9"/>
        <v>0</v>
      </c>
      <c r="AQ19" s="7">
        <f t="shared" ca="1" si="10"/>
        <v>0</v>
      </c>
      <c r="AR19" s="7">
        <f t="shared" ca="1" si="11"/>
        <v>0</v>
      </c>
      <c r="AS19" s="7" t="e">
        <f ca="1">QuitarSimbolos(Tabla1[[#This Row],[CODTRA5]])</f>
        <v>#NAME?</v>
      </c>
      <c r="AT19" s="7" t="s">
        <v>1703</v>
      </c>
      <c r="AU19" s="7">
        <f t="shared" si="8"/>
        <v>1</v>
      </c>
      <c r="AV19" s="7">
        <v>1</v>
      </c>
      <c r="AW19" s="7" t="str">
        <f>+Tabla1[[#This Row],[DNI23]]</f>
        <v>30823451</v>
      </c>
      <c r="AX19" s="7">
        <v>604</v>
      </c>
      <c r="AY19" s="8">
        <f>+Tabla1[[#This Row],[FECHA DE
NACIMIENTO]]</f>
        <v>19514</v>
      </c>
      <c r="AZ19" s="7">
        <f ca="1">+Tabla1[[#This Row],[CODTRA6]]</f>
        <v>0</v>
      </c>
      <c r="BA19" s="7">
        <f ca="1">+Tabla1[[#This Row],[CODTRA7]]</f>
        <v>0</v>
      </c>
      <c r="BB19" s="7" t="e">
        <f ca="1">+Tabla1[[#This Row],[CODTRA8]]</f>
        <v>#NAME?</v>
      </c>
      <c r="BC19" s="7">
        <f>+Tabla1[[#This Row],[SEXO]]</f>
        <v>1</v>
      </c>
      <c r="BD19" s="7">
        <v>9589</v>
      </c>
      <c r="BE19" s="7"/>
      <c r="BF19" s="7">
        <v>959616135</v>
      </c>
      <c r="BG19" s="10" t="s">
        <v>1704</v>
      </c>
      <c r="BH19" s="7"/>
      <c r="BI19" s="7"/>
      <c r="BJ19" s="7"/>
      <c r="BK19" s="7"/>
      <c r="BL19" s="7"/>
      <c r="BM19" s="7" t="s">
        <v>3</v>
      </c>
      <c r="BN19" s="7">
        <v>9</v>
      </c>
      <c r="BO19" s="7"/>
      <c r="BP19" s="7"/>
      <c r="BQ19" s="7"/>
      <c r="BR19" s="7">
        <v>1</v>
      </c>
      <c r="BS19" s="7" t="s">
        <v>1706</v>
      </c>
      <c r="BT19" s="7"/>
      <c r="BU19" s="7">
        <v>170301</v>
      </c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9"/>
      <c r="CH19" s="9"/>
      <c r="CI19" s="9"/>
      <c r="CJ19" s="7">
        <v>1</v>
      </c>
    </row>
    <row r="20" spans="1:88" ht="15" x14ac:dyDescent="0.25">
      <c r="A20">
        <v>19</v>
      </c>
      <c r="B20" s="28">
        <v>714</v>
      </c>
      <c r="C20" s="28" t="s">
        <v>46</v>
      </c>
      <c r="D20" s="45">
        <v>44293612</v>
      </c>
      <c r="E20" s="29" t="s">
        <v>1755</v>
      </c>
      <c r="F20" s="29" t="s">
        <v>1756</v>
      </c>
      <c r="G20" s="29" t="s">
        <v>1757</v>
      </c>
      <c r="H20" s="30">
        <f t="shared" si="0"/>
        <v>31881</v>
      </c>
      <c r="I20" s="29" t="s">
        <v>1737</v>
      </c>
      <c r="J20" s="28">
        <v>0</v>
      </c>
      <c r="K20" s="31">
        <v>0</v>
      </c>
      <c r="L20" s="7"/>
      <c r="M20" s="7"/>
      <c r="N20" s="7"/>
      <c r="O20" s="32" t="str">
        <f>"Retención Judicial "&amp;(Tabla1[[#This Row],[JUDICIAL]]*100)&amp;"%"</f>
        <v>Retención Judicial 0%</v>
      </c>
      <c r="P20" s="7"/>
      <c r="Q20" s="33">
        <f t="shared" si="12"/>
        <v>930</v>
      </c>
      <c r="R20" s="34">
        <f>+Tabla1[[#This Row],[MINIMO VITAL]]*9%</f>
        <v>83.7</v>
      </c>
      <c r="S20" s="7"/>
      <c r="T20" s="7">
        <f t="shared" ca="1" si="1"/>
        <v>31</v>
      </c>
      <c r="U20" s="7" t="str">
        <f t="shared" si="2"/>
        <v>44293612</v>
      </c>
      <c r="V20" s="7"/>
      <c r="W20" s="7"/>
      <c r="X20" s="7"/>
      <c r="Y20" s="7"/>
      <c r="Z20" s="7"/>
      <c r="AA20" s="8">
        <f>+Tabla1[[#This Row],[FECHA DE
NACIMIENTO]]</f>
        <v>31881</v>
      </c>
      <c r="AB20" s="20"/>
      <c r="AC20" s="7"/>
      <c r="AD20" s="7" t="str">
        <f>IF(COUNTIF(D$1:D19,D20)=0,"OK","Duplicado")</f>
        <v>OK</v>
      </c>
      <c r="AE20" s="7" t="str">
        <f t="shared" ca="1" si="3"/>
        <v>Inactivo</v>
      </c>
      <c r="AF20" s="9" t="s">
        <v>47</v>
      </c>
      <c r="AG20" s="9" t="str">
        <f t="shared" si="4"/>
        <v>CMAC</v>
      </c>
      <c r="AH20" s="7"/>
      <c r="AI20" s="7"/>
      <c r="AJ20" s="7"/>
      <c r="AK20" s="7"/>
      <c r="AL20" s="7"/>
      <c r="AM20" s="7"/>
      <c r="AN20" s="7"/>
      <c r="AO20" s="7" t="e">
        <f ca="1">SEPARARAPELLIDOS2018(Tabla1[[#This Row],[APELLIDOS Y NOMBRES]])</f>
        <v>#NAME?</v>
      </c>
      <c r="AP20" s="7">
        <f t="shared" ca="1" si="9"/>
        <v>0</v>
      </c>
      <c r="AQ20" s="7">
        <f t="shared" ca="1" si="10"/>
        <v>0</v>
      </c>
      <c r="AR20" s="7">
        <f t="shared" ca="1" si="11"/>
        <v>0</v>
      </c>
      <c r="AS20" s="7" t="e">
        <f ca="1">QuitarSimbolos(Tabla1[[#This Row],[CODTRA5]])</f>
        <v>#NAME?</v>
      </c>
      <c r="AT20" s="7" t="s">
        <v>1703</v>
      </c>
      <c r="AU20" s="7">
        <f t="shared" si="8"/>
        <v>1</v>
      </c>
      <c r="AV20" s="7">
        <v>1</v>
      </c>
      <c r="AW20" s="7" t="str">
        <f>+Tabla1[[#This Row],[DNI23]]</f>
        <v>44293612</v>
      </c>
      <c r="AX20" s="7">
        <v>604</v>
      </c>
      <c r="AY20" s="8">
        <f>+Tabla1[[#This Row],[FECHA DE
NACIMIENTO]]</f>
        <v>31881</v>
      </c>
      <c r="AZ20" s="7">
        <f ca="1">+Tabla1[[#This Row],[CODTRA6]]</f>
        <v>0</v>
      </c>
      <c r="BA20" s="7">
        <f ca="1">+Tabla1[[#This Row],[CODTRA7]]</f>
        <v>0</v>
      </c>
      <c r="BB20" s="7" t="e">
        <f ca="1">+Tabla1[[#This Row],[CODTRA8]]</f>
        <v>#NAME?</v>
      </c>
      <c r="BC20" s="7">
        <f>+Tabla1[[#This Row],[SEXO]]</f>
        <v>1</v>
      </c>
      <c r="BD20" s="7">
        <v>9589</v>
      </c>
      <c r="BE20" s="7"/>
      <c r="BF20" s="7">
        <v>959616135</v>
      </c>
      <c r="BG20" s="10" t="s">
        <v>1704</v>
      </c>
      <c r="BH20" s="7"/>
      <c r="BI20" s="7"/>
      <c r="BJ20" s="7"/>
      <c r="BK20" s="7"/>
      <c r="BL20" s="7"/>
      <c r="BM20" s="7" t="s">
        <v>3</v>
      </c>
      <c r="BN20" s="7">
        <v>26</v>
      </c>
      <c r="BO20" s="7"/>
      <c r="BP20" s="7"/>
      <c r="BQ20" s="7"/>
      <c r="BR20" s="7">
        <v>2</v>
      </c>
      <c r="BS20" s="7" t="s">
        <v>1758</v>
      </c>
      <c r="BT20" s="7"/>
      <c r="BU20" s="7">
        <v>170301</v>
      </c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9"/>
      <c r="CH20" s="9"/>
      <c r="CI20" s="9"/>
      <c r="CJ20" s="7">
        <v>1</v>
      </c>
    </row>
    <row r="21" spans="1:88" ht="15" x14ac:dyDescent="0.25">
      <c r="A21">
        <v>20</v>
      </c>
      <c r="B21" s="28">
        <v>715</v>
      </c>
      <c r="C21" s="28" t="s">
        <v>48</v>
      </c>
      <c r="D21" s="45">
        <v>80281118</v>
      </c>
      <c r="E21" s="29" t="s">
        <v>1759</v>
      </c>
      <c r="F21" s="29" t="s">
        <v>1760</v>
      </c>
      <c r="G21" s="29" t="s">
        <v>1736</v>
      </c>
      <c r="H21" s="30">
        <f t="shared" si="0"/>
        <v>28760</v>
      </c>
      <c r="I21" s="29" t="s">
        <v>1710</v>
      </c>
      <c r="J21" s="28">
        <v>0</v>
      </c>
      <c r="K21" s="31">
        <v>0</v>
      </c>
      <c r="L21" s="7"/>
      <c r="M21" s="7"/>
      <c r="N21" s="7"/>
      <c r="O21" s="32" t="str">
        <f>"Retención Judicial "&amp;(Tabla1[[#This Row],[JUDICIAL]]*100)&amp;"%"</f>
        <v>Retención Judicial 0%</v>
      </c>
      <c r="P21" s="7"/>
      <c r="Q21" s="33">
        <f t="shared" si="12"/>
        <v>930</v>
      </c>
      <c r="R21" s="34">
        <f>+Tabla1[[#This Row],[MINIMO VITAL]]*9%</f>
        <v>83.7</v>
      </c>
      <c r="S21" s="7"/>
      <c r="T21" s="7">
        <f t="shared" ca="1" si="1"/>
        <v>40</v>
      </c>
      <c r="U21" s="7" t="str">
        <f t="shared" si="2"/>
        <v>80281118</v>
      </c>
      <c r="V21" s="7"/>
      <c r="W21" s="7"/>
      <c r="X21" s="7"/>
      <c r="Y21" s="7"/>
      <c r="Z21" s="7"/>
      <c r="AA21" s="8">
        <f>+Tabla1[[#This Row],[FECHA DE
NACIMIENTO]]</f>
        <v>28760</v>
      </c>
      <c r="AB21" s="20"/>
      <c r="AC21" s="7"/>
      <c r="AD21" s="7" t="str">
        <f>IF(COUNTIF(D$1:D20,D21)=0,"OK","Duplicado")</f>
        <v>OK</v>
      </c>
      <c r="AE21" s="7" t="str">
        <f t="shared" ca="1" si="3"/>
        <v>Inactivo</v>
      </c>
      <c r="AF21" s="9" t="s">
        <v>49</v>
      </c>
      <c r="AG21" s="9" t="str">
        <f t="shared" si="4"/>
        <v>CMAC</v>
      </c>
      <c r="AH21" s="7"/>
      <c r="AI21" s="7"/>
      <c r="AJ21" s="7"/>
      <c r="AK21" s="7"/>
      <c r="AL21" s="7"/>
      <c r="AM21" s="7"/>
      <c r="AN21" s="7"/>
      <c r="AO21" s="7" t="e">
        <f ca="1">SEPARARAPELLIDOS2018(Tabla1[[#This Row],[APELLIDOS Y NOMBRES]])</f>
        <v>#NAME?</v>
      </c>
      <c r="AP21" s="7">
        <f t="shared" ca="1" si="9"/>
        <v>0</v>
      </c>
      <c r="AQ21" s="7">
        <f t="shared" ca="1" si="10"/>
        <v>0</v>
      </c>
      <c r="AR21" s="7">
        <f t="shared" ca="1" si="11"/>
        <v>0</v>
      </c>
      <c r="AS21" s="7" t="e">
        <f ca="1">QuitarSimbolos(Tabla1[[#This Row],[CODTRA5]])</f>
        <v>#NAME?</v>
      </c>
      <c r="AT21" s="7" t="s">
        <v>1703</v>
      </c>
      <c r="AU21" s="7">
        <f t="shared" si="8"/>
        <v>1</v>
      </c>
      <c r="AV21" s="7">
        <v>1</v>
      </c>
      <c r="AW21" s="7" t="str">
        <f>+Tabla1[[#This Row],[DNI23]]</f>
        <v>80281118</v>
      </c>
      <c r="AX21" s="7">
        <v>604</v>
      </c>
      <c r="AY21" s="8">
        <f>+Tabla1[[#This Row],[FECHA DE
NACIMIENTO]]</f>
        <v>28760</v>
      </c>
      <c r="AZ21" s="7">
        <f ca="1">+Tabla1[[#This Row],[CODTRA6]]</f>
        <v>0</v>
      </c>
      <c r="BA21" s="7">
        <f ca="1">+Tabla1[[#This Row],[CODTRA7]]</f>
        <v>0</v>
      </c>
      <c r="BB21" s="7" t="e">
        <f ca="1">+Tabla1[[#This Row],[CODTRA8]]</f>
        <v>#NAME?</v>
      </c>
      <c r="BC21" s="7">
        <f>+Tabla1[[#This Row],[SEXO]]</f>
        <v>1</v>
      </c>
      <c r="BD21" s="7">
        <v>9589</v>
      </c>
      <c r="BE21" s="7"/>
      <c r="BF21" s="7">
        <v>959616135</v>
      </c>
      <c r="BG21" s="10" t="s">
        <v>1704</v>
      </c>
      <c r="BH21" s="7"/>
      <c r="BI21" s="7"/>
      <c r="BJ21" s="7"/>
      <c r="BK21" s="7"/>
      <c r="BL21" s="7"/>
      <c r="BM21" s="7" t="s">
        <v>1721</v>
      </c>
      <c r="BN21" s="7">
        <v>9</v>
      </c>
      <c r="BO21" s="7"/>
      <c r="BP21" s="7"/>
      <c r="BQ21" s="7"/>
      <c r="BR21" s="7">
        <v>2</v>
      </c>
      <c r="BS21" s="7" t="s">
        <v>1733</v>
      </c>
      <c r="BT21" s="7"/>
      <c r="BU21" s="7">
        <v>170301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9"/>
      <c r="CH21" s="9"/>
      <c r="CI21" s="9"/>
      <c r="CJ21" s="7">
        <v>1</v>
      </c>
    </row>
    <row r="22" spans="1:88" ht="15" x14ac:dyDescent="0.25">
      <c r="A22">
        <v>21</v>
      </c>
      <c r="B22" s="28">
        <v>716</v>
      </c>
      <c r="C22" s="28" t="s">
        <v>50</v>
      </c>
      <c r="D22" s="45">
        <v>43707689</v>
      </c>
      <c r="E22" s="29" t="s">
        <v>1761</v>
      </c>
      <c r="F22" s="29" t="s">
        <v>1762</v>
      </c>
      <c r="G22" s="29" t="s">
        <v>1736</v>
      </c>
      <c r="H22" s="30">
        <f t="shared" si="0"/>
        <v>31041</v>
      </c>
      <c r="I22" s="29" t="s">
        <v>1737</v>
      </c>
      <c r="J22" s="28">
        <v>0</v>
      </c>
      <c r="K22" s="31">
        <v>0</v>
      </c>
      <c r="L22" s="7"/>
      <c r="M22" s="7"/>
      <c r="N22" s="7"/>
      <c r="O22" s="32" t="str">
        <f>"Retención Judicial "&amp;(Tabla1[[#This Row],[JUDICIAL]]*100)&amp;"%"</f>
        <v>Retención Judicial 0%</v>
      </c>
      <c r="P22" s="7"/>
      <c r="Q22" s="33">
        <f t="shared" si="12"/>
        <v>930</v>
      </c>
      <c r="R22" s="34">
        <f>+Tabla1[[#This Row],[MINIMO VITAL]]*9%</f>
        <v>83.7</v>
      </c>
      <c r="S22" s="7"/>
      <c r="T22" s="7">
        <f t="shared" ca="1" si="1"/>
        <v>34</v>
      </c>
      <c r="U22" s="7" t="str">
        <f t="shared" si="2"/>
        <v>43707689</v>
      </c>
      <c r="V22" s="7"/>
      <c r="W22" s="7"/>
      <c r="X22" s="7"/>
      <c r="Y22" s="7"/>
      <c r="Z22" s="7"/>
      <c r="AA22" s="8">
        <f>+Tabla1[[#This Row],[FECHA DE
NACIMIENTO]]</f>
        <v>31041</v>
      </c>
      <c r="AB22" s="20"/>
      <c r="AC22" s="7"/>
      <c r="AD22" s="7" t="str">
        <f>IF(COUNTIF(D$1:D21,D22)=0,"OK","Duplicado")</f>
        <v>OK</v>
      </c>
      <c r="AE22" s="7" t="str">
        <f t="shared" ca="1" si="3"/>
        <v>Inactivo</v>
      </c>
      <c r="AF22" s="9" t="s">
        <v>51</v>
      </c>
      <c r="AG22" s="9" t="str">
        <f t="shared" si="4"/>
        <v>CMAC</v>
      </c>
      <c r="AH22" s="7"/>
      <c r="AI22" s="7"/>
      <c r="AJ22" s="7"/>
      <c r="AK22" s="7"/>
      <c r="AL22" s="7"/>
      <c r="AM22" s="7"/>
      <c r="AN22" s="7"/>
      <c r="AO22" s="7" t="e">
        <f ca="1">SEPARARAPELLIDOS2018(Tabla1[[#This Row],[APELLIDOS Y NOMBRES]])</f>
        <v>#NAME?</v>
      </c>
      <c r="AP22" s="7">
        <f t="shared" ca="1" si="9"/>
        <v>0</v>
      </c>
      <c r="AQ22" s="7">
        <f t="shared" ca="1" si="10"/>
        <v>0</v>
      </c>
      <c r="AR22" s="7">
        <f t="shared" ca="1" si="11"/>
        <v>0</v>
      </c>
      <c r="AS22" s="7" t="e">
        <f ca="1">QuitarSimbolos(Tabla1[[#This Row],[CODTRA5]])</f>
        <v>#NAME?</v>
      </c>
      <c r="AT22" s="7" t="s">
        <v>1703</v>
      </c>
      <c r="AU22" s="7">
        <f t="shared" si="8"/>
        <v>1</v>
      </c>
      <c r="AV22" s="7">
        <v>1</v>
      </c>
      <c r="AW22" s="7" t="str">
        <f>+Tabla1[[#This Row],[DNI23]]</f>
        <v>43707689</v>
      </c>
      <c r="AX22" s="7">
        <v>604</v>
      </c>
      <c r="AY22" s="8">
        <f>+Tabla1[[#This Row],[FECHA DE
NACIMIENTO]]</f>
        <v>31041</v>
      </c>
      <c r="AZ22" s="7">
        <f ca="1">+Tabla1[[#This Row],[CODTRA6]]</f>
        <v>0</v>
      </c>
      <c r="BA22" s="7">
        <f ca="1">+Tabla1[[#This Row],[CODTRA7]]</f>
        <v>0</v>
      </c>
      <c r="BB22" s="7" t="e">
        <f ca="1">+Tabla1[[#This Row],[CODTRA8]]</f>
        <v>#NAME?</v>
      </c>
      <c r="BC22" s="7">
        <f>+Tabla1[[#This Row],[SEXO]]</f>
        <v>1</v>
      </c>
      <c r="BD22" s="7">
        <v>9589</v>
      </c>
      <c r="BE22" s="7"/>
      <c r="BF22" s="7">
        <v>959616135</v>
      </c>
      <c r="BG22" s="10" t="s">
        <v>1704</v>
      </c>
      <c r="BH22" s="7"/>
      <c r="BI22" s="7"/>
      <c r="BJ22" s="7"/>
      <c r="BK22" s="7"/>
      <c r="BL22" s="7"/>
      <c r="BM22" s="7" t="s">
        <v>1705</v>
      </c>
      <c r="BN22" s="7">
        <v>14</v>
      </c>
      <c r="BO22" s="7"/>
      <c r="BP22" s="7"/>
      <c r="BQ22" s="7"/>
      <c r="BR22" s="7">
        <v>2</v>
      </c>
      <c r="BS22" s="7" t="s">
        <v>1763</v>
      </c>
      <c r="BT22" s="7"/>
      <c r="BU22" s="7">
        <v>170301</v>
      </c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9"/>
      <c r="CH22" s="9"/>
      <c r="CI22" s="9"/>
      <c r="CJ22" s="7">
        <v>1</v>
      </c>
    </row>
    <row r="23" spans="1:88" ht="15" x14ac:dyDescent="0.25">
      <c r="A23">
        <v>22</v>
      </c>
      <c r="B23" s="28">
        <v>463</v>
      </c>
      <c r="C23" s="28" t="s">
        <v>52</v>
      </c>
      <c r="D23" s="45">
        <v>30827115</v>
      </c>
      <c r="E23" s="35" t="s">
        <v>1764</v>
      </c>
      <c r="F23" s="29" t="s">
        <v>1720</v>
      </c>
      <c r="G23" s="29" t="s">
        <v>1702</v>
      </c>
      <c r="H23" s="30">
        <f t="shared" si="0"/>
        <v>15463</v>
      </c>
      <c r="I23" s="29" t="s">
        <v>1720</v>
      </c>
      <c r="J23" s="28">
        <v>0</v>
      </c>
      <c r="K23" s="31">
        <v>0</v>
      </c>
      <c r="L23" s="7"/>
      <c r="M23" s="7"/>
      <c r="N23" s="7"/>
      <c r="O23" s="32" t="str">
        <f>"Retención Judicial "&amp;(Tabla1[[#This Row],[JUDICIAL]]*100)&amp;"%"</f>
        <v>Retención Judicial 0%</v>
      </c>
      <c r="P23" s="7"/>
      <c r="Q23" s="33">
        <f t="shared" si="12"/>
        <v>930</v>
      </c>
      <c r="R23" s="34">
        <f>+Tabla1[[#This Row],[MINIMO VITAL]]*9%</f>
        <v>83.7</v>
      </c>
      <c r="S23" s="7"/>
      <c r="T23" s="7">
        <f t="shared" ca="1" si="1"/>
        <v>76</v>
      </c>
      <c r="U23" s="7" t="str">
        <f t="shared" si="2"/>
        <v>30827115</v>
      </c>
      <c r="V23" s="7"/>
      <c r="W23" s="7"/>
      <c r="X23" s="7"/>
      <c r="Y23" s="7"/>
      <c r="Z23" s="7"/>
      <c r="AA23" s="8">
        <f>+Tabla1[[#This Row],[FECHA DE
NACIMIENTO]]</f>
        <v>15463</v>
      </c>
      <c r="AB23" s="20"/>
      <c r="AC23" s="7"/>
      <c r="AD23" s="7" t="str">
        <f>IF(COUNTIF(D$1:D22,D23)=0,"OK","Duplicado")</f>
        <v>OK</v>
      </c>
      <c r="AE23" s="7" t="str">
        <f t="shared" ca="1" si="3"/>
        <v>Inactivo</v>
      </c>
      <c r="AF23" s="9" t="s">
        <v>1720</v>
      </c>
      <c r="AG23" s="9" t="str">
        <f t="shared" si="4"/>
        <v/>
      </c>
      <c r="AH23" s="7"/>
      <c r="AI23" s="7"/>
      <c r="AJ23" s="7"/>
      <c r="AK23" s="7"/>
      <c r="AL23" s="7"/>
      <c r="AM23" s="7"/>
      <c r="AN23" s="7"/>
      <c r="AO23" s="7" t="e">
        <f ca="1">SEPARARAPELLIDOS2018(Tabla1[[#This Row],[APELLIDOS Y NOMBRES]])</f>
        <v>#NAME?</v>
      </c>
      <c r="AP23" s="7">
        <f t="shared" ca="1" si="9"/>
        <v>0</v>
      </c>
      <c r="AQ23" s="7">
        <f t="shared" ca="1" si="10"/>
        <v>0</v>
      </c>
      <c r="AR23" s="7">
        <f t="shared" ca="1" si="11"/>
        <v>0</v>
      </c>
      <c r="AS23" s="7" t="e">
        <f ca="1">QuitarSimbolos(Tabla1[[#This Row],[CODTRA5]])</f>
        <v>#NAME?</v>
      </c>
      <c r="AT23" s="7" t="s">
        <v>1703</v>
      </c>
      <c r="AU23" s="7">
        <f t="shared" si="8"/>
        <v>1</v>
      </c>
      <c r="AV23" s="7">
        <v>1</v>
      </c>
      <c r="AW23" s="7" t="str">
        <f>+Tabla1[[#This Row],[DNI23]]</f>
        <v>30827115</v>
      </c>
      <c r="AX23" s="7">
        <v>604</v>
      </c>
      <c r="AY23" s="8">
        <f>+Tabla1[[#This Row],[FECHA DE
NACIMIENTO]]</f>
        <v>15463</v>
      </c>
      <c r="AZ23" s="7">
        <f ca="1">+Tabla1[[#This Row],[CODTRA6]]</f>
        <v>0</v>
      </c>
      <c r="BA23" s="7">
        <f ca="1">+Tabla1[[#This Row],[CODTRA7]]</f>
        <v>0</v>
      </c>
      <c r="BB23" s="7" t="e">
        <f ca="1">+Tabla1[[#This Row],[CODTRA8]]</f>
        <v>#NAME?</v>
      </c>
      <c r="BC23" s="7">
        <f>+Tabla1[[#This Row],[SEXO]]</f>
        <v>1</v>
      </c>
      <c r="BD23" s="7">
        <v>9589</v>
      </c>
      <c r="BE23" s="7"/>
      <c r="BF23" s="7">
        <v>959616135</v>
      </c>
      <c r="BG23" s="10" t="s">
        <v>1704</v>
      </c>
      <c r="BH23" s="7"/>
      <c r="BI23" s="7"/>
      <c r="BJ23" s="7"/>
      <c r="BK23" s="7"/>
      <c r="BL23" s="7"/>
      <c r="BM23" s="7" t="s">
        <v>1738</v>
      </c>
      <c r="BN23" s="7">
        <v>27</v>
      </c>
      <c r="BO23" s="7"/>
      <c r="BP23" s="7"/>
      <c r="BQ23" s="7"/>
      <c r="BR23" s="7">
        <v>2</v>
      </c>
      <c r="BS23" s="7" t="s">
        <v>1739</v>
      </c>
      <c r="BT23" s="7"/>
      <c r="BU23" s="7">
        <v>170301</v>
      </c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9"/>
      <c r="CH23" s="9"/>
      <c r="CI23" s="9"/>
      <c r="CJ23" s="7">
        <v>1</v>
      </c>
    </row>
    <row r="24" spans="1:88" ht="15" x14ac:dyDescent="0.25">
      <c r="A24">
        <v>23</v>
      </c>
      <c r="B24" s="28">
        <v>432</v>
      </c>
      <c r="C24" s="28" t="s">
        <v>53</v>
      </c>
      <c r="D24" s="45">
        <v>30833890</v>
      </c>
      <c r="E24" s="35" t="s">
        <v>1765</v>
      </c>
      <c r="F24" s="35" t="s">
        <v>1766</v>
      </c>
      <c r="G24" s="29" t="s">
        <v>1757</v>
      </c>
      <c r="H24" s="30">
        <f t="shared" si="0"/>
        <v>25871</v>
      </c>
      <c r="I24" s="29" t="s">
        <v>1737</v>
      </c>
      <c r="J24" s="28">
        <v>0</v>
      </c>
      <c r="K24" s="31">
        <v>0</v>
      </c>
      <c r="L24" s="7"/>
      <c r="M24" s="7"/>
      <c r="N24" s="7"/>
      <c r="O24" s="32" t="str">
        <f>"Retención Judicial "&amp;(Tabla1[[#This Row],[JUDICIAL]]*100)&amp;"%"</f>
        <v>Retención Judicial 0%</v>
      </c>
      <c r="P24" s="7"/>
      <c r="Q24" s="33">
        <f t="shared" si="12"/>
        <v>930</v>
      </c>
      <c r="R24" s="34">
        <f>+Tabla1[[#This Row],[MINIMO VITAL]]*9%</f>
        <v>83.7</v>
      </c>
      <c r="S24" s="7"/>
      <c r="T24" s="7">
        <f t="shared" ca="1" si="1"/>
        <v>48</v>
      </c>
      <c r="U24" s="7" t="str">
        <f t="shared" si="2"/>
        <v>30833890</v>
      </c>
      <c r="V24" s="7"/>
      <c r="W24" s="7"/>
      <c r="X24" s="7"/>
      <c r="Y24" s="7"/>
      <c r="Z24" s="7"/>
      <c r="AA24" s="8">
        <f>+Tabla1[[#This Row],[FECHA DE
NACIMIENTO]]</f>
        <v>25871</v>
      </c>
      <c r="AB24" s="20"/>
      <c r="AC24" s="7"/>
      <c r="AD24" s="7" t="str">
        <f>IF(COUNTIF(D$1:D23,D24)=0,"OK","Duplicado")</f>
        <v>OK</v>
      </c>
      <c r="AE24" s="7" t="str">
        <f t="shared" ca="1" si="3"/>
        <v>Inactivo</v>
      </c>
      <c r="AF24" s="9" t="s">
        <v>1720</v>
      </c>
      <c r="AG24" s="9" t="str">
        <f t="shared" si="4"/>
        <v/>
      </c>
      <c r="AH24" s="7"/>
      <c r="AI24" s="7"/>
      <c r="AJ24" s="7"/>
      <c r="AK24" s="7"/>
      <c r="AL24" s="7"/>
      <c r="AM24" s="7"/>
      <c r="AN24" s="7"/>
      <c r="AO24" s="7" t="e">
        <f ca="1">SEPARARAPELLIDOS2018(Tabla1[[#This Row],[APELLIDOS Y NOMBRES]])</f>
        <v>#NAME?</v>
      </c>
      <c r="AP24" s="7">
        <f t="shared" ca="1" si="9"/>
        <v>0</v>
      </c>
      <c r="AQ24" s="7">
        <f t="shared" ca="1" si="10"/>
        <v>0</v>
      </c>
      <c r="AR24" s="7">
        <f t="shared" ca="1" si="11"/>
        <v>0</v>
      </c>
      <c r="AS24" s="7" t="e">
        <f ca="1">QuitarSimbolos(Tabla1[[#This Row],[CODTRA5]])</f>
        <v>#NAME?</v>
      </c>
      <c r="AT24" s="7" t="s">
        <v>1703</v>
      </c>
      <c r="AU24" s="7">
        <f t="shared" si="8"/>
        <v>1</v>
      </c>
      <c r="AV24" s="7">
        <v>1</v>
      </c>
      <c r="AW24" s="7" t="str">
        <f>+Tabla1[[#This Row],[DNI23]]</f>
        <v>30833890</v>
      </c>
      <c r="AX24" s="7">
        <v>604</v>
      </c>
      <c r="AY24" s="8">
        <f>+Tabla1[[#This Row],[FECHA DE
NACIMIENTO]]</f>
        <v>25871</v>
      </c>
      <c r="AZ24" s="7">
        <f ca="1">+Tabla1[[#This Row],[CODTRA6]]</f>
        <v>0</v>
      </c>
      <c r="BA24" s="7">
        <f ca="1">+Tabla1[[#This Row],[CODTRA7]]</f>
        <v>0</v>
      </c>
      <c r="BB24" s="7" t="e">
        <f ca="1">+Tabla1[[#This Row],[CODTRA8]]</f>
        <v>#NAME?</v>
      </c>
      <c r="BC24" s="7">
        <f>+Tabla1[[#This Row],[SEXO]]</f>
        <v>1</v>
      </c>
      <c r="BD24" s="7">
        <v>9589</v>
      </c>
      <c r="BE24" s="7"/>
      <c r="BF24" s="7">
        <v>959616135</v>
      </c>
      <c r="BG24" s="10" t="s">
        <v>1704</v>
      </c>
      <c r="BH24" s="7"/>
      <c r="BI24" s="7"/>
      <c r="BJ24" s="7"/>
      <c r="BK24" s="7"/>
      <c r="BL24" s="7"/>
      <c r="BM24" s="7">
        <v>3</v>
      </c>
      <c r="BN24" s="7">
        <v>13</v>
      </c>
      <c r="BO24" s="7"/>
      <c r="BP24" s="7"/>
      <c r="BQ24" s="7"/>
      <c r="BR24" s="7">
        <v>1</v>
      </c>
      <c r="BS24" s="7" t="s">
        <v>1723</v>
      </c>
      <c r="BT24" s="7"/>
      <c r="BU24" s="7">
        <v>170301</v>
      </c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9"/>
      <c r="CH24" s="9"/>
      <c r="CI24" s="9"/>
      <c r="CJ24" s="7">
        <v>1</v>
      </c>
    </row>
    <row r="25" spans="1:88" ht="15" x14ac:dyDescent="0.25">
      <c r="A25">
        <v>24</v>
      </c>
      <c r="B25" s="28">
        <v>717</v>
      </c>
      <c r="C25" s="28" t="s">
        <v>54</v>
      </c>
      <c r="D25" s="45">
        <v>71491093</v>
      </c>
      <c r="E25" s="29" t="s">
        <v>1767</v>
      </c>
      <c r="F25" s="29"/>
      <c r="G25" s="29" t="s">
        <v>1702</v>
      </c>
      <c r="H25" s="30">
        <f t="shared" si="0"/>
        <v>35532</v>
      </c>
      <c r="I25" s="29"/>
      <c r="J25" s="28">
        <v>0</v>
      </c>
      <c r="K25" s="31">
        <v>0</v>
      </c>
      <c r="L25" s="7"/>
      <c r="M25" s="7"/>
      <c r="N25" s="7"/>
      <c r="O25" s="32" t="str">
        <f>"Retención Judicial "&amp;(Tabla1[[#This Row],[JUDICIAL]]*100)&amp;"%"</f>
        <v>Retención Judicial 0%</v>
      </c>
      <c r="P25" s="7"/>
      <c r="Q25" s="33">
        <f t="shared" si="12"/>
        <v>930</v>
      </c>
      <c r="R25" s="34">
        <f>+Tabla1[[#This Row],[MINIMO VITAL]]*9%</f>
        <v>83.7</v>
      </c>
      <c r="S25" s="7"/>
      <c r="T25" s="7">
        <f t="shared" ca="1" si="1"/>
        <v>22</v>
      </c>
      <c r="U25" s="7" t="str">
        <f t="shared" si="2"/>
        <v>71491093</v>
      </c>
      <c r="V25" s="7"/>
      <c r="W25" s="7"/>
      <c r="X25" s="7"/>
      <c r="Y25" s="7"/>
      <c r="Z25" s="7"/>
      <c r="AA25" s="8">
        <f>+Tabla1[[#This Row],[FECHA DE
NACIMIENTO]]</f>
        <v>35532</v>
      </c>
      <c r="AB25" s="20"/>
      <c r="AC25" s="7"/>
      <c r="AD25" s="7" t="str">
        <f>IF(COUNTIF(D$1:D24,D25)=0,"OK","Duplicado")</f>
        <v>OK</v>
      </c>
      <c r="AE25" s="7" t="str">
        <f t="shared" ca="1" si="3"/>
        <v>Inactivo</v>
      </c>
      <c r="AF25" s="9" t="s">
        <v>55</v>
      </c>
      <c r="AG25" s="9" t="str">
        <f t="shared" si="4"/>
        <v>CMAC</v>
      </c>
      <c r="AH25" s="7"/>
      <c r="AI25" s="7"/>
      <c r="AJ25" s="7"/>
      <c r="AK25" s="7"/>
      <c r="AL25" s="7"/>
      <c r="AM25" s="7"/>
      <c r="AN25" s="7"/>
      <c r="AO25" s="7" t="e">
        <f ca="1">SEPARARAPELLIDOS2018(Tabla1[[#This Row],[APELLIDOS Y NOMBRES]])</f>
        <v>#NAME?</v>
      </c>
      <c r="AP25" s="7">
        <f t="shared" ca="1" si="9"/>
        <v>0</v>
      </c>
      <c r="AQ25" s="7">
        <f t="shared" ca="1" si="10"/>
        <v>0</v>
      </c>
      <c r="AR25" s="7">
        <f t="shared" ca="1" si="11"/>
        <v>0</v>
      </c>
      <c r="AS25" s="7" t="e">
        <f ca="1">QuitarSimbolos(Tabla1[[#This Row],[CODTRA5]])</f>
        <v>#NAME?</v>
      </c>
      <c r="AT25" s="7" t="s">
        <v>1703</v>
      </c>
      <c r="AU25" s="7">
        <f t="shared" si="8"/>
        <v>1</v>
      </c>
      <c r="AV25" s="7">
        <v>1</v>
      </c>
      <c r="AW25" s="7" t="str">
        <f>+Tabla1[[#This Row],[DNI23]]</f>
        <v>71491093</v>
      </c>
      <c r="AX25" s="7">
        <v>604</v>
      </c>
      <c r="AY25" s="8">
        <f>+Tabla1[[#This Row],[FECHA DE
NACIMIENTO]]</f>
        <v>35532</v>
      </c>
      <c r="AZ25" s="7">
        <f ca="1">+Tabla1[[#This Row],[CODTRA6]]</f>
        <v>0</v>
      </c>
      <c r="BA25" s="7">
        <f ca="1">+Tabla1[[#This Row],[CODTRA7]]</f>
        <v>0</v>
      </c>
      <c r="BB25" s="7" t="e">
        <f ca="1">+Tabla1[[#This Row],[CODTRA8]]</f>
        <v>#NAME?</v>
      </c>
      <c r="BC25" s="7">
        <f>+Tabla1[[#This Row],[SEXO]]</f>
        <v>1</v>
      </c>
      <c r="BD25" s="7">
        <v>9589</v>
      </c>
      <c r="BE25" s="7"/>
      <c r="BF25" s="7">
        <v>959616135</v>
      </c>
      <c r="BG25" s="10" t="s">
        <v>1704</v>
      </c>
      <c r="BH25" s="7">
        <v>3</v>
      </c>
      <c r="BI25" s="7" t="s">
        <v>1768</v>
      </c>
      <c r="BJ25" s="7" t="s">
        <v>1769</v>
      </c>
      <c r="BK25" s="7"/>
      <c r="BL25" s="7"/>
      <c r="BM25" s="7"/>
      <c r="BN25" s="7"/>
      <c r="BO25" s="7"/>
      <c r="BP25" s="7"/>
      <c r="BQ25" s="7"/>
      <c r="BR25" s="7"/>
      <c r="BS25" s="7"/>
      <c r="BT25" s="7" t="s">
        <v>1770</v>
      </c>
      <c r="BU25" s="7">
        <v>170301</v>
      </c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9"/>
      <c r="CH25" s="9"/>
      <c r="CI25" s="9"/>
      <c r="CJ25" s="7">
        <v>1</v>
      </c>
    </row>
    <row r="26" spans="1:88" ht="15" x14ac:dyDescent="0.25">
      <c r="A26">
        <v>25</v>
      </c>
      <c r="B26" s="28">
        <v>718</v>
      </c>
      <c r="C26" s="28" t="s">
        <v>56</v>
      </c>
      <c r="D26" s="45">
        <v>45434083</v>
      </c>
      <c r="E26" s="29" t="s">
        <v>1771</v>
      </c>
      <c r="F26" s="29" t="s">
        <v>1772</v>
      </c>
      <c r="G26" s="29" t="s">
        <v>1742</v>
      </c>
      <c r="H26" s="30">
        <f t="shared" si="0"/>
        <v>32474</v>
      </c>
      <c r="I26" s="29" t="s">
        <v>1710</v>
      </c>
      <c r="J26" s="28">
        <v>0</v>
      </c>
      <c r="K26" s="31">
        <v>0</v>
      </c>
      <c r="L26" s="7"/>
      <c r="M26" s="7"/>
      <c r="N26" s="7"/>
      <c r="O26" s="32" t="str">
        <f>"Retención Judicial "&amp;(Tabla1[[#This Row],[JUDICIAL]]*100)&amp;"%"</f>
        <v>Retención Judicial 0%</v>
      </c>
      <c r="P26" s="7"/>
      <c r="Q26" s="33">
        <f t="shared" si="12"/>
        <v>930</v>
      </c>
      <c r="R26" s="34">
        <f>+Tabla1[[#This Row],[MINIMO VITAL]]*9%</f>
        <v>83.7</v>
      </c>
      <c r="S26" s="7"/>
      <c r="T26" s="7">
        <f t="shared" ca="1" si="1"/>
        <v>30</v>
      </c>
      <c r="U26" s="7" t="str">
        <f t="shared" si="2"/>
        <v>45434083</v>
      </c>
      <c r="V26" s="7"/>
      <c r="W26" s="7"/>
      <c r="X26" s="7"/>
      <c r="Y26" s="7"/>
      <c r="Z26" s="7"/>
      <c r="AA26" s="8">
        <f>+Tabla1[[#This Row],[FECHA DE
NACIMIENTO]]</f>
        <v>32474</v>
      </c>
      <c r="AB26" s="20"/>
      <c r="AC26" s="7"/>
      <c r="AD26" s="7" t="str">
        <f>IF(COUNTIF(D$1:D25,D26)=0,"OK","Duplicado")</f>
        <v>OK</v>
      </c>
      <c r="AE26" s="7" t="str">
        <f t="shared" ca="1" si="3"/>
        <v>Inactivo</v>
      </c>
      <c r="AF26" s="9" t="s">
        <v>57</v>
      </c>
      <c r="AG26" s="9" t="str">
        <f t="shared" si="4"/>
        <v>CMAC</v>
      </c>
      <c r="AH26" s="7"/>
      <c r="AI26" s="7"/>
      <c r="AJ26" s="7"/>
      <c r="AK26" s="7"/>
      <c r="AL26" s="7"/>
      <c r="AM26" s="7"/>
      <c r="AN26" s="7"/>
      <c r="AO26" s="7" t="e">
        <f ca="1">SEPARARAPELLIDOS2018(Tabla1[[#This Row],[APELLIDOS Y NOMBRES]])</f>
        <v>#NAME?</v>
      </c>
      <c r="AP26" s="7">
        <f t="shared" ca="1" si="9"/>
        <v>0</v>
      </c>
      <c r="AQ26" s="7">
        <f t="shared" ca="1" si="10"/>
        <v>0</v>
      </c>
      <c r="AR26" s="7">
        <f t="shared" ca="1" si="11"/>
        <v>0</v>
      </c>
      <c r="AS26" s="7" t="e">
        <f ca="1">QuitarSimbolos(Tabla1[[#This Row],[CODTRA5]])</f>
        <v>#NAME?</v>
      </c>
      <c r="AT26" s="7" t="s">
        <v>1703</v>
      </c>
      <c r="AU26" s="7">
        <f t="shared" si="8"/>
        <v>1</v>
      </c>
      <c r="AV26" s="7">
        <v>1</v>
      </c>
      <c r="AW26" s="7" t="str">
        <f>+Tabla1[[#This Row],[DNI23]]</f>
        <v>45434083</v>
      </c>
      <c r="AX26" s="7">
        <v>604</v>
      </c>
      <c r="AY26" s="8">
        <f>+Tabla1[[#This Row],[FECHA DE
NACIMIENTO]]</f>
        <v>32474</v>
      </c>
      <c r="AZ26" s="7">
        <f ca="1">+Tabla1[[#This Row],[CODTRA6]]</f>
        <v>0</v>
      </c>
      <c r="BA26" s="7">
        <f ca="1">+Tabla1[[#This Row],[CODTRA7]]</f>
        <v>0</v>
      </c>
      <c r="BB26" s="7" t="e">
        <f ca="1">+Tabla1[[#This Row],[CODTRA8]]</f>
        <v>#NAME?</v>
      </c>
      <c r="BC26" s="7">
        <f>+Tabla1[[#This Row],[SEXO]]</f>
        <v>1</v>
      </c>
      <c r="BD26" s="7">
        <v>9589</v>
      </c>
      <c r="BE26" s="7"/>
      <c r="BF26" s="7">
        <v>959616135</v>
      </c>
      <c r="BG26" s="10" t="s">
        <v>1704</v>
      </c>
      <c r="BH26" s="7"/>
      <c r="BI26" s="7"/>
      <c r="BJ26" s="7"/>
      <c r="BK26" s="7"/>
      <c r="BL26" s="7"/>
      <c r="BM26" s="7" t="s">
        <v>1738</v>
      </c>
      <c r="BN26" s="7">
        <v>15</v>
      </c>
      <c r="BO26" s="7"/>
      <c r="BP26" s="7"/>
      <c r="BQ26" s="7"/>
      <c r="BR26" s="7">
        <v>2</v>
      </c>
      <c r="BS26" s="7" t="s">
        <v>1733</v>
      </c>
      <c r="BT26" s="7"/>
      <c r="BU26" s="7">
        <v>170301</v>
      </c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9"/>
      <c r="CH26" s="9"/>
      <c r="CI26" s="9"/>
      <c r="CJ26" s="7">
        <v>1</v>
      </c>
    </row>
    <row r="27" spans="1:88" ht="15" x14ac:dyDescent="0.25">
      <c r="A27">
        <v>26</v>
      </c>
      <c r="B27" s="28">
        <v>43</v>
      </c>
      <c r="C27" s="28" t="s">
        <v>58</v>
      </c>
      <c r="D27" s="45">
        <v>4623352</v>
      </c>
      <c r="E27" s="29" t="s">
        <v>1773</v>
      </c>
      <c r="F27" s="29" t="s">
        <v>1774</v>
      </c>
      <c r="G27" s="29" t="s">
        <v>1736</v>
      </c>
      <c r="H27" s="30">
        <f t="shared" si="0"/>
        <v>22036</v>
      </c>
      <c r="I27" s="29" t="s">
        <v>1737</v>
      </c>
      <c r="J27" s="28">
        <v>0</v>
      </c>
      <c r="K27" s="31">
        <v>0</v>
      </c>
      <c r="L27" s="7"/>
      <c r="M27" s="7"/>
      <c r="N27" s="7"/>
      <c r="O27" s="32" t="str">
        <f>"Retención Judicial "&amp;(Tabla1[[#This Row],[JUDICIAL]]*100)&amp;"%"</f>
        <v>Retención Judicial 0%</v>
      </c>
      <c r="P27" s="7"/>
      <c r="Q27" s="33">
        <f t="shared" si="12"/>
        <v>930</v>
      </c>
      <c r="R27" s="34">
        <f>+Tabla1[[#This Row],[MINIMO VITAL]]*9%</f>
        <v>83.7</v>
      </c>
      <c r="S27" s="7"/>
      <c r="T27" s="7">
        <f t="shared" ca="1" si="1"/>
        <v>58</v>
      </c>
      <c r="U27" s="7" t="str">
        <f t="shared" si="2"/>
        <v>04623352</v>
      </c>
      <c r="V27" s="7"/>
      <c r="W27" s="7"/>
      <c r="X27" s="7"/>
      <c r="Y27" s="7"/>
      <c r="Z27" s="7"/>
      <c r="AA27" s="8">
        <f>+Tabla1[[#This Row],[FECHA DE
NACIMIENTO]]</f>
        <v>22036</v>
      </c>
      <c r="AB27" s="20"/>
      <c r="AC27" s="7"/>
      <c r="AD27" s="7" t="str">
        <f>IF(COUNTIF(D$1:D26,D27)=0,"OK","Duplicado")</f>
        <v>OK</v>
      </c>
      <c r="AE27" s="7" t="str">
        <f t="shared" ca="1" si="3"/>
        <v>Inactivo</v>
      </c>
      <c r="AF27" s="9" t="s">
        <v>59</v>
      </c>
      <c r="AG27" s="9" t="str">
        <f t="shared" si="4"/>
        <v>CMAC</v>
      </c>
      <c r="AH27" s="7"/>
      <c r="AI27" s="7"/>
      <c r="AJ27" s="7"/>
      <c r="AK27" s="7"/>
      <c r="AL27" s="7"/>
      <c r="AM27" s="7"/>
      <c r="AN27" s="7"/>
      <c r="AO27" s="7" t="e">
        <f ca="1">SEPARARAPELLIDOS2018(Tabla1[[#This Row],[APELLIDOS Y NOMBRES]])</f>
        <v>#NAME?</v>
      </c>
      <c r="AP27" s="7">
        <f t="shared" ca="1" si="9"/>
        <v>0</v>
      </c>
      <c r="AQ27" s="7">
        <f t="shared" ca="1" si="10"/>
        <v>0</v>
      </c>
      <c r="AR27" s="7">
        <f t="shared" ca="1" si="11"/>
        <v>0</v>
      </c>
      <c r="AS27" s="7" t="e">
        <f ca="1">QuitarSimbolos(Tabla1[[#This Row],[CODTRA5]])</f>
        <v>#NAME?</v>
      </c>
      <c r="AT27" s="7" t="s">
        <v>1703</v>
      </c>
      <c r="AU27" s="7">
        <f t="shared" si="8"/>
        <v>1</v>
      </c>
      <c r="AV27" s="7">
        <v>1</v>
      </c>
      <c r="AW27" s="7" t="str">
        <f>+Tabla1[[#This Row],[DNI23]]</f>
        <v>04623352</v>
      </c>
      <c r="AX27" s="7">
        <v>604</v>
      </c>
      <c r="AY27" s="8">
        <f>+Tabla1[[#This Row],[FECHA DE
NACIMIENTO]]</f>
        <v>22036</v>
      </c>
      <c r="AZ27" s="7">
        <f ca="1">+Tabla1[[#This Row],[CODTRA6]]</f>
        <v>0</v>
      </c>
      <c r="BA27" s="7">
        <f ca="1">+Tabla1[[#This Row],[CODTRA7]]</f>
        <v>0</v>
      </c>
      <c r="BB27" s="7" t="e">
        <f ca="1">+Tabla1[[#This Row],[CODTRA8]]</f>
        <v>#NAME?</v>
      </c>
      <c r="BC27" s="7">
        <f>+Tabla1[[#This Row],[SEXO]]</f>
        <v>1</v>
      </c>
      <c r="BD27" s="7">
        <v>9589</v>
      </c>
      <c r="BE27" s="7"/>
      <c r="BF27" s="7">
        <v>959616135</v>
      </c>
      <c r="BG27" s="10" t="s">
        <v>1704</v>
      </c>
      <c r="BH27" s="7"/>
      <c r="BI27" s="7"/>
      <c r="BJ27" s="7"/>
      <c r="BK27" s="7"/>
      <c r="BL27" s="7"/>
      <c r="BM27" s="7" t="s">
        <v>1721</v>
      </c>
      <c r="BN27" s="7">
        <v>13</v>
      </c>
      <c r="BO27" s="7"/>
      <c r="BP27" s="7"/>
      <c r="BQ27" s="7"/>
      <c r="BR27" s="7">
        <v>2</v>
      </c>
      <c r="BS27" s="7" t="s">
        <v>1775</v>
      </c>
      <c r="BT27" s="7"/>
      <c r="BU27" s="7">
        <v>170301</v>
      </c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9"/>
      <c r="CH27" s="9"/>
      <c r="CI27" s="9"/>
      <c r="CJ27" s="7">
        <v>1</v>
      </c>
    </row>
    <row r="28" spans="1:88" ht="15" x14ac:dyDescent="0.25">
      <c r="A28">
        <v>27</v>
      </c>
      <c r="B28" s="28">
        <v>719</v>
      </c>
      <c r="C28" s="28" t="s">
        <v>60</v>
      </c>
      <c r="D28" s="45">
        <v>4634053</v>
      </c>
      <c r="E28" s="29" t="s">
        <v>1776</v>
      </c>
      <c r="F28" s="29" t="s">
        <v>1777</v>
      </c>
      <c r="G28" s="29" t="s">
        <v>1736</v>
      </c>
      <c r="H28" s="30">
        <f t="shared" si="0"/>
        <v>24310</v>
      </c>
      <c r="I28" s="29" t="s">
        <v>1710</v>
      </c>
      <c r="J28" s="28">
        <v>0</v>
      </c>
      <c r="K28" s="31">
        <v>0</v>
      </c>
      <c r="L28" s="7"/>
      <c r="M28" s="7"/>
      <c r="N28" s="7"/>
      <c r="O28" s="32" t="str">
        <f>"Retención Judicial "&amp;(Tabla1[[#This Row],[JUDICIAL]]*100)&amp;"%"</f>
        <v>Retención Judicial 0%</v>
      </c>
      <c r="P28" s="7"/>
      <c r="Q28" s="33">
        <f t="shared" si="12"/>
        <v>930</v>
      </c>
      <c r="R28" s="34">
        <f>+Tabla1[[#This Row],[MINIMO VITAL]]*9%</f>
        <v>83.7</v>
      </c>
      <c r="S28" s="7"/>
      <c r="T28" s="7">
        <f t="shared" ca="1" si="1"/>
        <v>52</v>
      </c>
      <c r="U28" s="7" t="str">
        <f t="shared" si="2"/>
        <v>04634053</v>
      </c>
      <c r="V28" s="7"/>
      <c r="W28" s="7"/>
      <c r="X28" s="7"/>
      <c r="Y28" s="7"/>
      <c r="Z28" s="7"/>
      <c r="AA28" s="8">
        <f>+Tabla1[[#This Row],[FECHA DE
NACIMIENTO]]</f>
        <v>24310</v>
      </c>
      <c r="AB28" s="20"/>
      <c r="AC28" s="7"/>
      <c r="AD28" s="7" t="str">
        <f>IF(COUNTIF(D$1:D27,D28)=0,"OK","Duplicado")</f>
        <v>OK</v>
      </c>
      <c r="AE28" s="7" t="str">
        <f t="shared" ca="1" si="3"/>
        <v>Inactivo</v>
      </c>
      <c r="AF28" s="9" t="s">
        <v>61</v>
      </c>
      <c r="AG28" s="9" t="str">
        <f t="shared" si="4"/>
        <v>CMAC</v>
      </c>
      <c r="AH28" s="7"/>
      <c r="AI28" s="7"/>
      <c r="AJ28" s="7"/>
      <c r="AK28" s="7"/>
      <c r="AL28" s="7"/>
      <c r="AM28" s="7"/>
      <c r="AN28" s="7"/>
      <c r="AO28" s="7" t="e">
        <f ca="1">SEPARARAPELLIDOS2018(Tabla1[[#This Row],[APELLIDOS Y NOMBRES]])</f>
        <v>#NAME?</v>
      </c>
      <c r="AP28" s="7">
        <f t="shared" ca="1" si="9"/>
        <v>0</v>
      </c>
      <c r="AQ28" s="7">
        <f t="shared" ca="1" si="10"/>
        <v>0</v>
      </c>
      <c r="AR28" s="7">
        <f t="shared" ca="1" si="11"/>
        <v>0</v>
      </c>
      <c r="AS28" s="7" t="e">
        <f ca="1">QuitarSimbolos(Tabla1[[#This Row],[CODTRA5]])</f>
        <v>#NAME?</v>
      </c>
      <c r="AT28" s="7" t="s">
        <v>1703</v>
      </c>
      <c r="AU28" s="7">
        <f t="shared" si="8"/>
        <v>1</v>
      </c>
      <c r="AV28" s="7">
        <v>1</v>
      </c>
      <c r="AW28" s="7" t="str">
        <f>+Tabla1[[#This Row],[DNI23]]</f>
        <v>04634053</v>
      </c>
      <c r="AX28" s="7">
        <v>604</v>
      </c>
      <c r="AY28" s="8">
        <f>+Tabla1[[#This Row],[FECHA DE
NACIMIENTO]]</f>
        <v>24310</v>
      </c>
      <c r="AZ28" s="7">
        <f ca="1">+Tabla1[[#This Row],[CODTRA6]]</f>
        <v>0</v>
      </c>
      <c r="BA28" s="7">
        <f ca="1">+Tabla1[[#This Row],[CODTRA7]]</f>
        <v>0</v>
      </c>
      <c r="BB28" s="7" t="e">
        <f ca="1">+Tabla1[[#This Row],[CODTRA8]]</f>
        <v>#NAME?</v>
      </c>
      <c r="BC28" s="7">
        <f>+Tabla1[[#This Row],[SEXO]]</f>
        <v>1</v>
      </c>
      <c r="BD28" s="7">
        <v>9589</v>
      </c>
      <c r="BE28" s="7"/>
      <c r="BF28" s="7">
        <v>959616135</v>
      </c>
      <c r="BG28" s="10" t="s">
        <v>1704</v>
      </c>
      <c r="BH28" s="7"/>
      <c r="BI28" s="7"/>
      <c r="BJ28" s="7"/>
      <c r="BK28" s="7"/>
      <c r="BL28" s="7"/>
      <c r="BM28" s="7">
        <v>5</v>
      </c>
      <c r="BN28" s="7">
        <v>18</v>
      </c>
      <c r="BO28" s="7"/>
      <c r="BP28" s="7"/>
      <c r="BQ28" s="7"/>
      <c r="BR28" s="7">
        <v>1</v>
      </c>
      <c r="BS28" s="7" t="s">
        <v>1723</v>
      </c>
      <c r="BT28" s="7"/>
      <c r="BU28" s="7">
        <v>170301</v>
      </c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9"/>
      <c r="CH28" s="9"/>
      <c r="CI28" s="9"/>
      <c r="CJ28" s="7">
        <v>1</v>
      </c>
    </row>
    <row r="29" spans="1:88" ht="15" x14ac:dyDescent="0.25">
      <c r="A29">
        <v>28</v>
      </c>
      <c r="B29" s="28">
        <v>720</v>
      </c>
      <c r="C29" s="28" t="s">
        <v>62</v>
      </c>
      <c r="D29" s="45">
        <v>43766389</v>
      </c>
      <c r="E29" s="29" t="s">
        <v>1778</v>
      </c>
      <c r="F29" s="29" t="s">
        <v>1779</v>
      </c>
      <c r="G29" s="29" t="s">
        <v>1736</v>
      </c>
      <c r="H29" s="30">
        <f t="shared" si="0"/>
        <v>31690</v>
      </c>
      <c r="I29" s="29" t="s">
        <v>1710</v>
      </c>
      <c r="J29" s="28">
        <v>0</v>
      </c>
      <c r="K29" s="31">
        <v>0</v>
      </c>
      <c r="L29" s="7"/>
      <c r="M29" s="7"/>
      <c r="N29" s="7"/>
      <c r="O29" s="32" t="str">
        <f>"Retención Judicial "&amp;(Tabla1[[#This Row],[JUDICIAL]]*100)&amp;"%"</f>
        <v>Retención Judicial 0%</v>
      </c>
      <c r="P29" s="7"/>
      <c r="Q29" s="33">
        <f t="shared" si="12"/>
        <v>930</v>
      </c>
      <c r="R29" s="34">
        <f>+Tabla1[[#This Row],[MINIMO VITAL]]*9%</f>
        <v>83.7</v>
      </c>
      <c r="S29" s="7"/>
      <c r="T29" s="7">
        <f t="shared" ca="1" si="1"/>
        <v>32</v>
      </c>
      <c r="U29" s="7" t="str">
        <f t="shared" si="2"/>
        <v>43766389</v>
      </c>
      <c r="V29" s="7"/>
      <c r="W29" s="7"/>
      <c r="X29" s="7"/>
      <c r="Y29" s="7"/>
      <c r="Z29" s="7"/>
      <c r="AA29" s="8">
        <f>+Tabla1[[#This Row],[FECHA DE
NACIMIENTO]]</f>
        <v>31690</v>
      </c>
      <c r="AB29" s="20">
        <v>3.1</v>
      </c>
      <c r="AC29" s="7"/>
      <c r="AD29" s="7" t="str">
        <f>IF(COUNTIF(D$1:D28,D29)=0,"OK","Duplicado")</f>
        <v>OK</v>
      </c>
      <c r="AE29" s="7" t="str">
        <f t="shared" ca="1" si="3"/>
        <v>Inactivo</v>
      </c>
      <c r="AF29" s="9" t="s">
        <v>63</v>
      </c>
      <c r="AG29" s="9" t="str">
        <f t="shared" si="4"/>
        <v>CMAC</v>
      </c>
      <c r="AH29" s="7"/>
      <c r="AI29" s="7"/>
      <c r="AJ29" s="7"/>
      <c r="AK29" s="7"/>
      <c r="AL29" s="7"/>
      <c r="AM29" s="7"/>
      <c r="AN29" s="7"/>
      <c r="AO29" s="7" t="e">
        <f ca="1">SEPARARAPELLIDOS2018(Tabla1[[#This Row],[APELLIDOS Y NOMBRES]])</f>
        <v>#NAME?</v>
      </c>
      <c r="AP29" s="7">
        <f t="shared" ca="1" si="9"/>
        <v>0</v>
      </c>
      <c r="AQ29" s="7">
        <f t="shared" ca="1" si="10"/>
        <v>0</v>
      </c>
      <c r="AR29" s="7">
        <f t="shared" ca="1" si="11"/>
        <v>0</v>
      </c>
      <c r="AS29" s="7" t="e">
        <f ca="1">QuitarSimbolos(Tabla1[[#This Row],[CODTRA5]])</f>
        <v>#NAME?</v>
      </c>
      <c r="AT29" s="7" t="s">
        <v>1703</v>
      </c>
      <c r="AU29" s="7">
        <f t="shared" si="8"/>
        <v>1</v>
      </c>
      <c r="AV29" s="7">
        <v>1</v>
      </c>
      <c r="AW29" s="7" t="str">
        <f>+Tabla1[[#This Row],[DNI23]]</f>
        <v>43766389</v>
      </c>
      <c r="AX29" s="7">
        <v>604</v>
      </c>
      <c r="AY29" s="8">
        <f>+Tabla1[[#This Row],[FECHA DE
NACIMIENTO]]</f>
        <v>31690</v>
      </c>
      <c r="AZ29" s="7">
        <f ca="1">+Tabla1[[#This Row],[CODTRA6]]</f>
        <v>0</v>
      </c>
      <c r="BA29" s="7">
        <f ca="1">+Tabla1[[#This Row],[CODTRA7]]</f>
        <v>0</v>
      </c>
      <c r="BB29" s="7" t="e">
        <f ca="1">+Tabla1[[#This Row],[CODTRA8]]</f>
        <v>#NAME?</v>
      </c>
      <c r="BC29" s="7">
        <f>+Tabla1[[#This Row],[SEXO]]</f>
        <v>1</v>
      </c>
      <c r="BD29" s="7">
        <v>9589</v>
      </c>
      <c r="BE29" s="7"/>
      <c r="BF29" s="7">
        <v>959616135</v>
      </c>
      <c r="BG29" s="10" t="s">
        <v>1704</v>
      </c>
      <c r="BH29" s="7"/>
      <c r="BI29" s="7"/>
      <c r="BJ29" s="7"/>
      <c r="BK29" s="7"/>
      <c r="BL29" s="7"/>
      <c r="BM29" s="7">
        <v>139</v>
      </c>
      <c r="BN29" s="7">
        <v>7</v>
      </c>
      <c r="BO29" s="7"/>
      <c r="BP29" s="7"/>
      <c r="BQ29" s="7"/>
      <c r="BR29" s="7">
        <v>2</v>
      </c>
      <c r="BS29" s="7" t="s">
        <v>1780</v>
      </c>
      <c r="BT29" s="7"/>
      <c r="BU29" s="7">
        <v>170301</v>
      </c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9"/>
      <c r="CH29" s="9"/>
      <c r="CI29" s="9"/>
      <c r="CJ29" s="7">
        <v>1</v>
      </c>
    </row>
    <row r="30" spans="1:88" ht="15" x14ac:dyDescent="0.25">
      <c r="A30">
        <v>29</v>
      </c>
      <c r="B30" s="28">
        <v>248</v>
      </c>
      <c r="C30" s="28" t="s">
        <v>64</v>
      </c>
      <c r="D30" s="45">
        <v>42041721</v>
      </c>
      <c r="E30" s="35" t="s">
        <v>1781</v>
      </c>
      <c r="F30" s="35" t="s">
        <v>1782</v>
      </c>
      <c r="G30" s="29" t="s">
        <v>1736</v>
      </c>
      <c r="H30" s="30">
        <f t="shared" si="0"/>
        <v>30601</v>
      </c>
      <c r="I30" s="29" t="s">
        <v>1710</v>
      </c>
      <c r="J30" s="28">
        <v>0</v>
      </c>
      <c r="K30" s="31">
        <v>0</v>
      </c>
      <c r="L30" s="7"/>
      <c r="M30" s="7"/>
      <c r="N30" s="7"/>
      <c r="O30" s="32" t="str">
        <f>"Retención Judicial "&amp;(Tabla1[[#This Row],[JUDICIAL]]*100)&amp;"%"</f>
        <v>Retención Judicial 0%</v>
      </c>
      <c r="P30" s="7"/>
      <c r="Q30" s="33">
        <f t="shared" si="12"/>
        <v>930</v>
      </c>
      <c r="R30" s="34">
        <f>+Tabla1[[#This Row],[MINIMO VITAL]]*9%</f>
        <v>83.7</v>
      </c>
      <c r="S30" s="7"/>
      <c r="T30" s="7">
        <f t="shared" ca="1" si="1"/>
        <v>35</v>
      </c>
      <c r="U30" s="7" t="str">
        <f t="shared" si="2"/>
        <v>42041721</v>
      </c>
      <c r="V30" s="7"/>
      <c r="W30" s="7"/>
      <c r="X30" s="7"/>
      <c r="Y30" s="7"/>
      <c r="Z30" s="7"/>
      <c r="AA30" s="8">
        <f>+Tabla1[[#This Row],[FECHA DE
NACIMIENTO]]</f>
        <v>30601</v>
      </c>
      <c r="AB30" s="20"/>
      <c r="AC30" s="7"/>
      <c r="AD30" s="7" t="str">
        <f>IF(COUNTIF(D$1:D29,D30)=0,"OK","Duplicado")</f>
        <v>OK</v>
      </c>
      <c r="AE30" s="7" t="str">
        <f t="shared" ca="1" si="3"/>
        <v>Inactivo</v>
      </c>
      <c r="AF30" s="9" t="s">
        <v>1720</v>
      </c>
      <c r="AG30" s="9" t="str">
        <f t="shared" si="4"/>
        <v/>
      </c>
      <c r="AH30" s="7"/>
      <c r="AI30" s="7"/>
      <c r="AJ30" s="7"/>
      <c r="AK30" s="7"/>
      <c r="AL30" s="7"/>
      <c r="AM30" s="7"/>
      <c r="AN30" s="7"/>
      <c r="AO30" s="7" t="e">
        <f ca="1">SEPARARAPELLIDOS2018(Tabla1[[#This Row],[APELLIDOS Y NOMBRES]])</f>
        <v>#NAME?</v>
      </c>
      <c r="AP30" s="7">
        <f t="shared" ca="1" si="9"/>
        <v>0</v>
      </c>
      <c r="AQ30" s="7">
        <f t="shared" ca="1" si="10"/>
        <v>0</v>
      </c>
      <c r="AR30" s="7">
        <f t="shared" ca="1" si="11"/>
        <v>0</v>
      </c>
      <c r="AS30" s="7" t="e">
        <f ca="1">QuitarSimbolos(Tabla1[[#This Row],[CODTRA5]])</f>
        <v>#NAME?</v>
      </c>
      <c r="AT30" s="7" t="s">
        <v>1703</v>
      </c>
      <c r="AU30" s="7">
        <f t="shared" si="8"/>
        <v>1</v>
      </c>
      <c r="AV30" s="7">
        <v>1</v>
      </c>
      <c r="AW30" s="7" t="str">
        <f>+Tabla1[[#This Row],[DNI23]]</f>
        <v>42041721</v>
      </c>
      <c r="AX30" s="7">
        <v>604</v>
      </c>
      <c r="AY30" s="8">
        <f>+Tabla1[[#This Row],[FECHA DE
NACIMIENTO]]</f>
        <v>30601</v>
      </c>
      <c r="AZ30" s="7">
        <f ca="1">+Tabla1[[#This Row],[CODTRA6]]</f>
        <v>0</v>
      </c>
      <c r="BA30" s="7">
        <f ca="1">+Tabla1[[#This Row],[CODTRA7]]</f>
        <v>0</v>
      </c>
      <c r="BB30" s="7" t="e">
        <f ca="1">+Tabla1[[#This Row],[CODTRA8]]</f>
        <v>#NAME?</v>
      </c>
      <c r="BC30" s="7">
        <f>+Tabla1[[#This Row],[SEXO]]</f>
        <v>1</v>
      </c>
      <c r="BD30" s="7">
        <v>9589</v>
      </c>
      <c r="BE30" s="7"/>
      <c r="BF30" s="7">
        <v>959616135</v>
      </c>
      <c r="BG30" s="10" t="s">
        <v>1704</v>
      </c>
      <c r="BH30" s="7"/>
      <c r="BI30" s="7"/>
      <c r="BJ30" s="7"/>
      <c r="BK30" s="7"/>
      <c r="BL30" s="7"/>
      <c r="BM30" s="7" t="s">
        <v>1738</v>
      </c>
      <c r="BN30" s="7">
        <v>12</v>
      </c>
      <c r="BO30" s="7"/>
      <c r="BP30" s="7"/>
      <c r="BQ30" s="7"/>
      <c r="BR30" s="7">
        <v>2</v>
      </c>
      <c r="BS30" s="7" t="s">
        <v>1758</v>
      </c>
      <c r="BT30" s="7"/>
      <c r="BU30" s="7">
        <v>170301</v>
      </c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9"/>
      <c r="CH30" s="9"/>
      <c r="CI30" s="9"/>
      <c r="CJ30" s="7">
        <v>1</v>
      </c>
    </row>
    <row r="31" spans="1:88" ht="15" x14ac:dyDescent="0.25">
      <c r="A31">
        <v>30</v>
      </c>
      <c r="B31" s="28">
        <v>721</v>
      </c>
      <c r="C31" s="28" t="s">
        <v>65</v>
      </c>
      <c r="D31" s="45">
        <v>44397485</v>
      </c>
      <c r="E31" s="29" t="s">
        <v>1783</v>
      </c>
      <c r="F31" s="29"/>
      <c r="G31" s="29" t="s">
        <v>1702</v>
      </c>
      <c r="H31" s="30">
        <f t="shared" si="0"/>
        <v>31944</v>
      </c>
      <c r="I31" s="29"/>
      <c r="J31" s="28">
        <v>0</v>
      </c>
      <c r="K31" s="31">
        <v>0</v>
      </c>
      <c r="L31" s="7"/>
      <c r="M31" s="7"/>
      <c r="N31" s="7"/>
      <c r="O31" s="32" t="str">
        <f>"Retención Judicial "&amp;(Tabla1[[#This Row],[JUDICIAL]]*100)&amp;"%"</f>
        <v>Retención Judicial 0%</v>
      </c>
      <c r="P31" s="7"/>
      <c r="Q31" s="33">
        <f t="shared" si="12"/>
        <v>930</v>
      </c>
      <c r="R31" s="34">
        <f>+Tabla1[[#This Row],[MINIMO VITAL]]*9%</f>
        <v>83.7</v>
      </c>
      <c r="S31" s="7"/>
      <c r="T31" s="7">
        <f t="shared" ca="1" si="1"/>
        <v>31</v>
      </c>
      <c r="U31" s="7" t="str">
        <f t="shared" si="2"/>
        <v>44397485</v>
      </c>
      <c r="V31" s="7"/>
      <c r="W31" s="7"/>
      <c r="X31" s="7"/>
      <c r="Y31" s="7"/>
      <c r="Z31" s="7"/>
      <c r="AA31" s="8">
        <f>+Tabla1[[#This Row],[FECHA DE
NACIMIENTO]]</f>
        <v>31944</v>
      </c>
      <c r="AB31" s="20"/>
      <c r="AC31" s="7"/>
      <c r="AD31" s="7" t="str">
        <f>IF(COUNTIF(D$1:D30,D31)=0,"OK","Duplicado")</f>
        <v>OK</v>
      </c>
      <c r="AE31" s="7" t="str">
        <f t="shared" ca="1" si="3"/>
        <v>Inactivo</v>
      </c>
      <c r="AF31" s="9" t="s">
        <v>66</v>
      </c>
      <c r="AG31" s="9" t="str">
        <f t="shared" si="4"/>
        <v>CMAC</v>
      </c>
      <c r="AH31" s="7"/>
      <c r="AI31" s="7"/>
      <c r="AJ31" s="7"/>
      <c r="AK31" s="7"/>
      <c r="AL31" s="7"/>
      <c r="AM31" s="7"/>
      <c r="AN31" s="7"/>
      <c r="AO31" s="7" t="e">
        <f ca="1">SEPARARAPELLIDOS2018(Tabla1[[#This Row],[APELLIDOS Y NOMBRES]])</f>
        <v>#NAME?</v>
      </c>
      <c r="AP31" s="7">
        <f t="shared" ca="1" si="9"/>
        <v>0</v>
      </c>
      <c r="AQ31" s="7">
        <f t="shared" ca="1" si="10"/>
        <v>0</v>
      </c>
      <c r="AR31" s="7">
        <f t="shared" ca="1" si="11"/>
        <v>0</v>
      </c>
      <c r="AS31" s="7" t="e">
        <f ca="1">QuitarSimbolos(Tabla1[[#This Row],[CODTRA5]])</f>
        <v>#NAME?</v>
      </c>
      <c r="AT31" s="7" t="s">
        <v>1703</v>
      </c>
      <c r="AU31" s="7">
        <f t="shared" si="8"/>
        <v>1</v>
      </c>
      <c r="AV31" s="7">
        <v>1</v>
      </c>
      <c r="AW31" s="7" t="str">
        <f>+Tabla1[[#This Row],[DNI23]]</f>
        <v>44397485</v>
      </c>
      <c r="AX31" s="7">
        <v>604</v>
      </c>
      <c r="AY31" s="8">
        <f>+Tabla1[[#This Row],[FECHA DE
NACIMIENTO]]</f>
        <v>31944</v>
      </c>
      <c r="AZ31" s="7">
        <f ca="1">+Tabla1[[#This Row],[CODTRA6]]</f>
        <v>0</v>
      </c>
      <c r="BA31" s="7">
        <f ca="1">+Tabla1[[#This Row],[CODTRA7]]</f>
        <v>0</v>
      </c>
      <c r="BB31" s="7" t="e">
        <f ca="1">+Tabla1[[#This Row],[CODTRA8]]</f>
        <v>#NAME?</v>
      </c>
      <c r="BC31" s="7">
        <f>+Tabla1[[#This Row],[SEXO]]</f>
        <v>1</v>
      </c>
      <c r="BD31" s="7">
        <v>9589</v>
      </c>
      <c r="BE31" s="7"/>
      <c r="BF31" s="7">
        <v>959616135</v>
      </c>
      <c r="BG31" s="10" t="s">
        <v>1704</v>
      </c>
      <c r="BH31" s="7"/>
      <c r="BI31" s="7"/>
      <c r="BJ31" s="7"/>
      <c r="BK31" s="7"/>
      <c r="BL31" s="7"/>
      <c r="BM31" s="7" t="s">
        <v>1784</v>
      </c>
      <c r="BN31" s="7">
        <v>4</v>
      </c>
      <c r="BO31" s="7"/>
      <c r="BP31" s="7"/>
      <c r="BQ31" s="7"/>
      <c r="BR31" s="7">
        <v>2</v>
      </c>
      <c r="BS31" s="7" t="s">
        <v>1785</v>
      </c>
      <c r="BT31" s="7"/>
      <c r="BU31" s="7">
        <v>170301</v>
      </c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9"/>
      <c r="CH31" s="9"/>
      <c r="CI31" s="9"/>
      <c r="CJ31" s="7">
        <v>1</v>
      </c>
    </row>
    <row r="32" spans="1:88" ht="15" x14ac:dyDescent="0.25">
      <c r="A32">
        <v>31</v>
      </c>
      <c r="B32" s="28">
        <v>160</v>
      </c>
      <c r="C32" s="28" t="s">
        <v>67</v>
      </c>
      <c r="D32" s="45">
        <v>4636044</v>
      </c>
      <c r="E32" s="29" t="s">
        <v>1786</v>
      </c>
      <c r="F32" s="29" t="s">
        <v>1787</v>
      </c>
      <c r="G32" s="29" t="s">
        <v>1736</v>
      </c>
      <c r="H32" s="30">
        <f t="shared" si="0"/>
        <v>24241</v>
      </c>
      <c r="I32" s="29" t="s">
        <v>1737</v>
      </c>
      <c r="J32" s="28">
        <v>0</v>
      </c>
      <c r="K32" s="31">
        <v>0</v>
      </c>
      <c r="L32" s="7"/>
      <c r="M32" s="7"/>
      <c r="N32" s="7"/>
      <c r="O32" s="32" t="str">
        <f>"Retención Judicial "&amp;(Tabla1[[#This Row],[JUDICIAL]]*100)&amp;"%"</f>
        <v>Retención Judicial 0%</v>
      </c>
      <c r="P32" s="7"/>
      <c r="Q32" s="33">
        <f t="shared" si="12"/>
        <v>930</v>
      </c>
      <c r="R32" s="34">
        <f>+Tabla1[[#This Row],[MINIMO VITAL]]*9%</f>
        <v>83.7</v>
      </c>
      <c r="S32" s="7"/>
      <c r="T32" s="7">
        <f t="shared" ca="1" si="1"/>
        <v>52</v>
      </c>
      <c r="U32" s="7" t="str">
        <f t="shared" si="2"/>
        <v>04636044</v>
      </c>
      <c r="V32" s="7"/>
      <c r="W32" s="7"/>
      <c r="X32" s="7"/>
      <c r="Y32" s="7"/>
      <c r="Z32" s="7"/>
      <c r="AA32" s="8">
        <f>+Tabla1[[#This Row],[FECHA DE
NACIMIENTO]]</f>
        <v>24241</v>
      </c>
      <c r="AB32" s="20"/>
      <c r="AC32" s="7"/>
      <c r="AD32" s="7" t="str">
        <f>IF(COUNTIF(D$1:D31,D32)=0,"OK","Duplicado")</f>
        <v>OK</v>
      </c>
      <c r="AE32" s="7" t="str">
        <f t="shared" ca="1" si="3"/>
        <v>Inactivo</v>
      </c>
      <c r="AF32" s="9" t="s">
        <v>68</v>
      </c>
      <c r="AG32" s="9" t="str">
        <f t="shared" si="4"/>
        <v>CMAC</v>
      </c>
      <c r="AH32" s="7"/>
      <c r="AI32" s="7"/>
      <c r="AJ32" s="7"/>
      <c r="AK32" s="7"/>
      <c r="AL32" s="7"/>
      <c r="AM32" s="7"/>
      <c r="AN32" s="7"/>
      <c r="AO32" s="7" t="e">
        <f ca="1">SEPARARAPELLIDOS2018(Tabla1[[#This Row],[APELLIDOS Y NOMBRES]])</f>
        <v>#NAME?</v>
      </c>
      <c r="AP32" s="7">
        <f t="shared" ca="1" si="9"/>
        <v>0</v>
      </c>
      <c r="AQ32" s="7">
        <f t="shared" ca="1" si="10"/>
        <v>0</v>
      </c>
      <c r="AR32" s="7">
        <f t="shared" ca="1" si="11"/>
        <v>0</v>
      </c>
      <c r="AS32" s="7" t="e">
        <f ca="1">QuitarSimbolos(Tabla1[[#This Row],[CODTRA5]])</f>
        <v>#NAME?</v>
      </c>
      <c r="AT32" s="7" t="s">
        <v>1703</v>
      </c>
      <c r="AU32" s="7">
        <f t="shared" si="8"/>
        <v>1</v>
      </c>
      <c r="AV32" s="7">
        <v>1</v>
      </c>
      <c r="AW32" s="7" t="str">
        <f>+Tabla1[[#This Row],[DNI23]]</f>
        <v>04636044</v>
      </c>
      <c r="AX32" s="7">
        <v>604</v>
      </c>
      <c r="AY32" s="8">
        <f>+Tabla1[[#This Row],[FECHA DE
NACIMIENTO]]</f>
        <v>24241</v>
      </c>
      <c r="AZ32" s="7">
        <f ca="1">+Tabla1[[#This Row],[CODTRA6]]</f>
        <v>0</v>
      </c>
      <c r="BA32" s="7">
        <f ca="1">+Tabla1[[#This Row],[CODTRA7]]</f>
        <v>0</v>
      </c>
      <c r="BB32" s="7" t="e">
        <f ca="1">+Tabla1[[#This Row],[CODTRA8]]</f>
        <v>#NAME?</v>
      </c>
      <c r="BC32" s="7">
        <f>+Tabla1[[#This Row],[SEXO]]</f>
        <v>1</v>
      </c>
      <c r="BD32" s="7">
        <v>9589</v>
      </c>
      <c r="BE32" s="7"/>
      <c r="BF32" s="7">
        <v>959616135</v>
      </c>
      <c r="BG32" s="10" t="s">
        <v>1704</v>
      </c>
      <c r="BH32" s="7"/>
      <c r="BI32" s="7"/>
      <c r="BJ32" s="7"/>
      <c r="BK32" s="7"/>
      <c r="BL32" s="7"/>
      <c r="BM32" s="7" t="s">
        <v>1750</v>
      </c>
      <c r="BN32" s="7">
        <v>27</v>
      </c>
      <c r="BO32" s="7"/>
      <c r="BP32" s="7"/>
      <c r="BQ32" s="7"/>
      <c r="BR32" s="7">
        <v>2</v>
      </c>
      <c r="BS32" s="7" t="s">
        <v>1743</v>
      </c>
      <c r="BT32" s="7" t="s">
        <v>1788</v>
      </c>
      <c r="BU32" s="7">
        <v>170301</v>
      </c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9"/>
      <c r="CH32" s="9"/>
      <c r="CI32" s="9"/>
      <c r="CJ32" s="7">
        <v>1</v>
      </c>
    </row>
    <row r="33" spans="1:88" ht="15" x14ac:dyDescent="0.25">
      <c r="A33">
        <v>32</v>
      </c>
      <c r="B33" s="28">
        <v>722</v>
      </c>
      <c r="C33" s="28" t="s">
        <v>69</v>
      </c>
      <c r="D33" s="45">
        <v>4647544</v>
      </c>
      <c r="E33" s="29" t="s">
        <v>1789</v>
      </c>
      <c r="F33" s="29" t="s">
        <v>1790</v>
      </c>
      <c r="G33" s="29" t="s">
        <v>1736</v>
      </c>
      <c r="H33" s="30">
        <f t="shared" si="0"/>
        <v>25141</v>
      </c>
      <c r="I33" s="29" t="s">
        <v>1710</v>
      </c>
      <c r="J33" s="28">
        <v>0</v>
      </c>
      <c r="K33" s="31">
        <v>0</v>
      </c>
      <c r="L33" s="7"/>
      <c r="M33" s="7"/>
      <c r="N33" s="7"/>
      <c r="O33" s="32" t="str">
        <f>"Retención Judicial "&amp;(Tabla1[[#This Row],[JUDICIAL]]*100)&amp;"%"</f>
        <v>Retención Judicial 0%</v>
      </c>
      <c r="P33" s="7"/>
      <c r="Q33" s="33">
        <f t="shared" si="12"/>
        <v>930</v>
      </c>
      <c r="R33" s="34">
        <f>+Tabla1[[#This Row],[MINIMO VITAL]]*9%</f>
        <v>83.7</v>
      </c>
      <c r="S33" s="7"/>
      <c r="T33" s="7">
        <f t="shared" ca="1" si="1"/>
        <v>50</v>
      </c>
      <c r="U33" s="7" t="str">
        <f t="shared" si="2"/>
        <v>04647544</v>
      </c>
      <c r="V33" s="7"/>
      <c r="W33" s="7"/>
      <c r="X33" s="7"/>
      <c r="Y33" s="7"/>
      <c r="Z33" s="7"/>
      <c r="AA33" s="8">
        <f>+Tabla1[[#This Row],[FECHA DE
NACIMIENTO]]</f>
        <v>25141</v>
      </c>
      <c r="AB33" s="20"/>
      <c r="AC33" s="7"/>
      <c r="AD33" s="7" t="str">
        <f>IF(COUNTIF(D$1:D32,D33)=0,"OK","Duplicado")</f>
        <v>OK</v>
      </c>
      <c r="AE33" s="7" t="str">
        <f t="shared" ca="1" si="3"/>
        <v>Inactivo</v>
      </c>
      <c r="AF33" s="9" t="s">
        <v>70</v>
      </c>
      <c r="AG33" s="9" t="str">
        <f t="shared" si="4"/>
        <v>CMAC</v>
      </c>
      <c r="AH33" s="7"/>
      <c r="AI33" s="7"/>
      <c r="AJ33" s="7"/>
      <c r="AK33" s="7"/>
      <c r="AL33" s="7"/>
      <c r="AM33" s="7"/>
      <c r="AN33" s="7"/>
      <c r="AO33" s="7" t="e">
        <f ca="1">SEPARARAPELLIDOS2018(Tabla1[[#This Row],[APELLIDOS Y NOMBRES]])</f>
        <v>#NAME?</v>
      </c>
      <c r="AP33" s="7">
        <f t="shared" ca="1" si="9"/>
        <v>0</v>
      </c>
      <c r="AQ33" s="7">
        <f t="shared" ca="1" si="10"/>
        <v>0</v>
      </c>
      <c r="AR33" s="7">
        <f t="shared" ca="1" si="11"/>
        <v>0</v>
      </c>
      <c r="AS33" s="7" t="e">
        <f ca="1">QuitarSimbolos(Tabla1[[#This Row],[CODTRA5]])</f>
        <v>#NAME?</v>
      </c>
      <c r="AT33" s="7" t="s">
        <v>1703</v>
      </c>
      <c r="AU33" s="7">
        <f t="shared" si="8"/>
        <v>1</v>
      </c>
      <c r="AV33" s="7">
        <v>1</v>
      </c>
      <c r="AW33" s="7" t="str">
        <f>+Tabla1[[#This Row],[DNI23]]</f>
        <v>04647544</v>
      </c>
      <c r="AX33" s="7">
        <v>604</v>
      </c>
      <c r="AY33" s="8">
        <f>+Tabla1[[#This Row],[FECHA DE
NACIMIENTO]]</f>
        <v>25141</v>
      </c>
      <c r="AZ33" s="7">
        <f ca="1">+Tabla1[[#This Row],[CODTRA6]]</f>
        <v>0</v>
      </c>
      <c r="BA33" s="7">
        <f ca="1">+Tabla1[[#This Row],[CODTRA7]]</f>
        <v>0</v>
      </c>
      <c r="BB33" s="7" t="e">
        <f ca="1">+Tabla1[[#This Row],[CODTRA8]]</f>
        <v>#NAME?</v>
      </c>
      <c r="BC33" s="7">
        <f>+Tabla1[[#This Row],[SEXO]]</f>
        <v>1</v>
      </c>
      <c r="BD33" s="7">
        <v>9589</v>
      </c>
      <c r="BE33" s="7"/>
      <c r="BF33" s="7">
        <v>959616135</v>
      </c>
      <c r="BG33" s="10" t="s">
        <v>1704</v>
      </c>
      <c r="BH33" s="7"/>
      <c r="BI33" s="7"/>
      <c r="BJ33" s="7"/>
      <c r="BK33" s="7"/>
      <c r="BL33" s="7"/>
      <c r="BM33" s="7" t="s">
        <v>1750</v>
      </c>
      <c r="BN33" s="7">
        <v>3</v>
      </c>
      <c r="BO33" s="7"/>
      <c r="BP33" s="7"/>
      <c r="BQ33" s="7"/>
      <c r="BR33" s="7">
        <v>1</v>
      </c>
      <c r="BS33" s="7" t="s">
        <v>1739</v>
      </c>
      <c r="BT33" s="7"/>
      <c r="BU33" s="7">
        <v>170301</v>
      </c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9"/>
      <c r="CH33" s="9"/>
      <c r="CI33" s="9"/>
      <c r="CJ33" s="7">
        <v>1</v>
      </c>
    </row>
    <row r="34" spans="1:88" ht="15" x14ac:dyDescent="0.25">
      <c r="A34">
        <v>33</v>
      </c>
      <c r="B34" s="28">
        <v>1305</v>
      </c>
      <c r="C34" s="28" t="s">
        <v>71</v>
      </c>
      <c r="D34" s="45">
        <v>4628158</v>
      </c>
      <c r="E34" s="29" t="s">
        <v>1791</v>
      </c>
      <c r="F34" s="29" t="s">
        <v>1792</v>
      </c>
      <c r="G34" s="29" t="s">
        <v>1742</v>
      </c>
      <c r="H34" s="30">
        <f t="shared" si="0"/>
        <v>23313</v>
      </c>
      <c r="I34" s="29" t="s">
        <v>1737</v>
      </c>
      <c r="J34" s="28">
        <v>0</v>
      </c>
      <c r="K34" s="31">
        <v>0</v>
      </c>
      <c r="L34" s="7"/>
      <c r="M34" s="7"/>
      <c r="N34" s="7"/>
      <c r="O34" s="32" t="str">
        <f>"Retención Judicial "&amp;(Tabla1[[#This Row],[JUDICIAL]]*100)&amp;"%"</f>
        <v>Retención Judicial 0%</v>
      </c>
      <c r="P34" s="7"/>
      <c r="Q34" s="33">
        <f t="shared" si="12"/>
        <v>930</v>
      </c>
      <c r="R34" s="34">
        <f>+Tabla1[[#This Row],[MINIMO VITAL]]*9%</f>
        <v>83.7</v>
      </c>
      <c r="S34" s="7"/>
      <c r="T34" s="7">
        <f t="shared" ca="1" si="1"/>
        <v>55</v>
      </c>
      <c r="U34" s="7" t="str">
        <f t="shared" si="2"/>
        <v>04628158</v>
      </c>
      <c r="V34" s="7"/>
      <c r="W34" s="7"/>
      <c r="X34" s="7"/>
      <c r="Y34" s="7"/>
      <c r="Z34" s="7"/>
      <c r="AA34" s="8">
        <f>+Tabla1[[#This Row],[FECHA DE
NACIMIENTO]]</f>
        <v>23313</v>
      </c>
      <c r="AB34" s="20"/>
      <c r="AC34" s="7"/>
      <c r="AD34" s="7" t="str">
        <f>IF(COUNTIF(D$1:D33,D34)=0,"OK","Duplicado")</f>
        <v>OK</v>
      </c>
      <c r="AE34" s="7" t="str">
        <f t="shared" ca="1" si="3"/>
        <v>Inactivo</v>
      </c>
      <c r="AF34" s="9" t="s">
        <v>72</v>
      </c>
      <c r="AG34" s="9" t="str">
        <f t="shared" si="4"/>
        <v>CMAC</v>
      </c>
      <c r="AH34" s="7"/>
      <c r="AI34" s="7"/>
      <c r="AJ34" s="7"/>
      <c r="AK34" s="7"/>
      <c r="AL34" s="7"/>
      <c r="AM34" s="7"/>
      <c r="AN34" s="7"/>
      <c r="AO34" s="7" t="e">
        <f ca="1">SEPARARAPELLIDOS2018(Tabla1[[#This Row],[APELLIDOS Y NOMBRES]])</f>
        <v>#NAME?</v>
      </c>
      <c r="AP34" s="7">
        <f t="shared" ca="1" si="9"/>
        <v>0</v>
      </c>
      <c r="AQ34" s="7">
        <f t="shared" ca="1" si="10"/>
        <v>0</v>
      </c>
      <c r="AR34" s="7">
        <f t="shared" ca="1" si="11"/>
        <v>0</v>
      </c>
      <c r="AS34" s="7" t="e">
        <f ca="1">QuitarSimbolos(Tabla1[[#This Row],[CODTRA5]])</f>
        <v>#NAME?</v>
      </c>
      <c r="AT34" s="7" t="s">
        <v>1703</v>
      </c>
      <c r="AU34" s="7">
        <f t="shared" si="8"/>
        <v>1</v>
      </c>
      <c r="AV34" s="7">
        <v>1</v>
      </c>
      <c r="AW34" s="7" t="str">
        <f>+Tabla1[[#This Row],[DNI23]]</f>
        <v>04628158</v>
      </c>
      <c r="AX34" s="7">
        <v>604</v>
      </c>
      <c r="AY34" s="8">
        <f>+Tabla1[[#This Row],[FECHA DE
NACIMIENTO]]</f>
        <v>23313</v>
      </c>
      <c r="AZ34" s="7">
        <f ca="1">+Tabla1[[#This Row],[CODTRA6]]</f>
        <v>0</v>
      </c>
      <c r="BA34" s="7">
        <f ca="1">+Tabla1[[#This Row],[CODTRA7]]</f>
        <v>0</v>
      </c>
      <c r="BB34" s="7" t="e">
        <f ca="1">+Tabla1[[#This Row],[CODTRA8]]</f>
        <v>#NAME?</v>
      </c>
      <c r="BC34" s="7">
        <f>+Tabla1[[#This Row],[SEXO]]</f>
        <v>1</v>
      </c>
      <c r="BD34" s="7">
        <v>9589</v>
      </c>
      <c r="BE34" s="7"/>
      <c r="BF34" s="7">
        <v>959616135</v>
      </c>
      <c r="BG34" s="10" t="s">
        <v>1704</v>
      </c>
      <c r="BH34" s="7"/>
      <c r="BI34" s="7"/>
      <c r="BJ34" s="7"/>
      <c r="BK34" s="7"/>
      <c r="BL34" s="7"/>
      <c r="BM34" s="7" t="s">
        <v>1750</v>
      </c>
      <c r="BN34" s="7">
        <v>9</v>
      </c>
      <c r="BO34" s="7"/>
      <c r="BP34" s="7"/>
      <c r="BQ34" s="7"/>
      <c r="BR34" s="7">
        <v>2</v>
      </c>
      <c r="BS34" s="7" t="s">
        <v>1739</v>
      </c>
      <c r="BT34" s="7"/>
      <c r="BU34" s="7">
        <v>170301</v>
      </c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9"/>
      <c r="CH34" s="9"/>
      <c r="CI34" s="9"/>
      <c r="CJ34" s="7">
        <v>1</v>
      </c>
    </row>
    <row r="35" spans="1:88" ht="15" x14ac:dyDescent="0.25">
      <c r="A35">
        <v>34</v>
      </c>
      <c r="B35" s="28">
        <v>560</v>
      </c>
      <c r="C35" s="28" t="s">
        <v>73</v>
      </c>
      <c r="D35" s="45">
        <v>44860883</v>
      </c>
      <c r="E35" s="35" t="s">
        <v>1793</v>
      </c>
      <c r="F35" s="29" t="s">
        <v>1720</v>
      </c>
      <c r="G35" s="29" t="s">
        <v>1702</v>
      </c>
      <c r="H35" s="30">
        <f t="shared" si="0"/>
        <v>32185</v>
      </c>
      <c r="I35" s="29" t="s">
        <v>1720</v>
      </c>
      <c r="J35" s="28">
        <v>0</v>
      </c>
      <c r="K35" s="31">
        <v>0</v>
      </c>
      <c r="L35" s="7"/>
      <c r="M35" s="7"/>
      <c r="N35" s="7"/>
      <c r="O35" s="32" t="str">
        <f>"Retención Judicial "&amp;(Tabla1[[#This Row],[JUDICIAL]]*100)&amp;"%"</f>
        <v>Retención Judicial 0%</v>
      </c>
      <c r="P35" s="7"/>
      <c r="Q35" s="33">
        <f t="shared" si="12"/>
        <v>930</v>
      </c>
      <c r="R35" s="34">
        <f>+Tabla1[[#This Row],[MINIMO VITAL]]*9%</f>
        <v>83.7</v>
      </c>
      <c r="S35" s="7"/>
      <c r="T35" s="7">
        <f t="shared" ca="1" si="1"/>
        <v>31</v>
      </c>
      <c r="U35" s="7" t="str">
        <f t="shared" si="2"/>
        <v>44860883</v>
      </c>
      <c r="V35" s="7"/>
      <c r="W35" s="7"/>
      <c r="X35" s="7"/>
      <c r="Y35" s="7"/>
      <c r="Z35" s="7"/>
      <c r="AA35" s="8">
        <f>+Tabla1[[#This Row],[FECHA DE
NACIMIENTO]]</f>
        <v>32185</v>
      </c>
      <c r="AB35" s="20"/>
      <c r="AC35" s="7"/>
      <c r="AD35" s="7" t="str">
        <f>IF(COUNTIF(D$1:D34,D35)=0,"OK","Duplicado")</f>
        <v>OK</v>
      </c>
      <c r="AE35" s="7" t="str">
        <f t="shared" ca="1" si="3"/>
        <v>Inactivo</v>
      </c>
      <c r="AF35" s="9" t="s">
        <v>1720</v>
      </c>
      <c r="AG35" s="9" t="str">
        <f t="shared" si="4"/>
        <v/>
      </c>
      <c r="AH35" s="7"/>
      <c r="AI35" s="7"/>
      <c r="AJ35" s="7"/>
      <c r="AK35" s="7"/>
      <c r="AL35" s="7"/>
      <c r="AM35" s="7"/>
      <c r="AN35" s="7"/>
      <c r="AO35" s="7" t="e">
        <f ca="1">SEPARARAPELLIDOS2018(Tabla1[[#This Row],[APELLIDOS Y NOMBRES]])</f>
        <v>#NAME?</v>
      </c>
      <c r="AP35" s="7">
        <f t="shared" ca="1" si="9"/>
        <v>0</v>
      </c>
      <c r="AQ35" s="7">
        <f t="shared" ca="1" si="10"/>
        <v>0</v>
      </c>
      <c r="AR35" s="7">
        <f t="shared" ca="1" si="11"/>
        <v>0</v>
      </c>
      <c r="AS35" s="7" t="e">
        <f ca="1">QuitarSimbolos(Tabla1[[#This Row],[CODTRA5]])</f>
        <v>#NAME?</v>
      </c>
      <c r="AT35" s="7" t="s">
        <v>1703</v>
      </c>
      <c r="AU35" s="7">
        <f t="shared" si="8"/>
        <v>1</v>
      </c>
      <c r="AV35" s="7">
        <v>1</v>
      </c>
      <c r="AW35" s="7" t="str">
        <f>+Tabla1[[#This Row],[DNI23]]</f>
        <v>44860883</v>
      </c>
      <c r="AX35" s="7">
        <v>604</v>
      </c>
      <c r="AY35" s="8">
        <f>+Tabla1[[#This Row],[FECHA DE
NACIMIENTO]]</f>
        <v>32185</v>
      </c>
      <c r="AZ35" s="7">
        <f ca="1">+Tabla1[[#This Row],[CODTRA6]]</f>
        <v>0</v>
      </c>
      <c r="BA35" s="7">
        <f ca="1">+Tabla1[[#This Row],[CODTRA7]]</f>
        <v>0</v>
      </c>
      <c r="BB35" s="7" t="e">
        <f ca="1">+Tabla1[[#This Row],[CODTRA8]]</f>
        <v>#NAME?</v>
      </c>
      <c r="BC35" s="7">
        <f>+Tabla1[[#This Row],[SEXO]]</f>
        <v>1</v>
      </c>
      <c r="BD35" s="7">
        <v>9589</v>
      </c>
      <c r="BE35" s="7"/>
      <c r="BF35" s="7">
        <v>959616135</v>
      </c>
      <c r="BG35" s="10" t="s">
        <v>1704</v>
      </c>
      <c r="BH35" s="7">
        <v>1</v>
      </c>
      <c r="BI35" s="7" t="s">
        <v>1794</v>
      </c>
      <c r="BJ35" s="7">
        <v>417</v>
      </c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>
        <v>170301</v>
      </c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9"/>
      <c r="CH35" s="9"/>
      <c r="CI35" s="9"/>
      <c r="CJ35" s="7">
        <v>1</v>
      </c>
    </row>
    <row r="36" spans="1:88" ht="15" x14ac:dyDescent="0.25">
      <c r="A36">
        <v>35</v>
      </c>
      <c r="B36" s="28">
        <v>385</v>
      </c>
      <c r="C36" s="28" t="s">
        <v>74</v>
      </c>
      <c r="D36" s="45">
        <v>40195746</v>
      </c>
      <c r="E36" s="35" t="s">
        <v>1795</v>
      </c>
      <c r="F36" s="35" t="s">
        <v>1796</v>
      </c>
      <c r="G36" s="29" t="s">
        <v>1757</v>
      </c>
      <c r="H36" s="30">
        <f t="shared" si="0"/>
        <v>28776</v>
      </c>
      <c r="I36" s="29" t="s">
        <v>1710</v>
      </c>
      <c r="J36" s="28">
        <v>0</v>
      </c>
      <c r="K36" s="31">
        <v>0</v>
      </c>
      <c r="L36" s="7"/>
      <c r="M36" s="7"/>
      <c r="N36" s="7"/>
      <c r="O36" s="32" t="str">
        <f>"Retención Judicial "&amp;(Tabla1[[#This Row],[JUDICIAL]]*100)&amp;"%"</f>
        <v>Retención Judicial 0%</v>
      </c>
      <c r="P36" s="7"/>
      <c r="Q36" s="33">
        <f t="shared" si="12"/>
        <v>930</v>
      </c>
      <c r="R36" s="34">
        <f>+Tabla1[[#This Row],[MINIMO VITAL]]*9%</f>
        <v>83.7</v>
      </c>
      <c r="S36" s="7"/>
      <c r="T36" s="7">
        <f t="shared" ca="1" si="1"/>
        <v>40</v>
      </c>
      <c r="U36" s="7" t="str">
        <f t="shared" si="2"/>
        <v>40195746</v>
      </c>
      <c r="V36" s="7"/>
      <c r="W36" s="7"/>
      <c r="X36" s="7"/>
      <c r="Y36" s="7"/>
      <c r="Z36" s="7"/>
      <c r="AA36" s="8">
        <f>+Tabla1[[#This Row],[FECHA DE
NACIMIENTO]]</f>
        <v>28776</v>
      </c>
      <c r="AB36" s="20"/>
      <c r="AC36" s="7"/>
      <c r="AD36" s="7" t="str">
        <f>IF(COUNTIF(D$1:D35,D36)=0,"OK","Duplicado")</f>
        <v>OK</v>
      </c>
      <c r="AE36" s="7" t="str">
        <f t="shared" ca="1" si="3"/>
        <v>Inactivo</v>
      </c>
      <c r="AF36" s="9" t="s">
        <v>1720</v>
      </c>
      <c r="AG36" s="9" t="str">
        <f t="shared" si="4"/>
        <v/>
      </c>
      <c r="AH36" s="7"/>
      <c r="AI36" s="7"/>
      <c r="AJ36" s="7"/>
      <c r="AK36" s="7"/>
      <c r="AL36" s="7"/>
      <c r="AM36" s="7"/>
      <c r="AN36" s="7"/>
      <c r="AO36" s="7" t="e">
        <f ca="1">SEPARARAPELLIDOS2018(Tabla1[[#This Row],[APELLIDOS Y NOMBRES]])</f>
        <v>#NAME?</v>
      </c>
      <c r="AP36" s="7">
        <f t="shared" ca="1" si="9"/>
        <v>0</v>
      </c>
      <c r="AQ36" s="7">
        <f t="shared" ca="1" si="10"/>
        <v>0</v>
      </c>
      <c r="AR36" s="7">
        <f t="shared" ca="1" si="11"/>
        <v>0</v>
      </c>
      <c r="AS36" s="7" t="e">
        <f ca="1">QuitarSimbolos(Tabla1[[#This Row],[CODTRA5]])</f>
        <v>#NAME?</v>
      </c>
      <c r="AT36" s="7" t="s">
        <v>1703</v>
      </c>
      <c r="AU36" s="7">
        <f t="shared" si="8"/>
        <v>1</v>
      </c>
      <c r="AV36" s="7">
        <v>1</v>
      </c>
      <c r="AW36" s="7" t="str">
        <f>+Tabla1[[#This Row],[DNI23]]</f>
        <v>40195746</v>
      </c>
      <c r="AX36" s="7">
        <v>604</v>
      </c>
      <c r="AY36" s="8">
        <f>+Tabla1[[#This Row],[FECHA DE
NACIMIENTO]]</f>
        <v>28776</v>
      </c>
      <c r="AZ36" s="7">
        <f ca="1">+Tabla1[[#This Row],[CODTRA6]]</f>
        <v>0</v>
      </c>
      <c r="BA36" s="7">
        <f ca="1">+Tabla1[[#This Row],[CODTRA7]]</f>
        <v>0</v>
      </c>
      <c r="BB36" s="7" t="e">
        <f ca="1">+Tabla1[[#This Row],[CODTRA8]]</f>
        <v>#NAME?</v>
      </c>
      <c r="BC36" s="7">
        <f>+Tabla1[[#This Row],[SEXO]]</f>
        <v>1</v>
      </c>
      <c r="BD36" s="7">
        <v>9589</v>
      </c>
      <c r="BE36" s="7"/>
      <c r="BF36" s="7">
        <v>959616135</v>
      </c>
      <c r="BG36" s="10" t="s">
        <v>1704</v>
      </c>
      <c r="BH36" s="7"/>
      <c r="BI36" s="7"/>
      <c r="BJ36" s="7"/>
      <c r="BK36" s="7"/>
      <c r="BL36" s="7"/>
      <c r="BM36" s="7" t="s">
        <v>1797</v>
      </c>
      <c r="BN36" s="7">
        <v>7</v>
      </c>
      <c r="BO36" s="7"/>
      <c r="BP36" s="7"/>
      <c r="BQ36" s="7"/>
      <c r="BR36" s="7">
        <v>1</v>
      </c>
      <c r="BS36" s="7" t="s">
        <v>1706</v>
      </c>
      <c r="BT36" s="7"/>
      <c r="BU36" s="7">
        <v>170301</v>
      </c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9"/>
      <c r="CH36" s="9"/>
      <c r="CI36" s="9"/>
      <c r="CJ36" s="7">
        <v>1</v>
      </c>
    </row>
    <row r="37" spans="1:88" ht="15" x14ac:dyDescent="0.25">
      <c r="A37">
        <v>36</v>
      </c>
      <c r="B37" s="28">
        <v>723</v>
      </c>
      <c r="C37" s="28" t="s">
        <v>75</v>
      </c>
      <c r="D37" s="45">
        <v>40011147</v>
      </c>
      <c r="E37" s="29" t="s">
        <v>1798</v>
      </c>
      <c r="F37" s="29"/>
      <c r="G37" s="29" t="s">
        <v>1702</v>
      </c>
      <c r="H37" s="30">
        <f t="shared" si="0"/>
        <v>28803</v>
      </c>
      <c r="I37" s="29"/>
      <c r="J37" s="28">
        <v>0</v>
      </c>
      <c r="K37" s="31">
        <v>0</v>
      </c>
      <c r="L37" s="7"/>
      <c r="M37" s="7"/>
      <c r="N37" s="7"/>
      <c r="O37" s="32" t="str">
        <f>"Retención Judicial "&amp;(Tabla1[[#This Row],[JUDICIAL]]*100)&amp;"%"</f>
        <v>Retención Judicial 0%</v>
      </c>
      <c r="P37" s="7"/>
      <c r="Q37" s="33">
        <f t="shared" si="12"/>
        <v>930</v>
      </c>
      <c r="R37" s="34">
        <f>+Tabla1[[#This Row],[MINIMO VITAL]]*9%</f>
        <v>83.7</v>
      </c>
      <c r="S37" s="7"/>
      <c r="T37" s="7">
        <f t="shared" ca="1" si="1"/>
        <v>40</v>
      </c>
      <c r="U37" s="7" t="str">
        <f t="shared" si="2"/>
        <v>40011147</v>
      </c>
      <c r="V37" s="7"/>
      <c r="W37" s="7"/>
      <c r="X37" s="7"/>
      <c r="Y37" s="7"/>
      <c r="Z37" s="7"/>
      <c r="AA37" s="8">
        <f>+Tabla1[[#This Row],[FECHA DE
NACIMIENTO]]</f>
        <v>28803</v>
      </c>
      <c r="AB37" s="20">
        <v>3.1</v>
      </c>
      <c r="AC37" s="7"/>
      <c r="AD37" s="7" t="str">
        <f>IF(COUNTIF(D$1:D36,D37)=0,"OK","Duplicado")</f>
        <v>OK</v>
      </c>
      <c r="AE37" s="7" t="str">
        <f t="shared" ca="1" si="3"/>
        <v>Inactivo</v>
      </c>
      <c r="AF37" s="9" t="s">
        <v>76</v>
      </c>
      <c r="AG37" s="9" t="str">
        <f t="shared" si="4"/>
        <v>CMAC</v>
      </c>
      <c r="AH37" s="7"/>
      <c r="AI37" s="7"/>
      <c r="AJ37" s="7"/>
      <c r="AK37" s="7"/>
      <c r="AL37" s="7"/>
      <c r="AM37" s="7"/>
      <c r="AN37" s="7"/>
      <c r="AO37" s="7" t="e">
        <f ca="1">SEPARARAPELLIDOS2018(Tabla1[[#This Row],[APELLIDOS Y NOMBRES]])</f>
        <v>#NAME?</v>
      </c>
      <c r="AP37" s="7">
        <f t="shared" ca="1" si="9"/>
        <v>0</v>
      </c>
      <c r="AQ37" s="7">
        <f t="shared" ca="1" si="10"/>
        <v>0</v>
      </c>
      <c r="AR37" s="7">
        <f t="shared" ca="1" si="11"/>
        <v>0</v>
      </c>
      <c r="AS37" s="7" t="e">
        <f ca="1">QuitarSimbolos(Tabla1[[#This Row],[CODTRA5]])</f>
        <v>#NAME?</v>
      </c>
      <c r="AT37" s="7" t="s">
        <v>1703</v>
      </c>
      <c r="AU37" s="7">
        <f t="shared" si="8"/>
        <v>1</v>
      </c>
      <c r="AV37" s="7">
        <v>1</v>
      </c>
      <c r="AW37" s="7" t="str">
        <f>+Tabla1[[#This Row],[DNI23]]</f>
        <v>40011147</v>
      </c>
      <c r="AX37" s="7">
        <v>604</v>
      </c>
      <c r="AY37" s="8">
        <f>+Tabla1[[#This Row],[FECHA DE
NACIMIENTO]]</f>
        <v>28803</v>
      </c>
      <c r="AZ37" s="7">
        <f ca="1">+Tabla1[[#This Row],[CODTRA6]]</f>
        <v>0</v>
      </c>
      <c r="BA37" s="7">
        <f ca="1">+Tabla1[[#This Row],[CODTRA7]]</f>
        <v>0</v>
      </c>
      <c r="BB37" s="7" t="e">
        <f ca="1">+Tabla1[[#This Row],[CODTRA8]]</f>
        <v>#NAME?</v>
      </c>
      <c r="BC37" s="7">
        <f>+Tabla1[[#This Row],[SEXO]]</f>
        <v>1</v>
      </c>
      <c r="BD37" s="7">
        <v>9589</v>
      </c>
      <c r="BE37" s="7"/>
      <c r="BF37" s="7">
        <v>959616135</v>
      </c>
      <c r="BG37" s="10" t="s">
        <v>1704</v>
      </c>
      <c r="BH37" s="7"/>
      <c r="BI37" s="7"/>
      <c r="BJ37" s="7"/>
      <c r="BK37" s="7"/>
      <c r="BL37" s="7"/>
      <c r="BM37" s="7">
        <v>4</v>
      </c>
      <c r="BN37" s="7">
        <v>2</v>
      </c>
      <c r="BO37" s="7"/>
      <c r="BP37" s="7"/>
      <c r="BQ37" s="7"/>
      <c r="BR37" s="7">
        <v>2</v>
      </c>
      <c r="BS37" s="7" t="s">
        <v>1799</v>
      </c>
      <c r="BT37" s="7"/>
      <c r="BU37" s="7">
        <v>170301</v>
      </c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9"/>
      <c r="CH37" s="9"/>
      <c r="CI37" s="9"/>
      <c r="CJ37" s="7">
        <v>1</v>
      </c>
    </row>
    <row r="38" spans="1:88" ht="15" x14ac:dyDescent="0.25">
      <c r="A38">
        <v>37</v>
      </c>
      <c r="B38" s="28">
        <v>353</v>
      </c>
      <c r="C38" s="28" t="s">
        <v>77</v>
      </c>
      <c r="D38" s="45">
        <v>30833950</v>
      </c>
      <c r="E38" s="35" t="s">
        <v>3336</v>
      </c>
      <c r="F38" s="35" t="s">
        <v>3607</v>
      </c>
      <c r="G38" s="29" t="s">
        <v>1757</v>
      </c>
      <c r="H38" s="30">
        <f t="shared" si="0"/>
        <v>25720</v>
      </c>
      <c r="I38" s="29" t="s">
        <v>1710</v>
      </c>
      <c r="J38" s="28">
        <v>0</v>
      </c>
      <c r="K38" s="31">
        <v>0</v>
      </c>
      <c r="L38" s="7"/>
      <c r="M38" s="7"/>
      <c r="N38" s="7"/>
      <c r="O38" s="32" t="str">
        <f>"Retención Judicial "&amp;(Tabla1[[#This Row],[JUDICIAL]]*100)&amp;"%"</f>
        <v>Retención Judicial 0%</v>
      </c>
      <c r="P38" s="7"/>
      <c r="Q38" s="33">
        <f t="shared" si="12"/>
        <v>930</v>
      </c>
      <c r="R38" s="34">
        <f>+Tabla1[[#This Row],[MINIMO VITAL]]*9%</f>
        <v>83.7</v>
      </c>
      <c r="S38" s="7"/>
      <c r="T38" s="7">
        <f t="shared" ca="1" si="1"/>
        <v>48</v>
      </c>
      <c r="U38" s="7" t="str">
        <f t="shared" si="2"/>
        <v>30833950</v>
      </c>
      <c r="V38" s="7"/>
      <c r="W38" s="7"/>
      <c r="X38" s="7"/>
      <c r="Y38" s="7"/>
      <c r="Z38" s="7"/>
      <c r="AA38" s="8">
        <f>+Tabla1[[#This Row],[FECHA DE
NACIMIENTO]]</f>
        <v>25720</v>
      </c>
      <c r="AB38" s="20"/>
      <c r="AC38" s="7"/>
      <c r="AD38" s="7" t="str">
        <f>IF(COUNTIF(D$1:D37,D38)=0,"OK","Duplicado")</f>
        <v>OK</v>
      </c>
      <c r="AE38" s="7" t="str">
        <f t="shared" ca="1" si="3"/>
        <v>Inactivo</v>
      </c>
      <c r="AF38" s="9" t="s">
        <v>1720</v>
      </c>
      <c r="AG38" s="9" t="str">
        <f t="shared" si="4"/>
        <v/>
      </c>
      <c r="AH38" s="7"/>
      <c r="AI38" s="7"/>
      <c r="AJ38" s="7"/>
      <c r="AK38" s="7"/>
      <c r="AL38" s="7"/>
      <c r="AM38" s="7"/>
      <c r="AN38" s="7"/>
      <c r="AO38" s="7" t="e">
        <f ca="1">SEPARARAPELLIDOS2018(Tabla1[[#This Row],[APELLIDOS Y NOMBRES]])</f>
        <v>#NAME?</v>
      </c>
      <c r="AP38" s="7">
        <f t="shared" ca="1" si="9"/>
        <v>0</v>
      </c>
      <c r="AQ38" s="7">
        <f t="shared" ca="1" si="10"/>
        <v>0</v>
      </c>
      <c r="AR38" s="7">
        <f t="shared" ca="1" si="11"/>
        <v>0</v>
      </c>
      <c r="AS38" s="7" t="e">
        <f ca="1">QuitarSimbolos(Tabla1[[#This Row],[CODTRA5]])</f>
        <v>#NAME?</v>
      </c>
      <c r="AT38" s="7" t="s">
        <v>1703</v>
      </c>
      <c r="AU38" s="7">
        <f t="shared" si="8"/>
        <v>1</v>
      </c>
      <c r="AV38" s="7">
        <v>1</v>
      </c>
      <c r="AW38" s="7" t="str">
        <f>+Tabla1[[#This Row],[DNI23]]</f>
        <v>30833950</v>
      </c>
      <c r="AX38" s="7">
        <v>604</v>
      </c>
      <c r="AY38" s="8">
        <f>+Tabla1[[#This Row],[FECHA DE
NACIMIENTO]]</f>
        <v>25720</v>
      </c>
      <c r="AZ38" s="7">
        <f ca="1">+Tabla1[[#This Row],[CODTRA6]]</f>
        <v>0</v>
      </c>
      <c r="BA38" s="7">
        <f ca="1">+Tabla1[[#This Row],[CODTRA7]]</f>
        <v>0</v>
      </c>
      <c r="BB38" s="7" t="e">
        <f ca="1">+Tabla1[[#This Row],[CODTRA8]]</f>
        <v>#NAME?</v>
      </c>
      <c r="BC38" s="7">
        <f>+Tabla1[[#This Row],[SEXO]]</f>
        <v>1</v>
      </c>
      <c r="BD38" s="7">
        <v>9589</v>
      </c>
      <c r="BE38" s="7"/>
      <c r="BF38" s="7">
        <v>959616135</v>
      </c>
      <c r="BG38" s="10" t="s">
        <v>1704</v>
      </c>
      <c r="BH38" s="7"/>
      <c r="BI38" s="7"/>
      <c r="BJ38" s="7"/>
      <c r="BK38" s="7"/>
      <c r="BL38" s="7"/>
      <c r="BM38" s="7" t="s">
        <v>4</v>
      </c>
      <c r="BN38" s="7">
        <v>7</v>
      </c>
      <c r="BO38" s="7"/>
      <c r="BP38" s="7"/>
      <c r="BQ38" s="7"/>
      <c r="BR38" s="7">
        <v>2</v>
      </c>
      <c r="BS38" s="7" t="s">
        <v>1800</v>
      </c>
      <c r="BT38" s="7"/>
      <c r="BU38" s="7">
        <v>170301</v>
      </c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9"/>
      <c r="CH38" s="9"/>
      <c r="CI38" s="9"/>
      <c r="CJ38" s="7">
        <v>1</v>
      </c>
    </row>
    <row r="39" spans="1:88" ht="15" x14ac:dyDescent="0.25">
      <c r="A39">
        <v>38</v>
      </c>
      <c r="B39" s="28">
        <v>127</v>
      </c>
      <c r="C39" s="28" t="s">
        <v>78</v>
      </c>
      <c r="D39" s="45">
        <v>4652099</v>
      </c>
      <c r="E39" s="29" t="s">
        <v>1801</v>
      </c>
      <c r="F39" s="29" t="s">
        <v>1802</v>
      </c>
      <c r="G39" s="29" t="s">
        <v>1742</v>
      </c>
      <c r="H39" s="30">
        <f t="shared" si="0"/>
        <v>25933</v>
      </c>
      <c r="I39" s="29" t="s">
        <v>1710</v>
      </c>
      <c r="J39" s="28">
        <v>0</v>
      </c>
      <c r="K39" s="31">
        <v>0</v>
      </c>
      <c r="L39" s="7"/>
      <c r="M39" s="7"/>
      <c r="N39" s="7"/>
      <c r="O39" s="32" t="str">
        <f>"Retención Judicial "&amp;(Tabla1[[#This Row],[JUDICIAL]]*100)&amp;"%"</f>
        <v>Retención Judicial 0%</v>
      </c>
      <c r="P39" s="7"/>
      <c r="Q39" s="33">
        <f t="shared" si="12"/>
        <v>930</v>
      </c>
      <c r="R39" s="34">
        <f>+Tabla1[[#This Row],[MINIMO VITAL]]*9%</f>
        <v>83.7</v>
      </c>
      <c r="S39" s="7"/>
      <c r="T39" s="7">
        <f t="shared" ca="1" si="1"/>
        <v>48</v>
      </c>
      <c r="U39" s="7" t="str">
        <f t="shared" si="2"/>
        <v>04652099</v>
      </c>
      <c r="V39" s="7"/>
      <c r="W39" s="7"/>
      <c r="X39" s="7"/>
      <c r="Y39" s="7"/>
      <c r="Z39" s="7"/>
      <c r="AA39" s="8">
        <f>+Tabla1[[#This Row],[FECHA DE
NACIMIENTO]]</f>
        <v>25933</v>
      </c>
      <c r="AB39" s="20"/>
      <c r="AC39" s="7"/>
      <c r="AD39" s="7" t="str">
        <f>IF(COUNTIF(D$1:D38,D39)=0,"OK","Duplicado")</f>
        <v>OK</v>
      </c>
      <c r="AE39" s="7" t="str">
        <f t="shared" ca="1" si="3"/>
        <v>Inactivo</v>
      </c>
      <c r="AF39" s="9" t="s">
        <v>79</v>
      </c>
      <c r="AG39" s="9" t="str">
        <f t="shared" si="4"/>
        <v>CMAC</v>
      </c>
      <c r="AH39" s="7"/>
      <c r="AI39" s="7"/>
      <c r="AJ39" s="7"/>
      <c r="AK39" s="7"/>
      <c r="AL39" s="7"/>
      <c r="AM39" s="7"/>
      <c r="AN39" s="7"/>
      <c r="AO39" s="7" t="e">
        <f ca="1">SEPARARAPELLIDOS2018(Tabla1[[#This Row],[APELLIDOS Y NOMBRES]])</f>
        <v>#NAME?</v>
      </c>
      <c r="AP39" s="7">
        <f t="shared" ca="1" si="9"/>
        <v>0</v>
      </c>
      <c r="AQ39" s="7">
        <f t="shared" ca="1" si="10"/>
        <v>0</v>
      </c>
      <c r="AR39" s="7">
        <f t="shared" ca="1" si="11"/>
        <v>0</v>
      </c>
      <c r="AS39" s="7" t="e">
        <f ca="1">QuitarSimbolos(Tabla1[[#This Row],[CODTRA5]])</f>
        <v>#NAME?</v>
      </c>
      <c r="AT39" s="7" t="s">
        <v>1703</v>
      </c>
      <c r="AU39" s="7">
        <f t="shared" si="8"/>
        <v>1</v>
      </c>
      <c r="AV39" s="7">
        <v>1</v>
      </c>
      <c r="AW39" s="7" t="str">
        <f>+Tabla1[[#This Row],[DNI23]]</f>
        <v>04652099</v>
      </c>
      <c r="AX39" s="7">
        <v>604</v>
      </c>
      <c r="AY39" s="8">
        <f>+Tabla1[[#This Row],[FECHA DE
NACIMIENTO]]</f>
        <v>25933</v>
      </c>
      <c r="AZ39" s="7">
        <f ca="1">+Tabla1[[#This Row],[CODTRA6]]</f>
        <v>0</v>
      </c>
      <c r="BA39" s="7">
        <f ca="1">+Tabla1[[#This Row],[CODTRA7]]</f>
        <v>0</v>
      </c>
      <c r="BB39" s="7" t="e">
        <f ca="1">+Tabla1[[#This Row],[CODTRA8]]</f>
        <v>#NAME?</v>
      </c>
      <c r="BC39" s="7">
        <f>+Tabla1[[#This Row],[SEXO]]</f>
        <v>1</v>
      </c>
      <c r="BD39" s="7">
        <v>9589</v>
      </c>
      <c r="BE39" s="7"/>
      <c r="BF39" s="7">
        <v>959616135</v>
      </c>
      <c r="BG39" s="10" t="s">
        <v>1704</v>
      </c>
      <c r="BH39" s="7"/>
      <c r="BI39" s="7"/>
      <c r="BJ39" s="7"/>
      <c r="BK39" s="7"/>
      <c r="BL39" s="7"/>
      <c r="BM39" s="7" t="s">
        <v>7</v>
      </c>
      <c r="BN39" s="7">
        <v>31</v>
      </c>
      <c r="BO39" s="7"/>
      <c r="BP39" s="7"/>
      <c r="BQ39" s="7"/>
      <c r="BR39" s="7">
        <v>1</v>
      </c>
      <c r="BS39" s="7" t="s">
        <v>1743</v>
      </c>
      <c r="BT39" s="7" t="s">
        <v>1803</v>
      </c>
      <c r="BU39" s="7">
        <v>170301</v>
      </c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9"/>
      <c r="CH39" s="9"/>
      <c r="CI39" s="9"/>
      <c r="CJ39" s="7">
        <v>1</v>
      </c>
    </row>
    <row r="40" spans="1:88" ht="15" x14ac:dyDescent="0.25">
      <c r="A40">
        <v>39</v>
      </c>
      <c r="B40" s="28">
        <v>724</v>
      </c>
      <c r="C40" s="28" t="s">
        <v>80</v>
      </c>
      <c r="D40" s="45">
        <v>4647106</v>
      </c>
      <c r="E40" s="29" t="s">
        <v>1804</v>
      </c>
      <c r="F40" s="29" t="s">
        <v>1805</v>
      </c>
      <c r="G40" s="29" t="s">
        <v>1742</v>
      </c>
      <c r="H40" s="30">
        <f t="shared" si="0"/>
        <v>26496</v>
      </c>
      <c r="I40" s="29" t="s">
        <v>1737</v>
      </c>
      <c r="J40" s="28">
        <v>0</v>
      </c>
      <c r="K40" s="31">
        <v>0</v>
      </c>
      <c r="L40" s="7"/>
      <c r="M40" s="7"/>
      <c r="N40" s="7"/>
      <c r="O40" s="32" t="str">
        <f>"Retención Judicial "&amp;(Tabla1[[#This Row],[JUDICIAL]]*100)&amp;"%"</f>
        <v>Retención Judicial 0%</v>
      </c>
      <c r="P40" s="7"/>
      <c r="Q40" s="33">
        <f t="shared" si="12"/>
        <v>930</v>
      </c>
      <c r="R40" s="34">
        <f>+Tabla1[[#This Row],[MINIMO VITAL]]*9%</f>
        <v>83.7</v>
      </c>
      <c r="S40" s="7"/>
      <c r="T40" s="7">
        <f t="shared" ca="1" si="1"/>
        <v>46</v>
      </c>
      <c r="U40" s="7" t="str">
        <f t="shared" si="2"/>
        <v>04647106</v>
      </c>
      <c r="V40" s="7"/>
      <c r="W40" s="7"/>
      <c r="X40" s="7"/>
      <c r="Y40" s="7"/>
      <c r="Z40" s="7"/>
      <c r="AA40" s="8">
        <f>+Tabla1[[#This Row],[FECHA DE
NACIMIENTO]]</f>
        <v>26496</v>
      </c>
      <c r="AB40" s="20"/>
      <c r="AC40" s="7"/>
      <c r="AD40" s="7" t="str">
        <f>IF(COUNTIF(D$1:D39,D40)=0,"OK","Duplicado")</f>
        <v>OK</v>
      </c>
      <c r="AE40" s="7" t="str">
        <f t="shared" ca="1" si="3"/>
        <v>Inactivo</v>
      </c>
      <c r="AF40" s="9" t="s">
        <v>81</v>
      </c>
      <c r="AG40" s="9" t="str">
        <f t="shared" si="4"/>
        <v>CMAC</v>
      </c>
      <c r="AH40" s="7"/>
      <c r="AI40" s="7"/>
      <c r="AJ40" s="7"/>
      <c r="AK40" s="7"/>
      <c r="AL40" s="7"/>
      <c r="AM40" s="7"/>
      <c r="AN40" s="7"/>
      <c r="AO40" s="7" t="e">
        <f ca="1">SEPARARAPELLIDOS2018(Tabla1[[#This Row],[APELLIDOS Y NOMBRES]])</f>
        <v>#NAME?</v>
      </c>
      <c r="AP40" s="7">
        <f t="shared" ca="1" si="9"/>
        <v>0</v>
      </c>
      <c r="AQ40" s="7">
        <f t="shared" ca="1" si="10"/>
        <v>0</v>
      </c>
      <c r="AR40" s="7">
        <f t="shared" ca="1" si="11"/>
        <v>0</v>
      </c>
      <c r="AS40" s="7" t="e">
        <f ca="1">QuitarSimbolos(Tabla1[[#This Row],[CODTRA5]])</f>
        <v>#NAME?</v>
      </c>
      <c r="AT40" s="7" t="s">
        <v>1703</v>
      </c>
      <c r="AU40" s="7">
        <f t="shared" si="8"/>
        <v>1</v>
      </c>
      <c r="AV40" s="7">
        <v>1</v>
      </c>
      <c r="AW40" s="7" t="str">
        <f>+Tabla1[[#This Row],[DNI23]]</f>
        <v>04647106</v>
      </c>
      <c r="AX40" s="7">
        <v>604</v>
      </c>
      <c r="AY40" s="8">
        <f>+Tabla1[[#This Row],[FECHA DE
NACIMIENTO]]</f>
        <v>26496</v>
      </c>
      <c r="AZ40" s="7">
        <f ca="1">+Tabla1[[#This Row],[CODTRA6]]</f>
        <v>0</v>
      </c>
      <c r="BA40" s="7">
        <f ca="1">+Tabla1[[#This Row],[CODTRA7]]</f>
        <v>0</v>
      </c>
      <c r="BB40" s="7" t="e">
        <f ca="1">+Tabla1[[#This Row],[CODTRA8]]</f>
        <v>#NAME?</v>
      </c>
      <c r="BC40" s="7">
        <f>+Tabla1[[#This Row],[SEXO]]</f>
        <v>1</v>
      </c>
      <c r="BD40" s="7">
        <v>9589</v>
      </c>
      <c r="BE40" s="7"/>
      <c r="BF40" s="7">
        <v>959616135</v>
      </c>
      <c r="BG40" s="10" t="s">
        <v>1704</v>
      </c>
      <c r="BH40" s="7"/>
      <c r="BI40" s="7"/>
      <c r="BJ40" s="7"/>
      <c r="BK40" s="7"/>
      <c r="BL40" s="7"/>
      <c r="BM40" s="7">
        <v>14</v>
      </c>
      <c r="BN40" s="7">
        <v>2</v>
      </c>
      <c r="BO40" s="7"/>
      <c r="BP40" s="7"/>
      <c r="BQ40" s="7"/>
      <c r="BR40" s="7">
        <v>2</v>
      </c>
      <c r="BS40" s="7" t="s">
        <v>1799</v>
      </c>
      <c r="BT40" s="7"/>
      <c r="BU40" s="7">
        <v>170301</v>
      </c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9"/>
      <c r="CH40" s="9"/>
      <c r="CI40" s="9"/>
      <c r="CJ40" s="7">
        <v>1</v>
      </c>
    </row>
    <row r="41" spans="1:88" ht="15" x14ac:dyDescent="0.25">
      <c r="A41">
        <v>40</v>
      </c>
      <c r="B41" s="28">
        <v>199</v>
      </c>
      <c r="C41" s="28" t="s">
        <v>82</v>
      </c>
      <c r="D41" s="45">
        <v>4646748</v>
      </c>
      <c r="E41" s="29" t="s">
        <v>1806</v>
      </c>
      <c r="F41" s="29" t="s">
        <v>1807</v>
      </c>
      <c r="G41" s="29" t="s">
        <v>1757</v>
      </c>
      <c r="H41" s="30">
        <f t="shared" si="0"/>
        <v>25455</v>
      </c>
      <c r="I41" s="29" t="s">
        <v>1737</v>
      </c>
      <c r="J41" s="28">
        <v>0</v>
      </c>
      <c r="K41" s="31">
        <v>0</v>
      </c>
      <c r="L41" s="7"/>
      <c r="M41" s="7"/>
      <c r="N41" s="7"/>
      <c r="O41" s="32" t="str">
        <f>"Retención Judicial "&amp;(Tabla1[[#This Row],[JUDICIAL]]*100)&amp;"%"</f>
        <v>Retención Judicial 0%</v>
      </c>
      <c r="P41" s="7"/>
      <c r="Q41" s="33">
        <f t="shared" si="12"/>
        <v>930</v>
      </c>
      <c r="R41" s="34">
        <f>+Tabla1[[#This Row],[MINIMO VITAL]]*9%</f>
        <v>83.7</v>
      </c>
      <c r="S41" s="7"/>
      <c r="T41" s="7">
        <f t="shared" ca="1" si="1"/>
        <v>49</v>
      </c>
      <c r="U41" s="7" t="str">
        <f t="shared" si="2"/>
        <v>04646748</v>
      </c>
      <c r="V41" s="7"/>
      <c r="W41" s="7"/>
      <c r="X41" s="7"/>
      <c r="Y41" s="7"/>
      <c r="Z41" s="7"/>
      <c r="AA41" s="8">
        <f>+Tabla1[[#This Row],[FECHA DE
NACIMIENTO]]</f>
        <v>25455</v>
      </c>
      <c r="AB41" s="20"/>
      <c r="AC41" s="7"/>
      <c r="AD41" s="7" t="str">
        <f>IF(COUNTIF(D$1:D40,D41)=0,"OK","Duplicado")</f>
        <v>OK</v>
      </c>
      <c r="AE41" s="7" t="str">
        <f t="shared" ca="1" si="3"/>
        <v>Inactivo</v>
      </c>
      <c r="AF41" s="9" t="s">
        <v>83</v>
      </c>
      <c r="AG41" s="9" t="str">
        <f t="shared" si="4"/>
        <v>CMAC</v>
      </c>
      <c r="AH41" s="7"/>
      <c r="AI41" s="7"/>
      <c r="AJ41" s="7"/>
      <c r="AK41" s="7"/>
      <c r="AL41" s="7"/>
      <c r="AM41" s="7"/>
      <c r="AN41" s="7"/>
      <c r="AO41" s="7" t="e">
        <f ca="1">SEPARARAPELLIDOS2018(Tabla1[[#This Row],[APELLIDOS Y NOMBRES]])</f>
        <v>#NAME?</v>
      </c>
      <c r="AP41" s="7">
        <f t="shared" ca="1" si="9"/>
        <v>0</v>
      </c>
      <c r="AQ41" s="7">
        <f t="shared" ca="1" si="10"/>
        <v>0</v>
      </c>
      <c r="AR41" s="7">
        <f t="shared" ca="1" si="11"/>
        <v>0</v>
      </c>
      <c r="AS41" s="7" t="e">
        <f ca="1">QuitarSimbolos(Tabla1[[#This Row],[CODTRA5]])</f>
        <v>#NAME?</v>
      </c>
      <c r="AT41" s="7" t="s">
        <v>1703</v>
      </c>
      <c r="AU41" s="7">
        <f t="shared" si="8"/>
        <v>1</v>
      </c>
      <c r="AV41" s="7">
        <v>1</v>
      </c>
      <c r="AW41" s="7" t="str">
        <f>+Tabla1[[#This Row],[DNI23]]</f>
        <v>04646748</v>
      </c>
      <c r="AX41" s="7">
        <v>604</v>
      </c>
      <c r="AY41" s="8">
        <f>+Tabla1[[#This Row],[FECHA DE
NACIMIENTO]]</f>
        <v>25455</v>
      </c>
      <c r="AZ41" s="7">
        <f ca="1">+Tabla1[[#This Row],[CODTRA6]]</f>
        <v>0</v>
      </c>
      <c r="BA41" s="7">
        <f ca="1">+Tabla1[[#This Row],[CODTRA7]]</f>
        <v>0</v>
      </c>
      <c r="BB41" s="7" t="e">
        <f ca="1">+Tabla1[[#This Row],[CODTRA8]]</f>
        <v>#NAME?</v>
      </c>
      <c r="BC41" s="7">
        <f>+Tabla1[[#This Row],[SEXO]]</f>
        <v>1</v>
      </c>
      <c r="BD41" s="7">
        <v>9589</v>
      </c>
      <c r="BE41" s="7"/>
      <c r="BF41" s="7">
        <v>959616135</v>
      </c>
      <c r="BG41" s="10" t="s">
        <v>1704</v>
      </c>
      <c r="BH41" s="7"/>
      <c r="BI41" s="7"/>
      <c r="BJ41" s="7"/>
      <c r="BK41" s="7"/>
      <c r="BL41" s="7"/>
      <c r="BM41" s="7" t="s">
        <v>1705</v>
      </c>
      <c r="BN41" s="7">
        <v>17</v>
      </c>
      <c r="BO41" s="7"/>
      <c r="BP41" s="7"/>
      <c r="BQ41" s="7"/>
      <c r="BR41" s="7">
        <v>2</v>
      </c>
      <c r="BS41" s="7" t="s">
        <v>1743</v>
      </c>
      <c r="BT41" s="7" t="s">
        <v>1788</v>
      </c>
      <c r="BU41" s="7">
        <v>170301</v>
      </c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9"/>
      <c r="CH41" s="9"/>
      <c r="CI41" s="9"/>
      <c r="CJ41" s="7">
        <v>1</v>
      </c>
    </row>
    <row r="42" spans="1:88" ht="15" x14ac:dyDescent="0.25">
      <c r="A42">
        <v>41</v>
      </c>
      <c r="B42" s="28">
        <v>725</v>
      </c>
      <c r="C42" s="28" t="s">
        <v>84</v>
      </c>
      <c r="D42" s="45">
        <v>4627023</v>
      </c>
      <c r="E42" s="29" t="s">
        <v>1808</v>
      </c>
      <c r="F42" s="29"/>
      <c r="G42" s="29" t="s">
        <v>1702</v>
      </c>
      <c r="H42" s="30">
        <f t="shared" si="0"/>
        <v>23491</v>
      </c>
      <c r="I42" s="29"/>
      <c r="J42" s="28">
        <v>0</v>
      </c>
      <c r="K42" s="31">
        <v>0</v>
      </c>
      <c r="L42" s="7"/>
      <c r="M42" s="7"/>
      <c r="N42" s="7"/>
      <c r="O42" s="32" t="str">
        <f>"Retención Judicial "&amp;(Tabla1[[#This Row],[JUDICIAL]]*100)&amp;"%"</f>
        <v>Retención Judicial 0%</v>
      </c>
      <c r="P42" s="7"/>
      <c r="Q42" s="33">
        <f t="shared" si="12"/>
        <v>930</v>
      </c>
      <c r="R42" s="34">
        <f>+Tabla1[[#This Row],[MINIMO VITAL]]*9%</f>
        <v>83.7</v>
      </c>
      <c r="S42" s="7"/>
      <c r="T42" s="7">
        <f t="shared" ca="1" si="1"/>
        <v>54</v>
      </c>
      <c r="U42" s="7" t="str">
        <f t="shared" si="2"/>
        <v>04627023</v>
      </c>
      <c r="V42" s="7"/>
      <c r="W42" s="7"/>
      <c r="X42" s="7"/>
      <c r="Y42" s="7"/>
      <c r="Z42" s="7"/>
      <c r="AA42" s="8">
        <f>+Tabla1[[#This Row],[FECHA DE
NACIMIENTO]]</f>
        <v>23491</v>
      </c>
      <c r="AB42" s="20"/>
      <c r="AC42" s="7"/>
      <c r="AD42" s="7" t="str">
        <f>IF(COUNTIF(D$1:D41,D42)=0,"OK","Duplicado")</f>
        <v>OK</v>
      </c>
      <c r="AE42" s="7" t="str">
        <f t="shared" ca="1" si="3"/>
        <v>Inactivo</v>
      </c>
      <c r="AF42" s="9" t="s">
        <v>85</v>
      </c>
      <c r="AG42" s="9" t="str">
        <f t="shared" si="4"/>
        <v>CMAC</v>
      </c>
      <c r="AH42" s="7"/>
      <c r="AI42" s="7"/>
      <c r="AJ42" s="7"/>
      <c r="AK42" s="7"/>
      <c r="AL42" s="7"/>
      <c r="AM42" s="7"/>
      <c r="AN42" s="7"/>
      <c r="AO42" s="7" t="e">
        <f ca="1">SEPARARAPELLIDOS2018(Tabla1[[#This Row],[APELLIDOS Y NOMBRES]])</f>
        <v>#NAME?</v>
      </c>
      <c r="AP42" s="7">
        <f t="shared" ca="1" si="9"/>
        <v>0</v>
      </c>
      <c r="AQ42" s="7">
        <f t="shared" ca="1" si="10"/>
        <v>0</v>
      </c>
      <c r="AR42" s="7">
        <f t="shared" ca="1" si="11"/>
        <v>0</v>
      </c>
      <c r="AS42" s="7" t="e">
        <f ca="1">QuitarSimbolos(Tabla1[[#This Row],[CODTRA5]])</f>
        <v>#NAME?</v>
      </c>
      <c r="AT42" s="7" t="s">
        <v>1703</v>
      </c>
      <c r="AU42" s="7">
        <f t="shared" si="8"/>
        <v>1</v>
      </c>
      <c r="AV42" s="7">
        <v>1</v>
      </c>
      <c r="AW42" s="7" t="str">
        <f>+Tabla1[[#This Row],[DNI23]]</f>
        <v>04627023</v>
      </c>
      <c r="AX42" s="7">
        <v>604</v>
      </c>
      <c r="AY42" s="8">
        <f>+Tabla1[[#This Row],[FECHA DE
NACIMIENTO]]</f>
        <v>23491</v>
      </c>
      <c r="AZ42" s="7">
        <f ca="1">+Tabla1[[#This Row],[CODTRA6]]</f>
        <v>0</v>
      </c>
      <c r="BA42" s="7">
        <f ca="1">+Tabla1[[#This Row],[CODTRA7]]</f>
        <v>0</v>
      </c>
      <c r="BB42" s="7" t="e">
        <f ca="1">+Tabla1[[#This Row],[CODTRA8]]</f>
        <v>#NAME?</v>
      </c>
      <c r="BC42" s="7">
        <f>+Tabla1[[#This Row],[SEXO]]</f>
        <v>1</v>
      </c>
      <c r="BD42" s="7">
        <v>9589</v>
      </c>
      <c r="BE42" s="7"/>
      <c r="BF42" s="7">
        <v>959616135</v>
      </c>
      <c r="BG42" s="10" t="s">
        <v>1704</v>
      </c>
      <c r="BH42" s="7"/>
      <c r="BI42" s="7"/>
      <c r="BJ42" s="7"/>
      <c r="BK42" s="7"/>
      <c r="BL42" s="7"/>
      <c r="BM42" s="7" t="s">
        <v>1809</v>
      </c>
      <c r="BN42" s="7">
        <v>9</v>
      </c>
      <c r="BO42" s="7"/>
      <c r="BP42" s="7"/>
      <c r="BQ42" s="7"/>
      <c r="BR42" s="7">
        <v>2</v>
      </c>
      <c r="BS42" s="7" t="s">
        <v>1810</v>
      </c>
      <c r="BT42" s="7"/>
      <c r="BU42" s="7">
        <v>170301</v>
      </c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9"/>
      <c r="CH42" s="9"/>
      <c r="CI42" s="9"/>
      <c r="CJ42" s="7">
        <v>1</v>
      </c>
    </row>
    <row r="43" spans="1:88" ht="15" x14ac:dyDescent="0.25">
      <c r="A43">
        <v>42</v>
      </c>
      <c r="B43" s="28">
        <v>373</v>
      </c>
      <c r="C43" s="28" t="s">
        <v>86</v>
      </c>
      <c r="D43" s="45">
        <v>30853326</v>
      </c>
      <c r="E43" s="29" t="s">
        <v>1720</v>
      </c>
      <c r="F43" s="29" t="s">
        <v>1720</v>
      </c>
      <c r="G43" s="29" t="s">
        <v>1702</v>
      </c>
      <c r="H43" s="30" t="str">
        <f t="shared" si="0"/>
        <v xml:space="preserve"> </v>
      </c>
      <c r="I43" s="29" t="s">
        <v>1720</v>
      </c>
      <c r="J43" s="28">
        <v>0</v>
      </c>
      <c r="K43" s="31">
        <v>0</v>
      </c>
      <c r="L43" s="7"/>
      <c r="M43" s="7"/>
      <c r="N43" s="7"/>
      <c r="O43" s="32" t="str">
        <f>"Retención Judicial "&amp;(Tabla1[[#This Row],[JUDICIAL]]*100)&amp;"%"</f>
        <v>Retención Judicial 0%</v>
      </c>
      <c r="P43" s="7"/>
      <c r="Q43" s="33">
        <f t="shared" si="12"/>
        <v>930</v>
      </c>
      <c r="R43" s="34">
        <f>+Tabla1[[#This Row],[MINIMO VITAL]]*9%</f>
        <v>83.7</v>
      </c>
      <c r="S43" s="7"/>
      <c r="T43" s="7" t="str">
        <f t="shared" ca="1" si="1"/>
        <v xml:space="preserve"> </v>
      </c>
      <c r="U43" s="7" t="str">
        <f t="shared" si="2"/>
        <v>30853326</v>
      </c>
      <c r="V43" s="7"/>
      <c r="W43" s="7"/>
      <c r="X43" s="7"/>
      <c r="Y43" s="7"/>
      <c r="Z43" s="7"/>
      <c r="AA43" s="8" t="str">
        <f>+Tabla1[[#This Row],[FECHA DE
NACIMIENTO]]</f>
        <v xml:space="preserve"> </v>
      </c>
      <c r="AB43" s="20"/>
      <c r="AC43" s="7"/>
      <c r="AD43" s="7" t="str">
        <f>IF(COUNTIF(D$1:D42,D43)=0,"OK","Duplicado")</f>
        <v>OK</v>
      </c>
      <c r="AE43" s="7" t="str">
        <f t="shared" ca="1" si="3"/>
        <v>Inactivo</v>
      </c>
      <c r="AF43" s="9" t="s">
        <v>1720</v>
      </c>
      <c r="AG43" s="9" t="str">
        <f t="shared" si="4"/>
        <v/>
      </c>
      <c r="AH43" s="7"/>
      <c r="AI43" s="7"/>
      <c r="AJ43" s="7"/>
      <c r="AK43" s="7"/>
      <c r="AL43" s="7"/>
      <c r="AM43" s="7"/>
      <c r="AN43" s="7"/>
      <c r="AO43" s="7" t="e">
        <f ca="1">SEPARARAPELLIDOS2018(Tabla1[[#This Row],[APELLIDOS Y NOMBRES]])</f>
        <v>#NAME?</v>
      </c>
      <c r="AP43" s="7">
        <f t="shared" ca="1" si="9"/>
        <v>0</v>
      </c>
      <c r="AQ43" s="7">
        <f t="shared" ca="1" si="10"/>
        <v>0</v>
      </c>
      <c r="AR43" s="7">
        <f t="shared" ca="1" si="11"/>
        <v>0</v>
      </c>
      <c r="AS43" s="7" t="e">
        <f ca="1">QuitarSimbolos(Tabla1[[#This Row],[CODTRA5]])</f>
        <v>#NAME?</v>
      </c>
      <c r="AT43" s="7" t="s">
        <v>1703</v>
      </c>
      <c r="AU43" s="7">
        <f t="shared" si="8"/>
        <v>1</v>
      </c>
      <c r="AV43" s="7">
        <v>1</v>
      </c>
      <c r="AW43" s="7" t="str">
        <f>+Tabla1[[#This Row],[DNI23]]</f>
        <v>30853326</v>
      </c>
      <c r="AX43" s="7">
        <v>604</v>
      </c>
      <c r="AY43" s="8" t="str">
        <f>+Tabla1[[#This Row],[FECHA DE
NACIMIENTO]]</f>
        <v xml:space="preserve"> </v>
      </c>
      <c r="AZ43" s="7">
        <f ca="1">+Tabla1[[#This Row],[CODTRA6]]</f>
        <v>0</v>
      </c>
      <c r="BA43" s="7">
        <f ca="1">+Tabla1[[#This Row],[CODTRA7]]</f>
        <v>0</v>
      </c>
      <c r="BB43" s="7" t="e">
        <f ca="1">+Tabla1[[#This Row],[CODTRA8]]</f>
        <v>#NAME?</v>
      </c>
      <c r="BC43" s="7">
        <f>+Tabla1[[#This Row],[SEXO]]</f>
        <v>1</v>
      </c>
      <c r="BD43" s="7">
        <v>9589</v>
      </c>
      <c r="BE43" s="7"/>
      <c r="BF43" s="7">
        <v>959616135</v>
      </c>
      <c r="BG43" s="10" t="s">
        <v>1704</v>
      </c>
      <c r="BH43" s="7"/>
      <c r="BI43" s="7"/>
      <c r="BJ43" s="7"/>
      <c r="BK43" s="7"/>
      <c r="BL43" s="7"/>
      <c r="BM43" s="7">
        <v>97</v>
      </c>
      <c r="BN43" s="7">
        <v>2</v>
      </c>
      <c r="BO43" s="7"/>
      <c r="BP43" s="7"/>
      <c r="BQ43" s="7"/>
      <c r="BR43" s="7">
        <v>2</v>
      </c>
      <c r="BS43" s="7" t="s">
        <v>1811</v>
      </c>
      <c r="BT43" s="7"/>
      <c r="BU43" s="7">
        <v>170301</v>
      </c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9"/>
      <c r="CH43" s="9"/>
      <c r="CI43" s="9"/>
      <c r="CJ43" s="7">
        <v>1</v>
      </c>
    </row>
    <row r="44" spans="1:88" ht="15" x14ac:dyDescent="0.25">
      <c r="A44">
        <v>43</v>
      </c>
      <c r="B44" s="28">
        <v>535</v>
      </c>
      <c r="C44" s="28" t="s">
        <v>3337</v>
      </c>
      <c r="D44" s="45">
        <v>30836139</v>
      </c>
      <c r="E44" s="35" t="s">
        <v>3335</v>
      </c>
      <c r="F44" s="29" t="s">
        <v>1720</v>
      </c>
      <c r="G44" s="29" t="s">
        <v>1702</v>
      </c>
      <c r="H44" s="30">
        <f t="shared" si="0"/>
        <v>25120</v>
      </c>
      <c r="I44" s="29" t="s">
        <v>1720</v>
      </c>
      <c r="J44" s="28">
        <v>0</v>
      </c>
      <c r="K44" s="31">
        <v>0</v>
      </c>
      <c r="L44" s="7"/>
      <c r="M44" s="7"/>
      <c r="N44" s="7"/>
      <c r="O44" s="32" t="str">
        <f>"Retención Judicial "&amp;(Tabla1[[#This Row],[JUDICIAL]]*100)&amp;"%"</f>
        <v>Retención Judicial 0%</v>
      </c>
      <c r="P44" s="7"/>
      <c r="Q44" s="33">
        <f t="shared" si="12"/>
        <v>930</v>
      </c>
      <c r="R44" s="34">
        <f>+Tabla1[[#This Row],[MINIMO VITAL]]*9%</f>
        <v>83.7</v>
      </c>
      <c r="S44" s="7"/>
      <c r="T44" s="7">
        <f t="shared" ca="1" si="1"/>
        <v>50</v>
      </c>
      <c r="U44" s="7" t="str">
        <f t="shared" si="2"/>
        <v>30836139</v>
      </c>
      <c r="V44" s="7"/>
      <c r="W44" s="7"/>
      <c r="X44" s="7"/>
      <c r="Y44" s="7"/>
      <c r="Z44" s="7"/>
      <c r="AA44" s="8">
        <f>+Tabla1[[#This Row],[FECHA DE
NACIMIENTO]]</f>
        <v>25120</v>
      </c>
      <c r="AB44" s="20"/>
      <c r="AC44" s="7"/>
      <c r="AD44" s="7" t="str">
        <f>IF(COUNTIF(D$1:D43,D44)=0,"OK","Duplicado")</f>
        <v>OK</v>
      </c>
      <c r="AE44" s="7" t="str">
        <f t="shared" ca="1" si="3"/>
        <v>Inactivo</v>
      </c>
      <c r="AF44" s="9" t="s">
        <v>1720</v>
      </c>
      <c r="AG44" s="9" t="str">
        <f t="shared" si="4"/>
        <v/>
      </c>
      <c r="AH44" s="7"/>
      <c r="AI44" s="7"/>
      <c r="AJ44" s="7"/>
      <c r="AK44" s="7"/>
      <c r="AL44" s="7"/>
      <c r="AM44" s="7"/>
      <c r="AN44" s="7"/>
      <c r="AO44" s="7" t="e">
        <f ca="1">SEPARARAPELLIDOS2018(Tabla1[[#This Row],[APELLIDOS Y NOMBRES]])</f>
        <v>#NAME?</v>
      </c>
      <c r="AP44" s="7">
        <f t="shared" ca="1" si="9"/>
        <v>0</v>
      </c>
      <c r="AQ44" s="7">
        <f t="shared" ca="1" si="10"/>
        <v>0</v>
      </c>
      <c r="AR44" s="7">
        <f t="shared" ca="1" si="11"/>
        <v>0</v>
      </c>
      <c r="AS44" s="7" t="e">
        <f ca="1">QuitarSimbolos(Tabla1[[#This Row],[CODTRA5]])</f>
        <v>#NAME?</v>
      </c>
      <c r="AT44" s="7" t="s">
        <v>1703</v>
      </c>
      <c r="AU44" s="7">
        <f t="shared" si="8"/>
        <v>1</v>
      </c>
      <c r="AV44" s="7">
        <v>1</v>
      </c>
      <c r="AW44" s="7" t="str">
        <f>+Tabla1[[#This Row],[DNI23]]</f>
        <v>30836139</v>
      </c>
      <c r="AX44" s="7">
        <v>604</v>
      </c>
      <c r="AY44" s="8">
        <f>+Tabla1[[#This Row],[FECHA DE
NACIMIENTO]]</f>
        <v>25120</v>
      </c>
      <c r="AZ44" s="7">
        <f ca="1">+Tabla1[[#This Row],[CODTRA6]]</f>
        <v>0</v>
      </c>
      <c r="BA44" s="7">
        <f ca="1">+Tabla1[[#This Row],[CODTRA7]]</f>
        <v>0</v>
      </c>
      <c r="BB44" s="7" t="e">
        <f ca="1">+Tabla1[[#This Row],[CODTRA8]]</f>
        <v>#NAME?</v>
      </c>
      <c r="BC44" s="7">
        <f>+Tabla1[[#This Row],[SEXO]]</f>
        <v>1</v>
      </c>
      <c r="BD44" s="7">
        <v>9589</v>
      </c>
      <c r="BE44" s="7"/>
      <c r="BF44" s="7">
        <v>959616135</v>
      </c>
      <c r="BG44" s="10" t="s">
        <v>1704</v>
      </c>
      <c r="BH44" s="7"/>
      <c r="BI44" s="7"/>
      <c r="BJ44" s="7"/>
      <c r="BK44" s="7"/>
      <c r="BL44" s="7"/>
      <c r="BM44" s="7" t="s">
        <v>1711</v>
      </c>
      <c r="BN44" s="7">
        <v>16</v>
      </c>
      <c r="BO44" s="7"/>
      <c r="BP44" s="7"/>
      <c r="BQ44" s="7"/>
      <c r="BR44" s="7">
        <v>1</v>
      </c>
      <c r="BS44" s="7" t="s">
        <v>1812</v>
      </c>
      <c r="BT44" s="7" t="s">
        <v>1813</v>
      </c>
      <c r="BU44" s="7">
        <v>170303</v>
      </c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9"/>
      <c r="CH44" s="9"/>
      <c r="CI44" s="9"/>
      <c r="CJ44" s="7">
        <v>1</v>
      </c>
    </row>
    <row r="45" spans="1:88" ht="15" x14ac:dyDescent="0.25">
      <c r="A45">
        <v>44</v>
      </c>
      <c r="B45" s="28">
        <v>397</v>
      </c>
      <c r="C45" s="28" t="s">
        <v>87</v>
      </c>
      <c r="D45" s="45">
        <v>30831631</v>
      </c>
      <c r="E45" s="35" t="s">
        <v>3338</v>
      </c>
      <c r="F45" s="29" t="s">
        <v>1720</v>
      </c>
      <c r="G45" s="29" t="s">
        <v>1702</v>
      </c>
      <c r="H45" s="30">
        <f t="shared" si="0"/>
        <v>22946</v>
      </c>
      <c r="I45" s="29" t="s">
        <v>1720</v>
      </c>
      <c r="J45" s="28">
        <v>0</v>
      </c>
      <c r="K45" s="31">
        <v>0</v>
      </c>
      <c r="L45" s="7"/>
      <c r="M45" s="7"/>
      <c r="N45" s="7"/>
      <c r="O45" s="32" t="str">
        <f>"Retención Judicial "&amp;(Tabla1[[#This Row],[JUDICIAL]]*100)&amp;"%"</f>
        <v>Retención Judicial 0%</v>
      </c>
      <c r="P45" s="7"/>
      <c r="Q45" s="33">
        <f t="shared" si="12"/>
        <v>930</v>
      </c>
      <c r="R45" s="34">
        <f>+Tabla1[[#This Row],[MINIMO VITAL]]*9%</f>
        <v>83.7</v>
      </c>
      <c r="S45" s="7"/>
      <c r="T45" s="7">
        <f t="shared" ca="1" si="1"/>
        <v>56</v>
      </c>
      <c r="U45" s="7" t="str">
        <f t="shared" si="2"/>
        <v>30831631</v>
      </c>
      <c r="V45" s="7"/>
      <c r="W45" s="7"/>
      <c r="X45" s="7"/>
      <c r="Y45" s="7"/>
      <c r="Z45" s="7"/>
      <c r="AA45" s="8">
        <f>+Tabla1[[#This Row],[FECHA DE
NACIMIENTO]]</f>
        <v>22946</v>
      </c>
      <c r="AB45" s="20"/>
      <c r="AC45" s="7"/>
      <c r="AD45" s="7" t="str">
        <f>IF(COUNTIF(D$1:D44,D45)=0,"OK","Duplicado")</f>
        <v>OK</v>
      </c>
      <c r="AE45" s="7" t="str">
        <f t="shared" ca="1" si="3"/>
        <v>Inactivo</v>
      </c>
      <c r="AF45" s="9" t="s">
        <v>1720</v>
      </c>
      <c r="AG45" s="9" t="str">
        <f t="shared" si="4"/>
        <v/>
      </c>
      <c r="AH45" s="7"/>
      <c r="AI45" s="7"/>
      <c r="AJ45" s="7"/>
      <c r="AK45" s="7"/>
      <c r="AL45" s="7"/>
      <c r="AM45" s="7"/>
      <c r="AN45" s="7"/>
      <c r="AO45" s="7" t="e">
        <f ca="1">SEPARARAPELLIDOS2018(Tabla1[[#This Row],[APELLIDOS Y NOMBRES]])</f>
        <v>#NAME?</v>
      </c>
      <c r="AP45" s="7">
        <f t="shared" ca="1" si="9"/>
        <v>0</v>
      </c>
      <c r="AQ45" s="7">
        <f t="shared" ca="1" si="10"/>
        <v>0</v>
      </c>
      <c r="AR45" s="7">
        <f t="shared" ca="1" si="11"/>
        <v>0</v>
      </c>
      <c r="AS45" s="7" t="e">
        <f ca="1">QuitarSimbolos(Tabla1[[#This Row],[CODTRA5]])</f>
        <v>#NAME?</v>
      </c>
      <c r="AT45" s="7" t="s">
        <v>1703</v>
      </c>
      <c r="AU45" s="7">
        <f t="shared" si="8"/>
        <v>1</v>
      </c>
      <c r="AV45" s="7">
        <v>1</v>
      </c>
      <c r="AW45" s="7" t="str">
        <f>+Tabla1[[#This Row],[DNI23]]</f>
        <v>30831631</v>
      </c>
      <c r="AX45" s="7">
        <v>604</v>
      </c>
      <c r="AY45" s="8">
        <f>+Tabla1[[#This Row],[FECHA DE
NACIMIENTO]]</f>
        <v>22946</v>
      </c>
      <c r="AZ45" s="7">
        <f ca="1">+Tabla1[[#This Row],[CODTRA6]]</f>
        <v>0</v>
      </c>
      <c r="BA45" s="7">
        <f ca="1">+Tabla1[[#This Row],[CODTRA7]]</f>
        <v>0</v>
      </c>
      <c r="BB45" s="7" t="e">
        <f ca="1">+Tabla1[[#This Row],[CODTRA8]]</f>
        <v>#NAME?</v>
      </c>
      <c r="BC45" s="7">
        <f>+Tabla1[[#This Row],[SEXO]]</f>
        <v>1</v>
      </c>
      <c r="BD45" s="7">
        <v>9589</v>
      </c>
      <c r="BE45" s="7"/>
      <c r="BF45" s="7">
        <v>959616135</v>
      </c>
      <c r="BG45" s="10" t="s">
        <v>1704</v>
      </c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>
        <v>2</v>
      </c>
      <c r="BS45" s="7" t="s">
        <v>1758</v>
      </c>
      <c r="BT45" s="7" t="s">
        <v>1814</v>
      </c>
      <c r="BU45" s="7">
        <v>170301</v>
      </c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9"/>
      <c r="CH45" s="9"/>
      <c r="CI45" s="9"/>
      <c r="CJ45" s="7">
        <v>1</v>
      </c>
    </row>
    <row r="46" spans="1:88" ht="15" x14ac:dyDescent="0.25">
      <c r="A46">
        <v>45</v>
      </c>
      <c r="B46" s="28">
        <v>726</v>
      </c>
      <c r="C46" s="28" t="s">
        <v>88</v>
      </c>
      <c r="D46" s="45">
        <v>30837818</v>
      </c>
      <c r="E46" s="29" t="s">
        <v>1815</v>
      </c>
      <c r="F46" s="29" t="s">
        <v>1816</v>
      </c>
      <c r="G46" s="29" t="s">
        <v>1757</v>
      </c>
      <c r="H46" s="30">
        <f t="shared" si="0"/>
        <v>27122</v>
      </c>
      <c r="I46" s="29" t="s">
        <v>1710</v>
      </c>
      <c r="J46" s="28">
        <v>0</v>
      </c>
      <c r="K46" s="31">
        <v>0</v>
      </c>
      <c r="L46" s="7"/>
      <c r="M46" s="7"/>
      <c r="N46" s="7"/>
      <c r="O46" s="32" t="str">
        <f>"Retención Judicial "&amp;(Tabla1[[#This Row],[JUDICIAL]]*100)&amp;"%"</f>
        <v>Retención Judicial 0%</v>
      </c>
      <c r="P46" s="7"/>
      <c r="Q46" s="33">
        <f t="shared" si="12"/>
        <v>930</v>
      </c>
      <c r="R46" s="34">
        <f>+Tabla1[[#This Row],[MINIMO VITAL]]*9%</f>
        <v>83.7</v>
      </c>
      <c r="S46" s="7"/>
      <c r="T46" s="7">
        <f t="shared" ca="1" si="1"/>
        <v>45</v>
      </c>
      <c r="U46" s="7" t="str">
        <f t="shared" si="2"/>
        <v>30837818</v>
      </c>
      <c r="V46" s="7"/>
      <c r="W46" s="7"/>
      <c r="X46" s="7"/>
      <c r="Y46" s="7"/>
      <c r="Z46" s="7"/>
      <c r="AA46" s="8">
        <f>+Tabla1[[#This Row],[FECHA DE
NACIMIENTO]]</f>
        <v>27122</v>
      </c>
      <c r="AB46" s="20"/>
      <c r="AC46" s="7"/>
      <c r="AD46" s="7" t="str">
        <f>IF(COUNTIF(D$1:D45,D46)=0,"OK","Duplicado")</f>
        <v>OK</v>
      </c>
      <c r="AE46" s="7" t="str">
        <f t="shared" ca="1" si="3"/>
        <v>Inactivo</v>
      </c>
      <c r="AF46" s="9" t="s">
        <v>89</v>
      </c>
      <c r="AG46" s="9" t="str">
        <f t="shared" si="4"/>
        <v>CMAC</v>
      </c>
      <c r="AH46" s="7"/>
      <c r="AI46" s="7"/>
      <c r="AJ46" s="7"/>
      <c r="AK46" s="7"/>
      <c r="AL46" s="7"/>
      <c r="AM46" s="7"/>
      <c r="AN46" s="7"/>
      <c r="AO46" s="7" t="e">
        <f ca="1">SEPARARAPELLIDOS2018(Tabla1[[#This Row],[APELLIDOS Y NOMBRES]])</f>
        <v>#NAME?</v>
      </c>
      <c r="AP46" s="7">
        <f t="shared" ca="1" si="9"/>
        <v>0</v>
      </c>
      <c r="AQ46" s="7">
        <f t="shared" ca="1" si="10"/>
        <v>0</v>
      </c>
      <c r="AR46" s="7">
        <f t="shared" ca="1" si="11"/>
        <v>0</v>
      </c>
      <c r="AS46" s="7" t="e">
        <f ca="1">QuitarSimbolos(Tabla1[[#This Row],[CODTRA5]])</f>
        <v>#NAME?</v>
      </c>
      <c r="AT46" s="7" t="s">
        <v>1703</v>
      </c>
      <c r="AU46" s="7">
        <f t="shared" si="8"/>
        <v>1</v>
      </c>
      <c r="AV46" s="7">
        <v>1</v>
      </c>
      <c r="AW46" s="7" t="str">
        <f>+Tabla1[[#This Row],[DNI23]]</f>
        <v>30837818</v>
      </c>
      <c r="AX46" s="7">
        <v>604</v>
      </c>
      <c r="AY46" s="8">
        <f>+Tabla1[[#This Row],[FECHA DE
NACIMIENTO]]</f>
        <v>27122</v>
      </c>
      <c r="AZ46" s="7">
        <f ca="1">+Tabla1[[#This Row],[CODTRA6]]</f>
        <v>0</v>
      </c>
      <c r="BA46" s="7">
        <f ca="1">+Tabla1[[#This Row],[CODTRA7]]</f>
        <v>0</v>
      </c>
      <c r="BB46" s="7" t="e">
        <f ca="1">+Tabla1[[#This Row],[CODTRA8]]</f>
        <v>#NAME?</v>
      </c>
      <c r="BC46" s="7">
        <f>+Tabla1[[#This Row],[SEXO]]</f>
        <v>1</v>
      </c>
      <c r="BD46" s="7">
        <v>9589</v>
      </c>
      <c r="BE46" s="7"/>
      <c r="BF46" s="7">
        <v>959616135</v>
      </c>
      <c r="BG46" s="10" t="s">
        <v>1704</v>
      </c>
      <c r="BH46" s="7"/>
      <c r="BI46" s="7"/>
      <c r="BJ46" s="7"/>
      <c r="BK46" s="7"/>
      <c r="BL46" s="7"/>
      <c r="BM46" s="7" t="s">
        <v>1711</v>
      </c>
      <c r="BN46" s="7">
        <v>2</v>
      </c>
      <c r="BO46" s="7"/>
      <c r="BP46" s="7"/>
      <c r="BQ46" s="7"/>
      <c r="BR46" s="7">
        <v>1</v>
      </c>
      <c r="BS46" s="7" t="s">
        <v>1706</v>
      </c>
      <c r="BT46" s="7"/>
      <c r="BU46" s="7">
        <v>170301</v>
      </c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9"/>
      <c r="CH46" s="9"/>
      <c r="CI46" s="9"/>
      <c r="CJ46" s="7">
        <v>1</v>
      </c>
    </row>
    <row r="47" spans="1:88" ht="15" x14ac:dyDescent="0.25">
      <c r="A47">
        <v>46</v>
      </c>
      <c r="B47" s="28">
        <v>310</v>
      </c>
      <c r="C47" s="28" t="s">
        <v>3339</v>
      </c>
      <c r="D47" s="45">
        <v>30835938</v>
      </c>
      <c r="E47" s="35" t="s">
        <v>3340</v>
      </c>
      <c r="F47" s="29" t="s">
        <v>1720</v>
      </c>
      <c r="G47" s="29" t="s">
        <v>1702</v>
      </c>
      <c r="H47" s="30">
        <f t="shared" si="0"/>
        <v>26188</v>
      </c>
      <c r="I47" s="29" t="s">
        <v>1720</v>
      </c>
      <c r="J47" s="28">
        <v>0</v>
      </c>
      <c r="K47" s="31">
        <v>0</v>
      </c>
      <c r="L47" s="7"/>
      <c r="M47" s="7"/>
      <c r="N47" s="7"/>
      <c r="O47" s="32" t="str">
        <f>"Retención Judicial "&amp;(Tabla1[[#This Row],[JUDICIAL]]*100)&amp;"%"</f>
        <v>Retención Judicial 0%</v>
      </c>
      <c r="P47" s="7"/>
      <c r="Q47" s="33">
        <f t="shared" si="12"/>
        <v>930</v>
      </c>
      <c r="R47" s="34">
        <f>+Tabla1[[#This Row],[MINIMO VITAL]]*9%</f>
        <v>83.7</v>
      </c>
      <c r="S47" s="7"/>
      <c r="T47" s="7">
        <f t="shared" ca="1" si="1"/>
        <v>47</v>
      </c>
      <c r="U47" s="7" t="str">
        <f t="shared" si="2"/>
        <v>30835938</v>
      </c>
      <c r="V47" s="7"/>
      <c r="W47" s="7"/>
      <c r="X47" s="7"/>
      <c r="Y47" s="7"/>
      <c r="Z47" s="7"/>
      <c r="AA47" s="8">
        <f>+Tabla1[[#This Row],[FECHA DE
NACIMIENTO]]</f>
        <v>26188</v>
      </c>
      <c r="AB47" s="20"/>
      <c r="AC47" s="7"/>
      <c r="AD47" s="7" t="str">
        <f>IF(COUNTIF(D$1:D46,D47)=0,"OK","Duplicado")</f>
        <v>OK</v>
      </c>
      <c r="AE47" s="7" t="str">
        <f t="shared" ca="1" si="3"/>
        <v>Inactivo</v>
      </c>
      <c r="AF47" s="9" t="s">
        <v>1720</v>
      </c>
      <c r="AG47" s="9" t="str">
        <f t="shared" si="4"/>
        <v/>
      </c>
      <c r="AH47" s="7"/>
      <c r="AI47" s="7"/>
      <c r="AJ47" s="7"/>
      <c r="AK47" s="7"/>
      <c r="AL47" s="7"/>
      <c r="AM47" s="7"/>
      <c r="AN47" s="7"/>
      <c r="AO47" s="7" t="e">
        <f ca="1">SEPARARAPELLIDOS2018(Tabla1[[#This Row],[APELLIDOS Y NOMBRES]])</f>
        <v>#NAME?</v>
      </c>
      <c r="AP47" s="7">
        <f t="shared" ca="1" si="9"/>
        <v>0</v>
      </c>
      <c r="AQ47" s="7">
        <f t="shared" ca="1" si="10"/>
        <v>0</v>
      </c>
      <c r="AR47" s="7">
        <f t="shared" ca="1" si="11"/>
        <v>0</v>
      </c>
      <c r="AS47" s="7" t="e">
        <f ca="1">QuitarSimbolos(Tabla1[[#This Row],[CODTRA5]])</f>
        <v>#NAME?</v>
      </c>
      <c r="AT47" s="7" t="s">
        <v>1703</v>
      </c>
      <c r="AU47" s="7">
        <f t="shared" si="8"/>
        <v>1</v>
      </c>
      <c r="AV47" s="7">
        <v>1</v>
      </c>
      <c r="AW47" s="7" t="str">
        <f>+Tabla1[[#This Row],[DNI23]]</f>
        <v>30835938</v>
      </c>
      <c r="AX47" s="7">
        <v>604</v>
      </c>
      <c r="AY47" s="8">
        <f>+Tabla1[[#This Row],[FECHA DE
NACIMIENTO]]</f>
        <v>26188</v>
      </c>
      <c r="AZ47" s="7">
        <f ca="1">+Tabla1[[#This Row],[CODTRA6]]</f>
        <v>0</v>
      </c>
      <c r="BA47" s="7">
        <f ca="1">+Tabla1[[#This Row],[CODTRA7]]</f>
        <v>0</v>
      </c>
      <c r="BB47" s="7" t="e">
        <f ca="1">+Tabla1[[#This Row],[CODTRA8]]</f>
        <v>#NAME?</v>
      </c>
      <c r="BC47" s="7">
        <f>+Tabla1[[#This Row],[SEXO]]</f>
        <v>1</v>
      </c>
      <c r="BD47" s="7">
        <v>9589</v>
      </c>
      <c r="BE47" s="7"/>
      <c r="BF47" s="7">
        <v>959616135</v>
      </c>
      <c r="BG47" s="10" t="s">
        <v>1704</v>
      </c>
      <c r="BH47" s="7"/>
      <c r="BI47" s="7"/>
      <c r="BJ47" s="7"/>
      <c r="BK47" s="7"/>
      <c r="BL47" s="7"/>
      <c r="BM47" s="7" t="s">
        <v>1738</v>
      </c>
      <c r="BN47" s="7">
        <v>16</v>
      </c>
      <c r="BO47" s="7"/>
      <c r="BP47" s="7"/>
      <c r="BQ47" s="7"/>
      <c r="BR47" s="7">
        <v>2</v>
      </c>
      <c r="BS47" s="7" t="s">
        <v>1743</v>
      </c>
      <c r="BT47" s="7" t="s">
        <v>1803</v>
      </c>
      <c r="BU47" s="7">
        <v>170301</v>
      </c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9"/>
      <c r="CH47" s="9"/>
      <c r="CI47" s="9"/>
      <c r="CJ47" s="7">
        <v>1</v>
      </c>
    </row>
    <row r="48" spans="1:88" ht="15" x14ac:dyDescent="0.25">
      <c r="A48">
        <v>47</v>
      </c>
      <c r="B48" s="28">
        <v>471</v>
      </c>
      <c r="C48" s="28" t="s">
        <v>90</v>
      </c>
      <c r="D48" s="45">
        <v>42994411</v>
      </c>
      <c r="E48" s="29" t="s">
        <v>1817</v>
      </c>
      <c r="F48" s="29" t="s">
        <v>1720</v>
      </c>
      <c r="G48" s="29" t="s">
        <v>1702</v>
      </c>
      <c r="H48" s="30">
        <f t="shared" si="0"/>
        <v>29900</v>
      </c>
      <c r="I48" s="29" t="s">
        <v>1720</v>
      </c>
      <c r="J48" s="28">
        <v>0</v>
      </c>
      <c r="K48" s="31">
        <v>0</v>
      </c>
      <c r="L48" s="7"/>
      <c r="M48" s="7"/>
      <c r="N48" s="7"/>
      <c r="O48" s="32" t="str">
        <f>"Retención Judicial "&amp;(Tabla1[[#This Row],[JUDICIAL]]*100)&amp;"%"</f>
        <v>Retención Judicial 0%</v>
      </c>
      <c r="P48" s="7"/>
      <c r="Q48" s="33">
        <f t="shared" si="12"/>
        <v>930</v>
      </c>
      <c r="R48" s="34">
        <f>+Tabla1[[#This Row],[MINIMO VITAL]]*9%</f>
        <v>83.7</v>
      </c>
      <c r="S48" s="7"/>
      <c r="T48" s="7">
        <f t="shared" ca="1" si="1"/>
        <v>37</v>
      </c>
      <c r="U48" s="7" t="str">
        <f t="shared" si="2"/>
        <v>42994411</v>
      </c>
      <c r="V48" s="7"/>
      <c r="W48" s="7"/>
      <c r="X48" s="7"/>
      <c r="Y48" s="7"/>
      <c r="Z48" s="7"/>
      <c r="AA48" s="8">
        <f>+Tabla1[[#This Row],[FECHA DE
NACIMIENTO]]</f>
        <v>29900</v>
      </c>
      <c r="AB48" s="20"/>
      <c r="AC48" s="7"/>
      <c r="AD48" s="7" t="str">
        <f>IF(COUNTIF(D$1:D47,D48)=0,"OK","Duplicado")</f>
        <v>OK</v>
      </c>
      <c r="AE48" s="7" t="str">
        <f t="shared" ca="1" si="3"/>
        <v>Inactivo</v>
      </c>
      <c r="AF48" s="9" t="s">
        <v>1720</v>
      </c>
      <c r="AG48" s="9" t="str">
        <f t="shared" si="4"/>
        <v/>
      </c>
      <c r="AH48" s="7"/>
      <c r="AI48" s="7"/>
      <c r="AJ48" s="7"/>
      <c r="AK48" s="7"/>
      <c r="AL48" s="7"/>
      <c r="AM48" s="7"/>
      <c r="AN48" s="7"/>
      <c r="AO48" s="7" t="e">
        <f ca="1">SEPARARAPELLIDOS2018(Tabla1[[#This Row],[APELLIDOS Y NOMBRES]])</f>
        <v>#NAME?</v>
      </c>
      <c r="AP48" s="7">
        <f t="shared" ca="1" si="9"/>
        <v>0</v>
      </c>
      <c r="AQ48" s="7">
        <f t="shared" ca="1" si="10"/>
        <v>0</v>
      </c>
      <c r="AR48" s="7">
        <f t="shared" ca="1" si="11"/>
        <v>0</v>
      </c>
      <c r="AS48" s="7" t="e">
        <f ca="1">QuitarSimbolos(Tabla1[[#This Row],[CODTRA5]])</f>
        <v>#NAME?</v>
      </c>
      <c r="AT48" s="7" t="s">
        <v>1703</v>
      </c>
      <c r="AU48" s="7">
        <f t="shared" si="8"/>
        <v>1</v>
      </c>
      <c r="AV48" s="7">
        <v>1</v>
      </c>
      <c r="AW48" s="7" t="str">
        <f>+Tabla1[[#This Row],[DNI23]]</f>
        <v>42994411</v>
      </c>
      <c r="AX48" s="7">
        <v>604</v>
      </c>
      <c r="AY48" s="8">
        <f>+Tabla1[[#This Row],[FECHA DE
NACIMIENTO]]</f>
        <v>29900</v>
      </c>
      <c r="AZ48" s="7">
        <f ca="1">+Tabla1[[#This Row],[CODTRA6]]</f>
        <v>0</v>
      </c>
      <c r="BA48" s="7">
        <f ca="1">+Tabla1[[#This Row],[CODTRA7]]</f>
        <v>0</v>
      </c>
      <c r="BB48" s="7" t="e">
        <f ca="1">+Tabla1[[#This Row],[CODTRA8]]</f>
        <v>#NAME?</v>
      </c>
      <c r="BC48" s="7">
        <f>+Tabla1[[#This Row],[SEXO]]</f>
        <v>1</v>
      </c>
      <c r="BD48" s="7">
        <v>9589</v>
      </c>
      <c r="BE48" s="7"/>
      <c r="BF48" s="7">
        <v>959616135</v>
      </c>
      <c r="BG48" s="10" t="s">
        <v>1704</v>
      </c>
      <c r="BH48" s="7"/>
      <c r="BI48" s="7"/>
      <c r="BJ48" s="7"/>
      <c r="BK48" s="7"/>
      <c r="BL48" s="7"/>
      <c r="BM48" s="7">
        <v>34</v>
      </c>
      <c r="BN48" s="7">
        <v>11</v>
      </c>
      <c r="BO48" s="7"/>
      <c r="BP48" s="7"/>
      <c r="BQ48" s="7"/>
      <c r="BR48" s="7">
        <v>2</v>
      </c>
      <c r="BS48" s="7" t="s">
        <v>1818</v>
      </c>
      <c r="BT48" s="7"/>
      <c r="BU48" s="7">
        <v>170301</v>
      </c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9"/>
      <c r="CH48" s="9"/>
      <c r="CI48" s="9"/>
      <c r="CJ48" s="7">
        <v>1</v>
      </c>
    </row>
    <row r="49" spans="1:88" ht="15" x14ac:dyDescent="0.25">
      <c r="A49">
        <v>48</v>
      </c>
      <c r="B49" s="28">
        <v>1304</v>
      </c>
      <c r="C49" s="28" t="s">
        <v>1594</v>
      </c>
      <c r="D49" s="45">
        <v>47300406</v>
      </c>
      <c r="E49" s="28" t="s">
        <v>1819</v>
      </c>
      <c r="F49" s="28"/>
      <c r="G49" s="28" t="s">
        <v>1702</v>
      </c>
      <c r="H49" s="30">
        <f t="shared" si="0"/>
        <v>33442</v>
      </c>
      <c r="I49" s="28"/>
      <c r="J49" s="28">
        <v>0</v>
      </c>
      <c r="K49" s="31">
        <v>0</v>
      </c>
      <c r="L49" s="7"/>
      <c r="M49" s="7"/>
      <c r="N49" s="7"/>
      <c r="O49" s="32" t="str">
        <f>"Retención Judicial "&amp;(Tabla1[[#This Row],[JUDICIAL]]*100)&amp;"%"</f>
        <v>Retención Judicial 0%</v>
      </c>
      <c r="P49" s="7"/>
      <c r="Q49" s="33">
        <f t="shared" si="12"/>
        <v>930</v>
      </c>
      <c r="R49" s="34">
        <f>+Tabla1[[#This Row],[MINIMO VITAL]]*9%</f>
        <v>83.7</v>
      </c>
      <c r="S49" s="7"/>
      <c r="T49" s="7">
        <f t="shared" ca="1" si="1"/>
        <v>27</v>
      </c>
      <c r="U49" s="7" t="str">
        <f t="shared" si="2"/>
        <v>47300406</v>
      </c>
      <c r="V49" s="7"/>
      <c r="W49" s="7"/>
      <c r="X49" s="7"/>
      <c r="Y49" s="7"/>
      <c r="Z49" s="7"/>
      <c r="AA49" s="8">
        <f>+Tabla1[[#This Row],[FECHA DE
NACIMIENTO]]</f>
        <v>33442</v>
      </c>
      <c r="AB49" s="20"/>
      <c r="AC49" s="7"/>
      <c r="AD49" s="7" t="str">
        <f>IF(COUNTIF(D$1:D48,D49)=0,"OK","Duplicado")</f>
        <v>OK</v>
      </c>
      <c r="AE49" s="7" t="str">
        <f t="shared" ca="1" si="3"/>
        <v>Inactivo</v>
      </c>
      <c r="AF49" s="7" t="s">
        <v>1607</v>
      </c>
      <c r="AG49" s="9" t="str">
        <f t="shared" si="4"/>
        <v>CMAC</v>
      </c>
      <c r="AH49" s="7"/>
      <c r="AI49" s="7"/>
      <c r="AJ49" s="7"/>
      <c r="AK49" s="7"/>
      <c r="AL49" s="7"/>
      <c r="AM49" s="7"/>
      <c r="AN49" s="7"/>
      <c r="AO49" s="7" t="e">
        <f ca="1">SEPARARAPELLIDOS2018(Tabla1[[#This Row],[APELLIDOS Y NOMBRES]])</f>
        <v>#NAME?</v>
      </c>
      <c r="AP49" s="7">
        <f t="shared" ca="1" si="9"/>
        <v>0</v>
      </c>
      <c r="AQ49" s="7">
        <f t="shared" ca="1" si="10"/>
        <v>0</v>
      </c>
      <c r="AR49" s="7">
        <f t="shared" ca="1" si="11"/>
        <v>0</v>
      </c>
      <c r="AS49" s="7" t="e">
        <f ca="1">QuitarSimbolos(Tabla1[[#This Row],[CODTRA5]])</f>
        <v>#NAME?</v>
      </c>
      <c r="AT49" s="7" t="s">
        <v>1703</v>
      </c>
      <c r="AU49" s="7">
        <f t="shared" si="8"/>
        <v>1</v>
      </c>
      <c r="AV49" s="7">
        <v>1</v>
      </c>
      <c r="AW49" s="7" t="str">
        <f>+Tabla1[[#This Row],[DNI23]]</f>
        <v>47300406</v>
      </c>
      <c r="AX49" s="7">
        <v>604</v>
      </c>
      <c r="AY49" s="11">
        <f>+Tabla1[[#This Row],[FECHA DE
NACIMIENTO]]</f>
        <v>33442</v>
      </c>
      <c r="AZ49" s="7">
        <f ca="1">+Tabla1[[#This Row],[CODTRA6]]</f>
        <v>0</v>
      </c>
      <c r="BA49" s="7">
        <f ca="1">+Tabla1[[#This Row],[CODTRA7]]</f>
        <v>0</v>
      </c>
      <c r="BB49" s="7" t="e">
        <f ca="1">+Tabla1[[#This Row],[CODTRA8]]</f>
        <v>#NAME?</v>
      </c>
      <c r="BC49" s="7">
        <f>+Tabla1[[#This Row],[SEXO]]</f>
        <v>1</v>
      </c>
      <c r="BD49" s="7">
        <v>9589</v>
      </c>
      <c r="BE49" s="7"/>
      <c r="BF49" s="7">
        <v>959616135</v>
      </c>
      <c r="BG49" s="10" t="s">
        <v>1704</v>
      </c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</row>
    <row r="50" spans="1:88" ht="15" x14ac:dyDescent="0.25">
      <c r="A50">
        <v>49</v>
      </c>
      <c r="B50" s="28">
        <v>453</v>
      </c>
      <c r="C50" s="28" t="s">
        <v>91</v>
      </c>
      <c r="D50" s="45">
        <v>30825482</v>
      </c>
      <c r="E50" s="29" t="s">
        <v>1720</v>
      </c>
      <c r="F50" s="29" t="s">
        <v>1720</v>
      </c>
      <c r="G50" s="29" t="s">
        <v>1702</v>
      </c>
      <c r="H50" s="30" t="str">
        <f t="shared" si="0"/>
        <v xml:space="preserve"> </v>
      </c>
      <c r="I50" s="29" t="s">
        <v>1720</v>
      </c>
      <c r="J50" s="28">
        <v>0</v>
      </c>
      <c r="K50" s="31">
        <v>0</v>
      </c>
      <c r="L50" s="7"/>
      <c r="M50" s="7"/>
      <c r="N50" s="7"/>
      <c r="O50" s="32" t="str">
        <f>"Retención Judicial "&amp;(Tabla1[[#This Row],[JUDICIAL]]*100)&amp;"%"</f>
        <v>Retención Judicial 0%</v>
      </c>
      <c r="P50" s="7"/>
      <c r="Q50" s="33">
        <f t="shared" si="12"/>
        <v>930</v>
      </c>
      <c r="R50" s="34">
        <f>+Tabla1[[#This Row],[MINIMO VITAL]]*9%</f>
        <v>83.7</v>
      </c>
      <c r="S50" s="7"/>
      <c r="T50" s="7" t="str">
        <f t="shared" ca="1" si="1"/>
        <v xml:space="preserve"> </v>
      </c>
      <c r="U50" s="7" t="str">
        <f t="shared" si="2"/>
        <v>30825482</v>
      </c>
      <c r="V50" s="7"/>
      <c r="W50" s="7"/>
      <c r="X50" s="7"/>
      <c r="Y50" s="7"/>
      <c r="Z50" s="7"/>
      <c r="AA50" s="8" t="str">
        <f>+Tabla1[[#This Row],[FECHA DE
NACIMIENTO]]</f>
        <v xml:space="preserve"> </v>
      </c>
      <c r="AB50" s="20"/>
      <c r="AC50" s="7"/>
      <c r="AD50" s="7" t="str">
        <f>IF(COUNTIF(D$1:D49,D50)=0,"OK","Duplicado")</f>
        <v>OK</v>
      </c>
      <c r="AE50" s="7" t="str">
        <f t="shared" ca="1" si="3"/>
        <v>Inactivo</v>
      </c>
      <c r="AF50" s="9" t="s">
        <v>1720</v>
      </c>
      <c r="AG50" s="9" t="str">
        <f t="shared" si="4"/>
        <v/>
      </c>
      <c r="AH50" s="7"/>
      <c r="AI50" s="7"/>
      <c r="AJ50" s="7"/>
      <c r="AK50" s="7"/>
      <c r="AL50" s="7"/>
      <c r="AM50" s="7"/>
      <c r="AN50" s="7"/>
      <c r="AO50" s="7" t="e">
        <f ca="1">SEPARARAPELLIDOS2018(Tabla1[[#This Row],[APELLIDOS Y NOMBRES]])</f>
        <v>#NAME?</v>
      </c>
      <c r="AP50" s="7">
        <f t="shared" ca="1" si="9"/>
        <v>0</v>
      </c>
      <c r="AQ50" s="7">
        <f t="shared" ca="1" si="10"/>
        <v>0</v>
      </c>
      <c r="AR50" s="7">
        <f t="shared" ca="1" si="11"/>
        <v>0</v>
      </c>
      <c r="AS50" s="7" t="e">
        <f ca="1">QuitarSimbolos(Tabla1[[#This Row],[CODTRA5]])</f>
        <v>#NAME?</v>
      </c>
      <c r="AT50" s="7" t="s">
        <v>1703</v>
      </c>
      <c r="AU50" s="7">
        <f t="shared" si="8"/>
        <v>1</v>
      </c>
      <c r="AV50" s="7">
        <v>1</v>
      </c>
      <c r="AW50" s="7" t="str">
        <f>+Tabla1[[#This Row],[DNI23]]</f>
        <v>30825482</v>
      </c>
      <c r="AX50" s="7">
        <v>604</v>
      </c>
      <c r="AY50" s="8" t="str">
        <f>+Tabla1[[#This Row],[FECHA DE
NACIMIENTO]]</f>
        <v xml:space="preserve"> </v>
      </c>
      <c r="AZ50" s="7">
        <f ca="1">+Tabla1[[#This Row],[CODTRA6]]</f>
        <v>0</v>
      </c>
      <c r="BA50" s="7">
        <f ca="1">+Tabla1[[#This Row],[CODTRA7]]</f>
        <v>0</v>
      </c>
      <c r="BB50" s="7" t="e">
        <f ca="1">+Tabla1[[#This Row],[CODTRA8]]</f>
        <v>#NAME?</v>
      </c>
      <c r="BC50" s="7">
        <f>+Tabla1[[#This Row],[SEXO]]</f>
        <v>1</v>
      </c>
      <c r="BD50" s="7">
        <v>9589</v>
      </c>
      <c r="BE50" s="7"/>
      <c r="BF50" s="7">
        <v>959616135</v>
      </c>
      <c r="BG50" s="10" t="s">
        <v>1704</v>
      </c>
      <c r="BH50" s="7"/>
      <c r="BI50" s="7"/>
      <c r="BJ50" s="7"/>
      <c r="BK50" s="7"/>
      <c r="BL50" s="7"/>
      <c r="BM50" s="7" t="s">
        <v>1820</v>
      </c>
      <c r="BN50" s="7">
        <v>14</v>
      </c>
      <c r="BO50" s="7"/>
      <c r="BP50" s="7"/>
      <c r="BQ50" s="7"/>
      <c r="BR50" s="7">
        <v>5</v>
      </c>
      <c r="BS50" s="7" t="s">
        <v>1821</v>
      </c>
      <c r="BT50" s="7" t="s">
        <v>1822</v>
      </c>
      <c r="BU50" s="7">
        <v>170301</v>
      </c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9"/>
      <c r="CH50" s="9"/>
      <c r="CI50" s="9"/>
      <c r="CJ50" s="7">
        <v>1</v>
      </c>
    </row>
    <row r="51" spans="1:88" ht="15" x14ac:dyDescent="0.25">
      <c r="A51">
        <v>50</v>
      </c>
      <c r="B51" s="28">
        <v>727</v>
      </c>
      <c r="C51" s="28" t="s">
        <v>92</v>
      </c>
      <c r="D51" s="45">
        <v>76590196</v>
      </c>
      <c r="E51" s="29" t="s">
        <v>1823</v>
      </c>
      <c r="F51" s="29"/>
      <c r="G51" s="29" t="s">
        <v>1702</v>
      </c>
      <c r="H51" s="30">
        <f t="shared" si="0"/>
        <v>35117</v>
      </c>
      <c r="I51" s="29"/>
      <c r="J51" s="28">
        <v>0</v>
      </c>
      <c r="K51" s="31">
        <v>0</v>
      </c>
      <c r="L51" s="7"/>
      <c r="M51" s="7"/>
      <c r="N51" s="7"/>
      <c r="O51" s="32" t="str">
        <f>"Retención Judicial "&amp;(Tabla1[[#This Row],[JUDICIAL]]*100)&amp;"%"</f>
        <v>Retención Judicial 0%</v>
      </c>
      <c r="P51" s="7"/>
      <c r="Q51" s="33">
        <f t="shared" si="12"/>
        <v>930</v>
      </c>
      <c r="R51" s="34">
        <f>+Tabla1[[#This Row],[MINIMO VITAL]]*9%</f>
        <v>83.7</v>
      </c>
      <c r="S51" s="7"/>
      <c r="T51" s="7">
        <f t="shared" ca="1" si="1"/>
        <v>23</v>
      </c>
      <c r="U51" s="7" t="str">
        <f t="shared" si="2"/>
        <v>76590196</v>
      </c>
      <c r="V51" s="7"/>
      <c r="W51" s="7"/>
      <c r="X51" s="7"/>
      <c r="Y51" s="7"/>
      <c r="Z51" s="7"/>
      <c r="AA51" s="8">
        <f>+Tabla1[[#This Row],[FECHA DE
NACIMIENTO]]</f>
        <v>35117</v>
      </c>
      <c r="AB51" s="20"/>
      <c r="AC51" s="7"/>
      <c r="AD51" s="7" t="str">
        <f>IF(COUNTIF(D$1:D50,D51)=0,"OK","Duplicado")</f>
        <v>OK</v>
      </c>
      <c r="AE51" s="7" t="str">
        <f t="shared" ca="1" si="3"/>
        <v>Inactivo</v>
      </c>
      <c r="AF51" s="9" t="s">
        <v>93</v>
      </c>
      <c r="AG51" s="9" t="str">
        <f t="shared" si="4"/>
        <v>CMAC</v>
      </c>
      <c r="AH51" s="7"/>
      <c r="AI51" s="7"/>
      <c r="AJ51" s="7"/>
      <c r="AK51" s="7"/>
      <c r="AL51" s="7"/>
      <c r="AM51" s="7"/>
      <c r="AN51" s="7"/>
      <c r="AO51" s="7" t="e">
        <f ca="1">SEPARARAPELLIDOS2018(Tabla1[[#This Row],[APELLIDOS Y NOMBRES]])</f>
        <v>#NAME?</v>
      </c>
      <c r="AP51" s="7">
        <f t="shared" ca="1" si="9"/>
        <v>0</v>
      </c>
      <c r="AQ51" s="7">
        <f t="shared" ca="1" si="10"/>
        <v>0</v>
      </c>
      <c r="AR51" s="7">
        <f t="shared" ca="1" si="11"/>
        <v>0</v>
      </c>
      <c r="AS51" s="7" t="e">
        <f ca="1">QuitarSimbolos(Tabla1[[#This Row],[CODTRA5]])</f>
        <v>#NAME?</v>
      </c>
      <c r="AT51" s="7" t="s">
        <v>1703</v>
      </c>
      <c r="AU51" s="7">
        <f t="shared" si="8"/>
        <v>1</v>
      </c>
      <c r="AV51" s="7">
        <v>1</v>
      </c>
      <c r="AW51" s="7" t="str">
        <f>+Tabla1[[#This Row],[DNI23]]</f>
        <v>76590196</v>
      </c>
      <c r="AX51" s="7">
        <v>604</v>
      </c>
      <c r="AY51" s="8">
        <f>+Tabla1[[#This Row],[FECHA DE
NACIMIENTO]]</f>
        <v>35117</v>
      </c>
      <c r="AZ51" s="7">
        <f ca="1">+Tabla1[[#This Row],[CODTRA6]]</f>
        <v>0</v>
      </c>
      <c r="BA51" s="7">
        <f ca="1">+Tabla1[[#This Row],[CODTRA7]]</f>
        <v>0</v>
      </c>
      <c r="BB51" s="7" t="e">
        <f ca="1">+Tabla1[[#This Row],[CODTRA8]]</f>
        <v>#NAME?</v>
      </c>
      <c r="BC51" s="7">
        <f>+Tabla1[[#This Row],[SEXO]]</f>
        <v>1</v>
      </c>
      <c r="BD51" s="7">
        <v>9589</v>
      </c>
      <c r="BE51" s="7"/>
      <c r="BF51" s="7">
        <v>959616135</v>
      </c>
      <c r="BG51" s="10" t="s">
        <v>1704</v>
      </c>
      <c r="BH51" s="7"/>
      <c r="BI51" s="7"/>
      <c r="BJ51" s="7"/>
      <c r="BK51" s="7"/>
      <c r="BL51" s="7"/>
      <c r="BM51" s="7">
        <v>56</v>
      </c>
      <c r="BN51" s="7">
        <v>20</v>
      </c>
      <c r="BO51" s="7"/>
      <c r="BP51" s="7"/>
      <c r="BQ51" s="7"/>
      <c r="BR51" s="7">
        <v>2</v>
      </c>
      <c r="BS51" s="7" t="s">
        <v>1824</v>
      </c>
      <c r="BT51" s="7"/>
      <c r="BU51" s="7">
        <v>170301</v>
      </c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9"/>
      <c r="CH51" s="9"/>
      <c r="CI51" s="9"/>
      <c r="CJ51" s="7">
        <v>1</v>
      </c>
    </row>
    <row r="52" spans="1:88" ht="15" x14ac:dyDescent="0.25">
      <c r="A52">
        <v>51</v>
      </c>
      <c r="B52" s="28">
        <v>728</v>
      </c>
      <c r="C52" s="28" t="s">
        <v>94</v>
      </c>
      <c r="D52" s="45">
        <v>44051691</v>
      </c>
      <c r="E52" s="29" t="s">
        <v>1825</v>
      </c>
      <c r="F52" s="29"/>
      <c r="G52" s="29" t="s">
        <v>1702</v>
      </c>
      <c r="H52" s="30">
        <f t="shared" si="0"/>
        <v>29557</v>
      </c>
      <c r="I52" s="29"/>
      <c r="J52" s="28">
        <v>0</v>
      </c>
      <c r="K52" s="31">
        <v>0</v>
      </c>
      <c r="L52" s="7"/>
      <c r="M52" s="7"/>
      <c r="N52" s="7"/>
      <c r="O52" s="32" t="str">
        <f>"Retención Judicial "&amp;(Tabla1[[#This Row],[JUDICIAL]]*100)&amp;"%"</f>
        <v>Retención Judicial 0%</v>
      </c>
      <c r="P52" s="7"/>
      <c r="Q52" s="33">
        <f t="shared" si="12"/>
        <v>930</v>
      </c>
      <c r="R52" s="34">
        <f>+Tabla1[[#This Row],[MINIMO VITAL]]*9%</f>
        <v>83.7</v>
      </c>
      <c r="S52" s="7"/>
      <c r="T52" s="7">
        <f t="shared" ca="1" si="1"/>
        <v>38</v>
      </c>
      <c r="U52" s="7" t="str">
        <f t="shared" si="2"/>
        <v>44051691</v>
      </c>
      <c r="V52" s="7"/>
      <c r="W52" s="7"/>
      <c r="X52" s="7"/>
      <c r="Y52" s="7"/>
      <c r="Z52" s="7"/>
      <c r="AA52" s="8">
        <f>+Tabla1[[#This Row],[FECHA DE
NACIMIENTO]]</f>
        <v>29557</v>
      </c>
      <c r="AB52" s="20"/>
      <c r="AC52" s="7"/>
      <c r="AD52" s="7" t="str">
        <f>IF(COUNTIF(D$1:D51,D52)=0,"OK","Duplicado")</f>
        <v>OK</v>
      </c>
      <c r="AE52" s="7" t="str">
        <f t="shared" ca="1" si="3"/>
        <v>Inactivo</v>
      </c>
      <c r="AF52" s="9" t="s">
        <v>95</v>
      </c>
      <c r="AG52" s="9" t="str">
        <f t="shared" si="4"/>
        <v>CMAC</v>
      </c>
      <c r="AH52" s="7"/>
      <c r="AI52" s="7"/>
      <c r="AJ52" s="7"/>
      <c r="AK52" s="7"/>
      <c r="AL52" s="7"/>
      <c r="AM52" s="7"/>
      <c r="AN52" s="7"/>
      <c r="AO52" s="7" t="e">
        <f ca="1">SEPARARAPELLIDOS2018(Tabla1[[#This Row],[APELLIDOS Y NOMBRES]])</f>
        <v>#NAME?</v>
      </c>
      <c r="AP52" s="7">
        <f t="shared" ca="1" si="9"/>
        <v>0</v>
      </c>
      <c r="AQ52" s="7">
        <f t="shared" ca="1" si="10"/>
        <v>0</v>
      </c>
      <c r="AR52" s="7">
        <f t="shared" ca="1" si="11"/>
        <v>0</v>
      </c>
      <c r="AS52" s="7" t="e">
        <f ca="1">QuitarSimbolos(Tabla1[[#This Row],[CODTRA5]])</f>
        <v>#NAME?</v>
      </c>
      <c r="AT52" s="7" t="s">
        <v>1703</v>
      </c>
      <c r="AU52" s="7">
        <f t="shared" si="8"/>
        <v>1</v>
      </c>
      <c r="AV52" s="7">
        <v>1</v>
      </c>
      <c r="AW52" s="7" t="str">
        <f>+Tabla1[[#This Row],[DNI23]]</f>
        <v>44051691</v>
      </c>
      <c r="AX52" s="7">
        <v>604</v>
      </c>
      <c r="AY52" s="8">
        <f>+Tabla1[[#This Row],[FECHA DE
NACIMIENTO]]</f>
        <v>29557</v>
      </c>
      <c r="AZ52" s="7">
        <f ca="1">+Tabla1[[#This Row],[CODTRA6]]</f>
        <v>0</v>
      </c>
      <c r="BA52" s="7">
        <f ca="1">+Tabla1[[#This Row],[CODTRA7]]</f>
        <v>0</v>
      </c>
      <c r="BB52" s="7" t="e">
        <f ca="1">+Tabla1[[#This Row],[CODTRA8]]</f>
        <v>#NAME?</v>
      </c>
      <c r="BC52" s="7">
        <f>+Tabla1[[#This Row],[SEXO]]</f>
        <v>1</v>
      </c>
      <c r="BD52" s="7">
        <v>9589</v>
      </c>
      <c r="BE52" s="7"/>
      <c r="BF52" s="7">
        <v>959616135</v>
      </c>
      <c r="BG52" s="10" t="s">
        <v>1704</v>
      </c>
      <c r="BH52" s="7"/>
      <c r="BI52" s="7"/>
      <c r="BJ52" s="7"/>
      <c r="BK52" s="7"/>
      <c r="BL52" s="7"/>
      <c r="BM52" s="7">
        <v>33</v>
      </c>
      <c r="BN52" s="7">
        <v>17</v>
      </c>
      <c r="BO52" s="7"/>
      <c r="BP52" s="7"/>
      <c r="BQ52" s="7"/>
      <c r="BR52" s="7">
        <v>1</v>
      </c>
      <c r="BS52" s="7" t="s">
        <v>1826</v>
      </c>
      <c r="BT52" s="7"/>
      <c r="BU52" s="7">
        <v>170301</v>
      </c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9"/>
      <c r="CH52" s="9"/>
      <c r="CI52" s="9"/>
      <c r="CJ52" s="7">
        <v>1</v>
      </c>
    </row>
    <row r="53" spans="1:88" ht="15" x14ac:dyDescent="0.25">
      <c r="A53">
        <v>52</v>
      </c>
      <c r="B53" s="28">
        <v>312</v>
      </c>
      <c r="C53" s="28" t="s">
        <v>3341</v>
      </c>
      <c r="D53" s="45">
        <v>30820843</v>
      </c>
      <c r="E53" s="35" t="s">
        <v>3342</v>
      </c>
      <c r="F53" s="29" t="s">
        <v>1720</v>
      </c>
      <c r="G53" s="29" t="s">
        <v>1702</v>
      </c>
      <c r="H53" s="30">
        <f t="shared" si="0"/>
        <v>17237</v>
      </c>
      <c r="I53" s="29" t="s">
        <v>1720</v>
      </c>
      <c r="J53" s="28">
        <v>0</v>
      </c>
      <c r="K53" s="31">
        <v>0</v>
      </c>
      <c r="L53" s="7"/>
      <c r="M53" s="7"/>
      <c r="N53" s="7"/>
      <c r="O53" s="32" t="str">
        <f>"Retención Judicial "&amp;(Tabla1[[#This Row],[JUDICIAL]]*100)&amp;"%"</f>
        <v>Retención Judicial 0%</v>
      </c>
      <c r="P53" s="7"/>
      <c r="Q53" s="33">
        <f t="shared" si="12"/>
        <v>930</v>
      </c>
      <c r="R53" s="34">
        <f>+Tabla1[[#This Row],[MINIMO VITAL]]*9%</f>
        <v>83.7</v>
      </c>
      <c r="S53" s="7"/>
      <c r="T53" s="7">
        <f t="shared" ca="1" si="1"/>
        <v>72</v>
      </c>
      <c r="U53" s="7" t="str">
        <f t="shared" si="2"/>
        <v>30820843</v>
      </c>
      <c r="V53" s="7"/>
      <c r="W53" s="7"/>
      <c r="X53" s="7"/>
      <c r="Y53" s="7"/>
      <c r="Z53" s="7"/>
      <c r="AA53" s="8">
        <f>+Tabla1[[#This Row],[FECHA DE
NACIMIENTO]]</f>
        <v>17237</v>
      </c>
      <c r="AB53" s="20"/>
      <c r="AC53" s="7"/>
      <c r="AD53" s="7" t="str">
        <f>IF(COUNTIF(D$1:D52,D53)=0,"OK","Duplicado")</f>
        <v>OK</v>
      </c>
      <c r="AE53" s="7" t="str">
        <f t="shared" ca="1" si="3"/>
        <v>Inactivo</v>
      </c>
      <c r="AF53" s="9" t="s">
        <v>1720</v>
      </c>
      <c r="AG53" s="9" t="str">
        <f t="shared" si="4"/>
        <v/>
      </c>
      <c r="AH53" s="7"/>
      <c r="AI53" s="7"/>
      <c r="AJ53" s="7"/>
      <c r="AK53" s="7"/>
      <c r="AL53" s="7"/>
      <c r="AM53" s="7"/>
      <c r="AN53" s="7"/>
      <c r="AO53" s="7" t="e">
        <f ca="1">SEPARARAPELLIDOS2018(Tabla1[[#This Row],[APELLIDOS Y NOMBRES]])</f>
        <v>#NAME?</v>
      </c>
      <c r="AP53" s="7">
        <f t="shared" ca="1" si="9"/>
        <v>0</v>
      </c>
      <c r="AQ53" s="7">
        <f t="shared" ca="1" si="10"/>
        <v>0</v>
      </c>
      <c r="AR53" s="7">
        <f t="shared" ca="1" si="11"/>
        <v>0</v>
      </c>
      <c r="AS53" s="7" t="e">
        <f ca="1">QuitarSimbolos(Tabla1[[#This Row],[CODTRA5]])</f>
        <v>#NAME?</v>
      </c>
      <c r="AT53" s="7" t="s">
        <v>1703</v>
      </c>
      <c r="AU53" s="7">
        <f t="shared" si="8"/>
        <v>1</v>
      </c>
      <c r="AV53" s="7">
        <v>1</v>
      </c>
      <c r="AW53" s="7" t="str">
        <f>+Tabla1[[#This Row],[DNI23]]</f>
        <v>30820843</v>
      </c>
      <c r="AX53" s="7">
        <v>604</v>
      </c>
      <c r="AY53" s="8">
        <f>+Tabla1[[#This Row],[FECHA DE
NACIMIENTO]]</f>
        <v>17237</v>
      </c>
      <c r="AZ53" s="7">
        <f ca="1">+Tabla1[[#This Row],[CODTRA6]]</f>
        <v>0</v>
      </c>
      <c r="BA53" s="7">
        <f ca="1">+Tabla1[[#This Row],[CODTRA7]]</f>
        <v>0</v>
      </c>
      <c r="BB53" s="7" t="e">
        <f ca="1">+Tabla1[[#This Row],[CODTRA8]]</f>
        <v>#NAME?</v>
      </c>
      <c r="BC53" s="7">
        <f>+Tabla1[[#This Row],[SEXO]]</f>
        <v>1</v>
      </c>
      <c r="BD53" s="7">
        <v>9589</v>
      </c>
      <c r="BE53" s="7"/>
      <c r="BF53" s="7">
        <v>959616135</v>
      </c>
      <c r="BG53" s="10" t="s">
        <v>1704</v>
      </c>
      <c r="BH53" s="7">
        <v>17</v>
      </c>
      <c r="BI53" s="7" t="s">
        <v>1827</v>
      </c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 t="s">
        <v>1828</v>
      </c>
      <c r="BU53" s="7">
        <v>170301</v>
      </c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9"/>
      <c r="CH53" s="9"/>
      <c r="CI53" s="9"/>
      <c r="CJ53" s="7">
        <v>1</v>
      </c>
    </row>
    <row r="54" spans="1:88" ht="15" x14ac:dyDescent="0.25">
      <c r="A54">
        <v>53</v>
      </c>
      <c r="B54" s="28">
        <v>51</v>
      </c>
      <c r="C54" s="28" t="s">
        <v>96</v>
      </c>
      <c r="D54" s="45">
        <v>4645084</v>
      </c>
      <c r="E54" s="29" t="s">
        <v>1829</v>
      </c>
      <c r="F54" s="29" t="s">
        <v>1830</v>
      </c>
      <c r="G54" s="29" t="s">
        <v>1742</v>
      </c>
      <c r="H54" s="30">
        <f t="shared" si="0"/>
        <v>25411</v>
      </c>
      <c r="I54" s="29" t="s">
        <v>1737</v>
      </c>
      <c r="J54" s="28">
        <v>0</v>
      </c>
      <c r="K54" s="31">
        <v>0</v>
      </c>
      <c r="L54" s="7"/>
      <c r="M54" s="7"/>
      <c r="N54" s="7"/>
      <c r="O54" s="32" t="str">
        <f>"Retención Judicial "&amp;(Tabla1[[#This Row],[JUDICIAL]]*100)&amp;"%"</f>
        <v>Retención Judicial 0%</v>
      </c>
      <c r="P54" s="7"/>
      <c r="Q54" s="33">
        <f t="shared" si="12"/>
        <v>930</v>
      </c>
      <c r="R54" s="34">
        <f>+Tabla1[[#This Row],[MINIMO VITAL]]*9%</f>
        <v>83.7</v>
      </c>
      <c r="S54" s="7"/>
      <c r="T54" s="7">
        <f t="shared" ca="1" si="1"/>
        <v>49</v>
      </c>
      <c r="U54" s="7" t="str">
        <f t="shared" si="2"/>
        <v>04645084</v>
      </c>
      <c r="V54" s="7"/>
      <c r="W54" s="7"/>
      <c r="X54" s="7"/>
      <c r="Y54" s="7"/>
      <c r="Z54" s="7"/>
      <c r="AA54" s="8">
        <f>+Tabla1[[#This Row],[FECHA DE
NACIMIENTO]]</f>
        <v>25411</v>
      </c>
      <c r="AB54" s="20"/>
      <c r="AC54" s="7"/>
      <c r="AD54" s="7" t="str">
        <f>IF(COUNTIF(D$1:D53,D54)=0,"OK","Duplicado")</f>
        <v>OK</v>
      </c>
      <c r="AE54" s="7" t="str">
        <f t="shared" ca="1" si="3"/>
        <v>Inactivo</v>
      </c>
      <c r="AF54" s="9" t="s">
        <v>97</v>
      </c>
      <c r="AG54" s="9" t="str">
        <f t="shared" si="4"/>
        <v>CMAC</v>
      </c>
      <c r="AH54" s="7"/>
      <c r="AI54" s="7"/>
      <c r="AJ54" s="7"/>
      <c r="AK54" s="7"/>
      <c r="AL54" s="7"/>
      <c r="AM54" s="7"/>
      <c r="AN54" s="7"/>
      <c r="AO54" s="7" t="e">
        <f ca="1">SEPARARAPELLIDOS2018(Tabla1[[#This Row],[APELLIDOS Y NOMBRES]])</f>
        <v>#NAME?</v>
      </c>
      <c r="AP54" s="7">
        <f t="shared" ca="1" si="9"/>
        <v>0</v>
      </c>
      <c r="AQ54" s="7">
        <f t="shared" ca="1" si="10"/>
        <v>0</v>
      </c>
      <c r="AR54" s="7">
        <f t="shared" ca="1" si="11"/>
        <v>0</v>
      </c>
      <c r="AS54" s="7" t="e">
        <f ca="1">QuitarSimbolos(Tabla1[[#This Row],[CODTRA5]])</f>
        <v>#NAME?</v>
      </c>
      <c r="AT54" s="7" t="s">
        <v>1703</v>
      </c>
      <c r="AU54" s="7">
        <f t="shared" si="8"/>
        <v>1</v>
      </c>
      <c r="AV54" s="7">
        <v>1</v>
      </c>
      <c r="AW54" s="7" t="str">
        <f>+Tabla1[[#This Row],[DNI23]]</f>
        <v>04645084</v>
      </c>
      <c r="AX54" s="7">
        <v>604</v>
      </c>
      <c r="AY54" s="8">
        <f>+Tabla1[[#This Row],[FECHA DE
NACIMIENTO]]</f>
        <v>25411</v>
      </c>
      <c r="AZ54" s="7">
        <f ca="1">+Tabla1[[#This Row],[CODTRA6]]</f>
        <v>0</v>
      </c>
      <c r="BA54" s="7">
        <f ca="1">+Tabla1[[#This Row],[CODTRA7]]</f>
        <v>0</v>
      </c>
      <c r="BB54" s="7" t="e">
        <f ca="1">+Tabla1[[#This Row],[CODTRA8]]</f>
        <v>#NAME?</v>
      </c>
      <c r="BC54" s="7">
        <f>+Tabla1[[#This Row],[SEXO]]</f>
        <v>1</v>
      </c>
      <c r="BD54" s="7">
        <v>9589</v>
      </c>
      <c r="BE54" s="7"/>
      <c r="BF54" s="7">
        <v>959616135</v>
      </c>
      <c r="BG54" s="10" t="s">
        <v>1704</v>
      </c>
      <c r="BH54" s="7"/>
      <c r="BI54" s="7"/>
      <c r="BJ54" s="7"/>
      <c r="BK54" s="7"/>
      <c r="BL54" s="7"/>
      <c r="BM54" s="7" t="s">
        <v>6</v>
      </c>
      <c r="BN54" s="7">
        <v>8</v>
      </c>
      <c r="BO54" s="7"/>
      <c r="BP54" s="7"/>
      <c r="BQ54" s="7"/>
      <c r="BR54" s="7">
        <v>2</v>
      </c>
      <c r="BS54" s="7" t="s">
        <v>1785</v>
      </c>
      <c r="BT54" s="7"/>
      <c r="BU54" s="7">
        <v>170301</v>
      </c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9"/>
      <c r="CH54" s="9"/>
      <c r="CI54" s="9"/>
      <c r="CJ54" s="7">
        <v>1</v>
      </c>
    </row>
    <row r="55" spans="1:88" ht="15" x14ac:dyDescent="0.25">
      <c r="A55">
        <v>54</v>
      </c>
      <c r="B55" s="28">
        <v>729</v>
      </c>
      <c r="C55" s="28" t="s">
        <v>98</v>
      </c>
      <c r="D55" s="45">
        <v>30835968</v>
      </c>
      <c r="E55" s="29" t="s">
        <v>1831</v>
      </c>
      <c r="F55" s="29"/>
      <c r="G55" s="29" t="s">
        <v>1702</v>
      </c>
      <c r="H55" s="30">
        <f t="shared" si="0"/>
        <v>26578</v>
      </c>
      <c r="I55" s="29"/>
      <c r="J55" s="28">
        <v>0</v>
      </c>
      <c r="K55" s="31">
        <v>0</v>
      </c>
      <c r="L55" s="7"/>
      <c r="M55" s="7"/>
      <c r="N55" s="7"/>
      <c r="O55" s="32" t="str">
        <f>"Retención Judicial "&amp;(Tabla1[[#This Row],[JUDICIAL]]*100)&amp;"%"</f>
        <v>Retención Judicial 0%</v>
      </c>
      <c r="P55" s="7"/>
      <c r="Q55" s="33">
        <f t="shared" si="12"/>
        <v>930</v>
      </c>
      <c r="R55" s="34">
        <f>+Tabla1[[#This Row],[MINIMO VITAL]]*9%</f>
        <v>83.7</v>
      </c>
      <c r="S55" s="7"/>
      <c r="T55" s="7">
        <f t="shared" ca="1" si="1"/>
        <v>46</v>
      </c>
      <c r="U55" s="7" t="str">
        <f t="shared" si="2"/>
        <v>30835968</v>
      </c>
      <c r="V55" s="7"/>
      <c r="W55" s="7"/>
      <c r="X55" s="7"/>
      <c r="Y55" s="7"/>
      <c r="Z55" s="7"/>
      <c r="AA55" s="8">
        <f>+Tabla1[[#This Row],[FECHA DE
NACIMIENTO]]</f>
        <v>26578</v>
      </c>
      <c r="AB55" s="20"/>
      <c r="AC55" s="7"/>
      <c r="AD55" s="7" t="str">
        <f>IF(COUNTIF(D$1:D54,D55)=0,"OK","Duplicado")</f>
        <v>OK</v>
      </c>
      <c r="AE55" s="7" t="str">
        <f t="shared" ca="1" si="3"/>
        <v>Inactivo</v>
      </c>
      <c r="AF55" s="9" t="s">
        <v>99</v>
      </c>
      <c r="AG55" s="9" t="str">
        <f t="shared" si="4"/>
        <v>CMAC</v>
      </c>
      <c r="AH55" s="7"/>
      <c r="AI55" s="7"/>
      <c r="AJ55" s="7"/>
      <c r="AK55" s="7"/>
      <c r="AL55" s="7"/>
      <c r="AM55" s="7"/>
      <c r="AN55" s="7"/>
      <c r="AO55" s="7" t="e">
        <f ca="1">SEPARARAPELLIDOS2018(Tabla1[[#This Row],[APELLIDOS Y NOMBRES]])</f>
        <v>#NAME?</v>
      </c>
      <c r="AP55" s="7">
        <f t="shared" ca="1" si="9"/>
        <v>0</v>
      </c>
      <c r="AQ55" s="7">
        <f t="shared" ca="1" si="10"/>
        <v>0</v>
      </c>
      <c r="AR55" s="7">
        <f t="shared" ca="1" si="11"/>
        <v>0</v>
      </c>
      <c r="AS55" s="7" t="e">
        <f ca="1">QuitarSimbolos(Tabla1[[#This Row],[CODTRA5]])</f>
        <v>#NAME?</v>
      </c>
      <c r="AT55" s="7" t="s">
        <v>1703</v>
      </c>
      <c r="AU55" s="7">
        <f t="shared" si="8"/>
        <v>1</v>
      </c>
      <c r="AV55" s="7">
        <v>1</v>
      </c>
      <c r="AW55" s="7" t="str">
        <f>+Tabla1[[#This Row],[DNI23]]</f>
        <v>30835968</v>
      </c>
      <c r="AX55" s="7">
        <v>604</v>
      </c>
      <c r="AY55" s="8">
        <f>+Tabla1[[#This Row],[FECHA DE
NACIMIENTO]]</f>
        <v>26578</v>
      </c>
      <c r="AZ55" s="7">
        <f ca="1">+Tabla1[[#This Row],[CODTRA6]]</f>
        <v>0</v>
      </c>
      <c r="BA55" s="7">
        <f ca="1">+Tabla1[[#This Row],[CODTRA7]]</f>
        <v>0</v>
      </c>
      <c r="BB55" s="7" t="e">
        <f ca="1">+Tabla1[[#This Row],[CODTRA8]]</f>
        <v>#NAME?</v>
      </c>
      <c r="BC55" s="7">
        <f>+Tabla1[[#This Row],[SEXO]]</f>
        <v>1</v>
      </c>
      <c r="BD55" s="7">
        <v>9589</v>
      </c>
      <c r="BE55" s="7"/>
      <c r="BF55" s="7">
        <v>959616135</v>
      </c>
      <c r="BG55" s="10" t="s">
        <v>1704</v>
      </c>
      <c r="BH55" s="7"/>
      <c r="BI55" s="7"/>
      <c r="BJ55" s="7"/>
      <c r="BK55" s="7"/>
      <c r="BL55" s="7"/>
      <c r="BM55" s="7" t="s">
        <v>1832</v>
      </c>
      <c r="BN55" s="7">
        <v>5</v>
      </c>
      <c r="BO55" s="7"/>
      <c r="BP55" s="7"/>
      <c r="BQ55" s="7"/>
      <c r="BR55" s="7">
        <v>2</v>
      </c>
      <c r="BS55" s="7" t="s">
        <v>1833</v>
      </c>
      <c r="BT55" s="7"/>
      <c r="BU55" s="7">
        <v>170301</v>
      </c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9"/>
      <c r="CH55" s="9"/>
      <c r="CI55" s="9"/>
      <c r="CJ55" s="7">
        <v>1</v>
      </c>
    </row>
    <row r="56" spans="1:88" ht="15" x14ac:dyDescent="0.25">
      <c r="A56">
        <v>55</v>
      </c>
      <c r="B56" s="28">
        <v>336</v>
      </c>
      <c r="C56" s="28" t="s">
        <v>100</v>
      </c>
      <c r="D56" s="45">
        <v>42908430</v>
      </c>
      <c r="E56" s="29" t="s">
        <v>1834</v>
      </c>
      <c r="F56" s="29"/>
      <c r="G56" s="29" t="s">
        <v>1702</v>
      </c>
      <c r="H56" s="30">
        <f t="shared" si="0"/>
        <v>31061</v>
      </c>
      <c r="I56" s="29" t="s">
        <v>1720</v>
      </c>
      <c r="J56" s="28">
        <v>0</v>
      </c>
      <c r="K56" s="31">
        <v>0</v>
      </c>
      <c r="L56" s="7"/>
      <c r="M56" s="7"/>
      <c r="N56" s="7"/>
      <c r="O56" s="32" t="str">
        <f>"Retención Judicial "&amp;(Tabla1[[#This Row],[JUDICIAL]]*100)&amp;"%"</f>
        <v>Retención Judicial 0%</v>
      </c>
      <c r="P56" s="7"/>
      <c r="Q56" s="33">
        <f t="shared" si="12"/>
        <v>930</v>
      </c>
      <c r="R56" s="34">
        <f>+Tabla1[[#This Row],[MINIMO VITAL]]*9%</f>
        <v>83.7</v>
      </c>
      <c r="S56" s="7"/>
      <c r="T56" s="7">
        <f t="shared" ca="1" si="1"/>
        <v>34</v>
      </c>
      <c r="U56" s="7" t="str">
        <f t="shared" si="2"/>
        <v>42908430</v>
      </c>
      <c r="V56" s="7"/>
      <c r="W56" s="7"/>
      <c r="X56" s="7"/>
      <c r="Y56" s="7"/>
      <c r="Z56" s="7"/>
      <c r="AA56" s="8">
        <f>+Tabla1[[#This Row],[FECHA DE
NACIMIENTO]]</f>
        <v>31061</v>
      </c>
      <c r="AB56" s="20"/>
      <c r="AC56" s="7"/>
      <c r="AD56" s="7" t="str">
        <f>IF(COUNTIF(D$1:D55,D56)=0,"OK","Duplicado")</f>
        <v>OK</v>
      </c>
      <c r="AE56" s="7" t="str">
        <f t="shared" ca="1" si="3"/>
        <v>Inactivo</v>
      </c>
      <c r="AF56" s="9"/>
      <c r="AG56" s="9" t="str">
        <f t="shared" si="4"/>
        <v/>
      </c>
      <c r="AH56" s="7"/>
      <c r="AI56" s="7"/>
      <c r="AJ56" s="7"/>
      <c r="AK56" s="7"/>
      <c r="AL56" s="7"/>
      <c r="AM56" s="7"/>
      <c r="AN56" s="7"/>
      <c r="AO56" s="7" t="e">
        <f ca="1">SEPARARAPELLIDOS2018(Tabla1[[#This Row],[APELLIDOS Y NOMBRES]])</f>
        <v>#NAME?</v>
      </c>
      <c r="AP56" s="7">
        <f t="shared" ca="1" si="9"/>
        <v>0</v>
      </c>
      <c r="AQ56" s="7">
        <f t="shared" ca="1" si="10"/>
        <v>0</v>
      </c>
      <c r="AR56" s="7">
        <f t="shared" ca="1" si="11"/>
        <v>0</v>
      </c>
      <c r="AS56" s="7" t="e">
        <f ca="1">QuitarSimbolos(Tabla1[[#This Row],[CODTRA5]])</f>
        <v>#NAME?</v>
      </c>
      <c r="AT56" s="7" t="s">
        <v>1703</v>
      </c>
      <c r="AU56" s="7">
        <f t="shared" si="8"/>
        <v>1</v>
      </c>
      <c r="AV56" s="7">
        <v>1</v>
      </c>
      <c r="AW56" s="7" t="str">
        <f>+Tabla1[[#This Row],[DNI23]]</f>
        <v>42908430</v>
      </c>
      <c r="AX56" s="7">
        <v>604</v>
      </c>
      <c r="AY56" s="8">
        <f>+Tabla1[[#This Row],[FECHA DE
NACIMIENTO]]</f>
        <v>31061</v>
      </c>
      <c r="AZ56" s="7">
        <f ca="1">+Tabla1[[#This Row],[CODTRA6]]</f>
        <v>0</v>
      </c>
      <c r="BA56" s="7">
        <f ca="1">+Tabla1[[#This Row],[CODTRA7]]</f>
        <v>0</v>
      </c>
      <c r="BB56" s="7" t="e">
        <f ca="1">+Tabla1[[#This Row],[CODTRA8]]</f>
        <v>#NAME?</v>
      </c>
      <c r="BC56" s="7">
        <f>+Tabla1[[#This Row],[SEXO]]</f>
        <v>1</v>
      </c>
      <c r="BD56" s="7">
        <v>9589</v>
      </c>
      <c r="BE56" s="7"/>
      <c r="BF56" s="7">
        <v>959616135</v>
      </c>
      <c r="BG56" s="10" t="s">
        <v>1704</v>
      </c>
      <c r="BH56" s="7"/>
      <c r="BI56" s="7"/>
      <c r="BJ56" s="7"/>
      <c r="BK56" s="7"/>
      <c r="BL56" s="7"/>
      <c r="BM56" s="7" t="s">
        <v>1809</v>
      </c>
      <c r="BN56" s="7">
        <v>2</v>
      </c>
      <c r="BO56" s="7"/>
      <c r="BP56" s="7"/>
      <c r="BQ56" s="7"/>
      <c r="BR56" s="7">
        <v>2</v>
      </c>
      <c r="BS56" s="7" t="s">
        <v>1835</v>
      </c>
      <c r="BT56" s="7"/>
      <c r="BU56" s="7">
        <v>170301</v>
      </c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9"/>
      <c r="CH56" s="9"/>
      <c r="CI56" s="9"/>
      <c r="CJ56" s="7">
        <v>1</v>
      </c>
    </row>
    <row r="57" spans="1:88" ht="15" x14ac:dyDescent="0.25">
      <c r="A57">
        <v>56</v>
      </c>
      <c r="B57" s="28">
        <v>330</v>
      </c>
      <c r="C57" s="28" t="s">
        <v>101</v>
      </c>
      <c r="D57" s="45">
        <v>30834464</v>
      </c>
      <c r="E57" s="35" t="s">
        <v>3343</v>
      </c>
      <c r="F57" s="35" t="s">
        <v>3608</v>
      </c>
      <c r="G57" s="29" t="s">
        <v>1757</v>
      </c>
      <c r="H57" s="30">
        <f t="shared" si="0"/>
        <v>26292</v>
      </c>
      <c r="I57" s="29" t="s">
        <v>1737</v>
      </c>
      <c r="J57" s="28">
        <v>0</v>
      </c>
      <c r="K57" s="31">
        <v>0</v>
      </c>
      <c r="L57" s="7"/>
      <c r="M57" s="7"/>
      <c r="N57" s="7"/>
      <c r="O57" s="32" t="str">
        <f>"Retención Judicial "&amp;(Tabla1[[#This Row],[JUDICIAL]]*100)&amp;"%"</f>
        <v>Retención Judicial 0%</v>
      </c>
      <c r="P57" s="7"/>
      <c r="Q57" s="33">
        <f t="shared" si="12"/>
        <v>930</v>
      </c>
      <c r="R57" s="34">
        <f>+Tabla1[[#This Row],[MINIMO VITAL]]*9%</f>
        <v>83.7</v>
      </c>
      <c r="S57" s="7"/>
      <c r="T57" s="7">
        <f t="shared" ca="1" si="1"/>
        <v>47</v>
      </c>
      <c r="U57" s="7" t="str">
        <f t="shared" si="2"/>
        <v>30834464</v>
      </c>
      <c r="V57" s="7"/>
      <c r="W57" s="7"/>
      <c r="X57" s="7"/>
      <c r="Y57" s="7"/>
      <c r="Z57" s="7"/>
      <c r="AA57" s="8">
        <f>+Tabla1[[#This Row],[FECHA DE
NACIMIENTO]]</f>
        <v>26292</v>
      </c>
      <c r="AB57" s="20"/>
      <c r="AC57" s="7"/>
      <c r="AD57" s="7" t="str">
        <f>IF(COUNTIF(D$1:D56,D57)=0,"OK","Duplicado")</f>
        <v>OK</v>
      </c>
      <c r="AE57" s="7" t="str">
        <f t="shared" ca="1" si="3"/>
        <v>Inactivo</v>
      </c>
      <c r="AF57" s="9" t="s">
        <v>1720</v>
      </c>
      <c r="AG57" s="9" t="str">
        <f t="shared" si="4"/>
        <v/>
      </c>
      <c r="AH57" s="7"/>
      <c r="AI57" s="7"/>
      <c r="AJ57" s="7"/>
      <c r="AK57" s="7"/>
      <c r="AL57" s="7"/>
      <c r="AM57" s="7"/>
      <c r="AN57" s="7"/>
      <c r="AO57" s="7" t="e">
        <f ca="1">SEPARARAPELLIDOS2018(Tabla1[[#This Row],[APELLIDOS Y NOMBRES]])</f>
        <v>#NAME?</v>
      </c>
      <c r="AP57" s="7">
        <f t="shared" ca="1" si="9"/>
        <v>0</v>
      </c>
      <c r="AQ57" s="7">
        <f t="shared" ca="1" si="10"/>
        <v>0</v>
      </c>
      <c r="AR57" s="7">
        <f t="shared" ca="1" si="11"/>
        <v>0</v>
      </c>
      <c r="AS57" s="7" t="e">
        <f ca="1">QuitarSimbolos(Tabla1[[#This Row],[CODTRA5]])</f>
        <v>#NAME?</v>
      </c>
      <c r="AT57" s="7" t="s">
        <v>1703</v>
      </c>
      <c r="AU57" s="7">
        <f t="shared" si="8"/>
        <v>1</v>
      </c>
      <c r="AV57" s="7">
        <v>1</v>
      </c>
      <c r="AW57" s="7" t="str">
        <f>+Tabla1[[#This Row],[DNI23]]</f>
        <v>30834464</v>
      </c>
      <c r="AX57" s="7">
        <v>604</v>
      </c>
      <c r="AY57" s="8">
        <f>+Tabla1[[#This Row],[FECHA DE
NACIMIENTO]]</f>
        <v>26292</v>
      </c>
      <c r="AZ57" s="7">
        <f ca="1">+Tabla1[[#This Row],[CODTRA6]]</f>
        <v>0</v>
      </c>
      <c r="BA57" s="7">
        <f ca="1">+Tabla1[[#This Row],[CODTRA7]]</f>
        <v>0</v>
      </c>
      <c r="BB57" s="7" t="e">
        <f ca="1">+Tabla1[[#This Row],[CODTRA8]]</f>
        <v>#NAME?</v>
      </c>
      <c r="BC57" s="7">
        <f>+Tabla1[[#This Row],[SEXO]]</f>
        <v>1</v>
      </c>
      <c r="BD57" s="7">
        <v>9589</v>
      </c>
      <c r="BE57" s="7"/>
      <c r="BF57" s="7">
        <v>999987506</v>
      </c>
      <c r="BG57" s="10" t="s">
        <v>1836</v>
      </c>
      <c r="BH57" s="7"/>
      <c r="BI57" s="7"/>
      <c r="BJ57" s="7"/>
      <c r="BK57" s="7"/>
      <c r="BL57" s="7"/>
      <c r="BM57" s="9" t="s">
        <v>8</v>
      </c>
      <c r="BN57" s="7">
        <v>13</v>
      </c>
      <c r="BO57" s="7"/>
      <c r="BP57" s="7"/>
      <c r="BQ57" s="7"/>
      <c r="BR57" s="7">
        <v>2</v>
      </c>
      <c r="BS57" s="9" t="s">
        <v>1837</v>
      </c>
      <c r="BT57" s="9"/>
      <c r="BU57" s="7">
        <v>170301</v>
      </c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9"/>
      <c r="CH57" s="9"/>
      <c r="CI57" s="9"/>
      <c r="CJ57" s="7">
        <v>1</v>
      </c>
    </row>
    <row r="58" spans="1:88" ht="15" x14ac:dyDescent="0.25">
      <c r="A58">
        <v>57</v>
      </c>
      <c r="B58" s="28">
        <v>730</v>
      </c>
      <c r="C58" s="28" t="s">
        <v>102</v>
      </c>
      <c r="D58" s="45">
        <v>72114472</v>
      </c>
      <c r="E58" s="29" t="s">
        <v>1838</v>
      </c>
      <c r="F58" s="29"/>
      <c r="G58" s="29" t="s">
        <v>1702</v>
      </c>
      <c r="H58" s="30">
        <f t="shared" si="0"/>
        <v>35289</v>
      </c>
      <c r="I58" s="29"/>
      <c r="J58" s="28">
        <v>0</v>
      </c>
      <c r="K58" s="31">
        <v>0</v>
      </c>
      <c r="L58" s="7"/>
      <c r="M58" s="7"/>
      <c r="N58" s="7"/>
      <c r="O58" s="32" t="str">
        <f>"Retención Judicial "&amp;(Tabla1[[#This Row],[JUDICIAL]]*100)&amp;"%"</f>
        <v>Retención Judicial 0%</v>
      </c>
      <c r="P58" s="7"/>
      <c r="Q58" s="33">
        <f t="shared" si="12"/>
        <v>930</v>
      </c>
      <c r="R58" s="34">
        <f>+Tabla1[[#This Row],[MINIMO VITAL]]*9%</f>
        <v>83.7</v>
      </c>
      <c r="S58" s="7"/>
      <c r="T58" s="7">
        <f t="shared" ca="1" si="1"/>
        <v>22</v>
      </c>
      <c r="U58" s="7" t="str">
        <f t="shared" si="2"/>
        <v>72114472</v>
      </c>
      <c r="V58" s="7"/>
      <c r="W58" s="7"/>
      <c r="X58" s="7"/>
      <c r="Y58" s="7"/>
      <c r="Z58" s="7"/>
      <c r="AA58" s="8">
        <f>+Tabla1[[#This Row],[FECHA DE
NACIMIENTO]]</f>
        <v>35289</v>
      </c>
      <c r="AB58" s="20"/>
      <c r="AC58" s="7"/>
      <c r="AD58" s="7" t="str">
        <f>IF(COUNTIF(D$1:D57,D58)=0,"OK","Duplicado")</f>
        <v>OK</v>
      </c>
      <c r="AE58" s="7" t="str">
        <f t="shared" ca="1" si="3"/>
        <v>Inactivo</v>
      </c>
      <c r="AF58" s="9" t="s">
        <v>103</v>
      </c>
      <c r="AG58" s="9" t="str">
        <f t="shared" si="4"/>
        <v>CMAC</v>
      </c>
      <c r="AH58" s="7"/>
      <c r="AI58" s="7"/>
      <c r="AJ58" s="7"/>
      <c r="AK58" s="7"/>
      <c r="AL58" s="7"/>
      <c r="AM58" s="7"/>
      <c r="AN58" s="7"/>
      <c r="AO58" s="7" t="e">
        <f ca="1">SEPARARAPELLIDOS2018(Tabla1[[#This Row],[APELLIDOS Y NOMBRES]])</f>
        <v>#NAME?</v>
      </c>
      <c r="AP58" s="7">
        <f t="shared" ca="1" si="9"/>
        <v>0</v>
      </c>
      <c r="AQ58" s="7">
        <f t="shared" ca="1" si="10"/>
        <v>0</v>
      </c>
      <c r="AR58" s="7">
        <f t="shared" ca="1" si="11"/>
        <v>0</v>
      </c>
      <c r="AS58" s="7" t="e">
        <f ca="1">QuitarSimbolos(Tabla1[[#This Row],[CODTRA5]])</f>
        <v>#NAME?</v>
      </c>
      <c r="AT58" s="7" t="s">
        <v>1703</v>
      </c>
      <c r="AU58" s="7">
        <f t="shared" si="8"/>
        <v>1</v>
      </c>
      <c r="AV58" s="7">
        <v>1</v>
      </c>
      <c r="AW58" s="7" t="str">
        <f>+Tabla1[[#This Row],[DNI23]]</f>
        <v>72114472</v>
      </c>
      <c r="AX58" s="7">
        <v>604</v>
      </c>
      <c r="AY58" s="8">
        <f>+Tabla1[[#This Row],[FECHA DE
NACIMIENTO]]</f>
        <v>35289</v>
      </c>
      <c r="AZ58" s="7">
        <f ca="1">+Tabla1[[#This Row],[CODTRA6]]</f>
        <v>0</v>
      </c>
      <c r="BA58" s="7">
        <f ca="1">+Tabla1[[#This Row],[CODTRA7]]</f>
        <v>0</v>
      </c>
      <c r="BB58" s="7" t="e">
        <f ca="1">+Tabla1[[#This Row],[CODTRA8]]</f>
        <v>#NAME?</v>
      </c>
      <c r="BC58" s="7">
        <f>+Tabla1[[#This Row],[SEXO]]</f>
        <v>1</v>
      </c>
      <c r="BD58" s="7">
        <v>9589</v>
      </c>
      <c r="BE58" s="7"/>
      <c r="BF58" s="7">
        <v>959616135</v>
      </c>
      <c r="BG58" s="10" t="s">
        <v>1704</v>
      </c>
      <c r="BH58" s="7"/>
      <c r="BI58" s="7"/>
      <c r="BJ58" s="7"/>
      <c r="BK58" s="7"/>
      <c r="BL58" s="7"/>
      <c r="BM58" s="7">
        <v>52</v>
      </c>
      <c r="BN58" s="7">
        <v>21</v>
      </c>
      <c r="BO58" s="7"/>
      <c r="BP58" s="7"/>
      <c r="BQ58" s="7"/>
      <c r="BR58" s="7">
        <v>1</v>
      </c>
      <c r="BS58" s="7" t="s">
        <v>1839</v>
      </c>
      <c r="BT58" s="7"/>
      <c r="BU58" s="7">
        <v>170301</v>
      </c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9"/>
      <c r="CH58" s="9"/>
      <c r="CI58" s="9"/>
      <c r="CJ58" s="7">
        <v>1</v>
      </c>
    </row>
    <row r="59" spans="1:88" ht="15" x14ac:dyDescent="0.25">
      <c r="A59">
        <v>58</v>
      </c>
      <c r="B59" s="28">
        <v>238</v>
      </c>
      <c r="C59" s="28" t="s">
        <v>104</v>
      </c>
      <c r="D59" s="45">
        <v>30831712</v>
      </c>
      <c r="E59" s="35" t="s">
        <v>3344</v>
      </c>
      <c r="F59" s="35" t="s">
        <v>3609</v>
      </c>
      <c r="G59" s="29" t="s">
        <v>1736</v>
      </c>
      <c r="H59" s="30">
        <f t="shared" si="0"/>
        <v>22302</v>
      </c>
      <c r="I59" s="29" t="s">
        <v>1710</v>
      </c>
      <c r="J59" s="28">
        <v>0</v>
      </c>
      <c r="K59" s="31">
        <v>0</v>
      </c>
      <c r="L59" s="7"/>
      <c r="M59" s="7"/>
      <c r="N59" s="7"/>
      <c r="O59" s="32" t="str">
        <f>"Retención Judicial "&amp;(Tabla1[[#This Row],[JUDICIAL]]*100)&amp;"%"</f>
        <v>Retención Judicial 0%</v>
      </c>
      <c r="P59" s="7"/>
      <c r="Q59" s="33">
        <f t="shared" si="12"/>
        <v>930</v>
      </c>
      <c r="R59" s="34">
        <f>+Tabla1[[#This Row],[MINIMO VITAL]]*9%</f>
        <v>83.7</v>
      </c>
      <c r="S59" s="7"/>
      <c r="T59" s="7">
        <f t="shared" ca="1" si="1"/>
        <v>58</v>
      </c>
      <c r="U59" s="7" t="str">
        <f t="shared" si="2"/>
        <v>30831712</v>
      </c>
      <c r="V59" s="7"/>
      <c r="W59" s="7"/>
      <c r="X59" s="7"/>
      <c r="Y59" s="7"/>
      <c r="Z59" s="7"/>
      <c r="AA59" s="8">
        <f>+Tabla1[[#This Row],[FECHA DE
NACIMIENTO]]</f>
        <v>22302</v>
      </c>
      <c r="AB59" s="20"/>
      <c r="AC59" s="7"/>
      <c r="AD59" s="7" t="str">
        <f>IF(COUNTIF(D$1:D58,D59)=0,"OK","Duplicado")</f>
        <v>OK</v>
      </c>
      <c r="AE59" s="7" t="str">
        <f t="shared" ca="1" si="3"/>
        <v>Inactivo</v>
      </c>
      <c r="AF59" s="9" t="s">
        <v>1720</v>
      </c>
      <c r="AG59" s="9" t="str">
        <f t="shared" si="4"/>
        <v/>
      </c>
      <c r="AH59" s="7"/>
      <c r="AI59" s="7"/>
      <c r="AJ59" s="7"/>
      <c r="AK59" s="7"/>
      <c r="AL59" s="7"/>
      <c r="AM59" s="7"/>
      <c r="AN59" s="7"/>
      <c r="AO59" s="7" t="e">
        <f ca="1">SEPARARAPELLIDOS2018(Tabla1[[#This Row],[APELLIDOS Y NOMBRES]])</f>
        <v>#NAME?</v>
      </c>
      <c r="AP59" s="7">
        <f t="shared" ca="1" si="9"/>
        <v>0</v>
      </c>
      <c r="AQ59" s="7">
        <f t="shared" ca="1" si="10"/>
        <v>0</v>
      </c>
      <c r="AR59" s="7">
        <f t="shared" ca="1" si="11"/>
        <v>0</v>
      </c>
      <c r="AS59" s="7" t="e">
        <f ca="1">QuitarSimbolos(Tabla1[[#This Row],[CODTRA5]])</f>
        <v>#NAME?</v>
      </c>
      <c r="AT59" s="7" t="s">
        <v>1703</v>
      </c>
      <c r="AU59" s="7">
        <f t="shared" si="8"/>
        <v>1</v>
      </c>
      <c r="AV59" s="7">
        <v>1</v>
      </c>
      <c r="AW59" s="7" t="str">
        <f>+Tabla1[[#This Row],[DNI23]]</f>
        <v>30831712</v>
      </c>
      <c r="AX59" s="7">
        <v>604</v>
      </c>
      <c r="AY59" s="8">
        <f>+Tabla1[[#This Row],[FECHA DE
NACIMIENTO]]</f>
        <v>22302</v>
      </c>
      <c r="AZ59" s="7">
        <f ca="1">+Tabla1[[#This Row],[CODTRA6]]</f>
        <v>0</v>
      </c>
      <c r="BA59" s="7">
        <f ca="1">+Tabla1[[#This Row],[CODTRA7]]</f>
        <v>0</v>
      </c>
      <c r="BB59" s="7" t="e">
        <f ca="1">+Tabla1[[#This Row],[CODTRA8]]</f>
        <v>#NAME?</v>
      </c>
      <c r="BC59" s="7">
        <f>+Tabla1[[#This Row],[SEXO]]</f>
        <v>1</v>
      </c>
      <c r="BD59" s="7">
        <v>9589</v>
      </c>
      <c r="BE59" s="7"/>
      <c r="BF59" s="7">
        <v>959616135</v>
      </c>
      <c r="BG59" s="10" t="s">
        <v>1704</v>
      </c>
      <c r="BH59" s="7"/>
      <c r="BI59" s="7"/>
      <c r="BJ59" s="7"/>
      <c r="BK59" s="7"/>
      <c r="BL59" s="7"/>
      <c r="BM59" s="7" t="s">
        <v>1809</v>
      </c>
      <c r="BN59" s="7">
        <v>8</v>
      </c>
      <c r="BO59" s="7"/>
      <c r="BP59" s="7"/>
      <c r="BQ59" s="7"/>
      <c r="BR59" s="7">
        <v>2</v>
      </c>
      <c r="BS59" s="7" t="s">
        <v>1840</v>
      </c>
      <c r="BT59" s="7"/>
      <c r="BU59" s="7">
        <v>170301</v>
      </c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9"/>
      <c r="CH59" s="9"/>
      <c r="CI59" s="9"/>
      <c r="CJ59" s="7">
        <v>1</v>
      </c>
    </row>
    <row r="60" spans="1:88" ht="15" x14ac:dyDescent="0.25">
      <c r="A60">
        <v>59</v>
      </c>
      <c r="B60" s="28">
        <v>549</v>
      </c>
      <c r="C60" s="28" t="s">
        <v>105</v>
      </c>
      <c r="D60" s="45">
        <v>30849341</v>
      </c>
      <c r="E60" s="29" t="s">
        <v>1841</v>
      </c>
      <c r="F60" s="29" t="s">
        <v>1842</v>
      </c>
      <c r="G60" s="29" t="s">
        <v>1742</v>
      </c>
      <c r="H60" s="30">
        <f t="shared" si="0"/>
        <v>23519</v>
      </c>
      <c r="I60" s="29" t="s">
        <v>1710</v>
      </c>
      <c r="J60" s="28">
        <v>0</v>
      </c>
      <c r="K60" s="31">
        <v>0</v>
      </c>
      <c r="L60" s="7"/>
      <c r="M60" s="7"/>
      <c r="N60" s="7"/>
      <c r="O60" s="32" t="str">
        <f>"Retención Judicial "&amp;(Tabla1[[#This Row],[JUDICIAL]]*100)&amp;"%"</f>
        <v>Retención Judicial 0%</v>
      </c>
      <c r="P60" s="7"/>
      <c r="Q60" s="33">
        <f t="shared" si="12"/>
        <v>930</v>
      </c>
      <c r="R60" s="34">
        <f>+Tabla1[[#This Row],[MINIMO VITAL]]*9%</f>
        <v>83.7</v>
      </c>
      <c r="S60" s="7"/>
      <c r="T60" s="7">
        <f t="shared" ca="1" si="1"/>
        <v>54</v>
      </c>
      <c r="U60" s="7" t="str">
        <f t="shared" si="2"/>
        <v>30849341</v>
      </c>
      <c r="V60" s="7"/>
      <c r="W60" s="7"/>
      <c r="X60" s="7"/>
      <c r="Y60" s="7"/>
      <c r="Z60" s="7"/>
      <c r="AA60" s="8">
        <f>+Tabla1[[#This Row],[FECHA DE
NACIMIENTO]]</f>
        <v>23519</v>
      </c>
      <c r="AB60" s="20">
        <v>3.1</v>
      </c>
      <c r="AC60" s="7"/>
      <c r="AD60" s="7" t="str">
        <f>IF(COUNTIF(D$1:D59,D60)=0,"OK","Duplicado")</f>
        <v>OK</v>
      </c>
      <c r="AE60" s="7" t="str">
        <f t="shared" ca="1" si="3"/>
        <v>Inactivo</v>
      </c>
      <c r="AF60" s="9" t="s">
        <v>106</v>
      </c>
      <c r="AG60" s="9" t="str">
        <f t="shared" si="4"/>
        <v>CMAC</v>
      </c>
      <c r="AH60" s="7"/>
      <c r="AI60" s="7"/>
      <c r="AJ60" s="7"/>
      <c r="AK60" s="7"/>
      <c r="AL60" s="7"/>
      <c r="AM60" s="7"/>
      <c r="AN60" s="7"/>
      <c r="AO60" s="7" t="e">
        <f ca="1">SEPARARAPELLIDOS2018(Tabla1[[#This Row],[APELLIDOS Y NOMBRES]])</f>
        <v>#NAME?</v>
      </c>
      <c r="AP60" s="7">
        <f t="shared" ca="1" si="9"/>
        <v>0</v>
      </c>
      <c r="AQ60" s="7">
        <f t="shared" ca="1" si="10"/>
        <v>0</v>
      </c>
      <c r="AR60" s="7">
        <f t="shared" ca="1" si="11"/>
        <v>0</v>
      </c>
      <c r="AS60" s="7" t="e">
        <f ca="1">QuitarSimbolos(Tabla1[[#This Row],[CODTRA5]])</f>
        <v>#NAME?</v>
      </c>
      <c r="AT60" s="7" t="s">
        <v>1703</v>
      </c>
      <c r="AU60" s="7">
        <f t="shared" si="8"/>
        <v>1</v>
      </c>
      <c r="AV60" s="7">
        <v>1</v>
      </c>
      <c r="AW60" s="7" t="str">
        <f>+Tabla1[[#This Row],[DNI23]]</f>
        <v>30849341</v>
      </c>
      <c r="AX60" s="7">
        <v>604</v>
      </c>
      <c r="AY60" s="8">
        <f>+Tabla1[[#This Row],[FECHA DE
NACIMIENTO]]</f>
        <v>23519</v>
      </c>
      <c r="AZ60" s="7">
        <f ca="1">+Tabla1[[#This Row],[CODTRA6]]</f>
        <v>0</v>
      </c>
      <c r="BA60" s="7">
        <f ca="1">+Tabla1[[#This Row],[CODTRA7]]</f>
        <v>0</v>
      </c>
      <c r="BB60" s="7" t="e">
        <f ca="1">+Tabla1[[#This Row],[CODTRA8]]</f>
        <v>#NAME?</v>
      </c>
      <c r="BC60" s="7">
        <f>+Tabla1[[#This Row],[SEXO]]</f>
        <v>1</v>
      </c>
      <c r="BD60" s="7">
        <v>9589</v>
      </c>
      <c r="BE60" s="7"/>
      <c r="BF60" s="7">
        <v>959616135</v>
      </c>
      <c r="BG60" s="10" t="s">
        <v>1704</v>
      </c>
      <c r="BH60" s="7"/>
      <c r="BI60" s="7"/>
      <c r="BJ60" s="7"/>
      <c r="BK60" s="7"/>
      <c r="BL60" s="7"/>
      <c r="BM60" s="7" t="s">
        <v>6</v>
      </c>
      <c r="BN60" s="7">
        <v>21</v>
      </c>
      <c r="BO60" s="7"/>
      <c r="BP60" s="7"/>
      <c r="BQ60" s="7"/>
      <c r="BR60" s="7">
        <v>2</v>
      </c>
      <c r="BS60" s="7" t="s">
        <v>1743</v>
      </c>
      <c r="BT60" s="7" t="s">
        <v>1788</v>
      </c>
      <c r="BU60" s="7">
        <v>170301</v>
      </c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9"/>
      <c r="CH60" s="9"/>
      <c r="CI60" s="9"/>
      <c r="CJ60" s="7">
        <v>1</v>
      </c>
    </row>
    <row r="61" spans="1:88" ht="15" x14ac:dyDescent="0.25">
      <c r="A61">
        <v>60</v>
      </c>
      <c r="B61" s="28">
        <v>732</v>
      </c>
      <c r="C61" s="28" t="s">
        <v>107</v>
      </c>
      <c r="D61" s="45">
        <v>30831249</v>
      </c>
      <c r="E61" s="29" t="s">
        <v>1843</v>
      </c>
      <c r="F61" s="29"/>
      <c r="G61" s="29" t="s">
        <v>1702</v>
      </c>
      <c r="H61" s="30">
        <f t="shared" si="0"/>
        <v>16734</v>
      </c>
      <c r="I61" s="29"/>
      <c r="J61" s="28">
        <v>0</v>
      </c>
      <c r="K61" s="31">
        <v>0</v>
      </c>
      <c r="L61" s="7"/>
      <c r="M61" s="7"/>
      <c r="N61" s="7"/>
      <c r="O61" s="32" t="str">
        <f>"Retención Judicial "&amp;(Tabla1[[#This Row],[JUDICIAL]]*100)&amp;"%"</f>
        <v>Retención Judicial 0%</v>
      </c>
      <c r="P61" s="7"/>
      <c r="Q61" s="33">
        <f t="shared" si="12"/>
        <v>930</v>
      </c>
      <c r="R61" s="34">
        <f>+Tabla1[[#This Row],[MINIMO VITAL]]*9%</f>
        <v>83.7</v>
      </c>
      <c r="S61" s="7"/>
      <c r="T61" s="7">
        <f t="shared" ca="1" si="1"/>
        <v>73</v>
      </c>
      <c r="U61" s="7" t="str">
        <f t="shared" si="2"/>
        <v>30831249</v>
      </c>
      <c r="V61" s="7"/>
      <c r="W61" s="7"/>
      <c r="X61" s="7"/>
      <c r="Y61" s="7"/>
      <c r="Z61" s="7"/>
      <c r="AA61" s="8">
        <f>+Tabla1[[#This Row],[FECHA DE
NACIMIENTO]]</f>
        <v>16734</v>
      </c>
      <c r="AB61" s="20"/>
      <c r="AC61" s="7"/>
      <c r="AD61" s="7" t="str">
        <f>IF(COUNTIF(D$1:D60,D61)=0,"OK","Duplicado")</f>
        <v>OK</v>
      </c>
      <c r="AE61" s="7" t="str">
        <f t="shared" ca="1" si="3"/>
        <v>Inactivo</v>
      </c>
      <c r="AF61" s="9" t="s">
        <v>108</v>
      </c>
      <c r="AG61" s="9" t="str">
        <f t="shared" si="4"/>
        <v>CMAC</v>
      </c>
      <c r="AH61" s="7"/>
      <c r="AI61" s="7"/>
      <c r="AJ61" s="7"/>
      <c r="AK61" s="7"/>
      <c r="AL61" s="7"/>
      <c r="AM61" s="7"/>
      <c r="AN61" s="7"/>
      <c r="AO61" s="7" t="e">
        <f ca="1">SEPARARAPELLIDOS2018(Tabla1[[#This Row],[APELLIDOS Y NOMBRES]])</f>
        <v>#NAME?</v>
      </c>
      <c r="AP61" s="7">
        <f t="shared" ca="1" si="9"/>
        <v>0</v>
      </c>
      <c r="AQ61" s="7">
        <f t="shared" ca="1" si="10"/>
        <v>0</v>
      </c>
      <c r="AR61" s="7">
        <f t="shared" ca="1" si="11"/>
        <v>0</v>
      </c>
      <c r="AS61" s="7" t="e">
        <f ca="1">QuitarSimbolos(Tabla1[[#This Row],[CODTRA5]])</f>
        <v>#NAME?</v>
      </c>
      <c r="AT61" s="7" t="s">
        <v>1703</v>
      </c>
      <c r="AU61" s="7">
        <f t="shared" si="8"/>
        <v>1</v>
      </c>
      <c r="AV61" s="7">
        <v>1</v>
      </c>
      <c r="AW61" s="7" t="str">
        <f>+Tabla1[[#This Row],[DNI23]]</f>
        <v>30831249</v>
      </c>
      <c r="AX61" s="7">
        <v>604</v>
      </c>
      <c r="AY61" s="8">
        <f>+Tabla1[[#This Row],[FECHA DE
NACIMIENTO]]</f>
        <v>16734</v>
      </c>
      <c r="AZ61" s="7">
        <f ca="1">+Tabla1[[#This Row],[CODTRA6]]</f>
        <v>0</v>
      </c>
      <c r="BA61" s="7">
        <f ca="1">+Tabla1[[#This Row],[CODTRA7]]</f>
        <v>0</v>
      </c>
      <c r="BB61" s="7" t="e">
        <f ca="1">+Tabla1[[#This Row],[CODTRA8]]</f>
        <v>#NAME?</v>
      </c>
      <c r="BC61" s="7">
        <f>+Tabla1[[#This Row],[SEXO]]</f>
        <v>1</v>
      </c>
      <c r="BD61" s="7">
        <v>9589</v>
      </c>
      <c r="BE61" s="7"/>
      <c r="BF61" s="7">
        <v>959616135</v>
      </c>
      <c r="BG61" s="10" t="s">
        <v>1704</v>
      </c>
      <c r="BH61" s="7"/>
      <c r="BI61" s="7"/>
      <c r="BJ61" s="7"/>
      <c r="BK61" s="7"/>
      <c r="BL61" s="7"/>
      <c r="BM61" s="7" t="s">
        <v>6</v>
      </c>
      <c r="BN61" s="7">
        <v>4</v>
      </c>
      <c r="BO61" s="7"/>
      <c r="BP61" s="7"/>
      <c r="BQ61" s="7"/>
      <c r="BR61" s="7">
        <v>2</v>
      </c>
      <c r="BS61" s="7" t="s">
        <v>1844</v>
      </c>
      <c r="BT61" s="7"/>
      <c r="BU61" s="7">
        <v>170301</v>
      </c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9"/>
      <c r="CH61" s="9"/>
      <c r="CI61" s="9"/>
      <c r="CJ61" s="7">
        <v>1</v>
      </c>
    </row>
    <row r="62" spans="1:88" ht="15" x14ac:dyDescent="0.25">
      <c r="A62">
        <v>61</v>
      </c>
      <c r="B62" s="28">
        <v>733</v>
      </c>
      <c r="C62" s="28" t="s">
        <v>109</v>
      </c>
      <c r="D62" s="45">
        <v>70806153</v>
      </c>
      <c r="E62" s="29" t="s">
        <v>1845</v>
      </c>
      <c r="F62" s="29"/>
      <c r="G62" s="29" t="s">
        <v>1702</v>
      </c>
      <c r="H62" s="30">
        <f t="shared" si="0"/>
        <v>35596</v>
      </c>
      <c r="I62" s="29"/>
      <c r="J62" s="28">
        <v>0</v>
      </c>
      <c r="K62" s="31">
        <v>0</v>
      </c>
      <c r="L62" s="7"/>
      <c r="M62" s="7"/>
      <c r="N62" s="7"/>
      <c r="O62" s="32" t="str">
        <f>"Retención Judicial "&amp;(Tabla1[[#This Row],[JUDICIAL]]*100)&amp;"%"</f>
        <v>Retención Judicial 0%</v>
      </c>
      <c r="P62" s="7"/>
      <c r="Q62" s="33">
        <f t="shared" si="12"/>
        <v>930</v>
      </c>
      <c r="R62" s="34">
        <f>+Tabla1[[#This Row],[MINIMO VITAL]]*9%</f>
        <v>83.7</v>
      </c>
      <c r="S62" s="7"/>
      <c r="T62" s="7">
        <f t="shared" ca="1" si="1"/>
        <v>21</v>
      </c>
      <c r="U62" s="7" t="str">
        <f t="shared" si="2"/>
        <v>70806153</v>
      </c>
      <c r="V62" s="7"/>
      <c r="W62" s="7"/>
      <c r="X62" s="7"/>
      <c r="Y62" s="7"/>
      <c r="Z62" s="7"/>
      <c r="AA62" s="8">
        <f>+Tabla1[[#This Row],[FECHA DE
NACIMIENTO]]</f>
        <v>35596</v>
      </c>
      <c r="AB62" s="20"/>
      <c r="AC62" s="7"/>
      <c r="AD62" s="7" t="str">
        <f>IF(COUNTIF(D$1:D61,D62)=0,"OK","Duplicado")</f>
        <v>OK</v>
      </c>
      <c r="AE62" s="7" t="str">
        <f t="shared" ca="1" si="3"/>
        <v>Inactivo</v>
      </c>
      <c r="AF62" s="9" t="s">
        <v>110</v>
      </c>
      <c r="AG62" s="9" t="str">
        <f t="shared" si="4"/>
        <v>CMAC</v>
      </c>
      <c r="AH62" s="7"/>
      <c r="AI62" s="7"/>
      <c r="AJ62" s="7"/>
      <c r="AK62" s="7"/>
      <c r="AL62" s="7"/>
      <c r="AM62" s="7"/>
      <c r="AN62" s="7"/>
      <c r="AO62" s="7" t="e">
        <f ca="1">SEPARARAPELLIDOS2018(Tabla1[[#This Row],[APELLIDOS Y NOMBRES]])</f>
        <v>#NAME?</v>
      </c>
      <c r="AP62" s="7">
        <f t="shared" ca="1" si="9"/>
        <v>0</v>
      </c>
      <c r="AQ62" s="7">
        <f t="shared" ca="1" si="10"/>
        <v>0</v>
      </c>
      <c r="AR62" s="7">
        <f t="shared" ca="1" si="11"/>
        <v>0</v>
      </c>
      <c r="AS62" s="7" t="e">
        <f ca="1">QuitarSimbolos(Tabla1[[#This Row],[CODTRA5]])</f>
        <v>#NAME?</v>
      </c>
      <c r="AT62" s="7" t="s">
        <v>1703</v>
      </c>
      <c r="AU62" s="7">
        <f t="shared" si="8"/>
        <v>1</v>
      </c>
      <c r="AV62" s="7">
        <v>1</v>
      </c>
      <c r="AW62" s="7" t="str">
        <f>+Tabla1[[#This Row],[DNI23]]</f>
        <v>70806153</v>
      </c>
      <c r="AX62" s="7">
        <v>604</v>
      </c>
      <c r="AY62" s="8">
        <f>+Tabla1[[#This Row],[FECHA DE
NACIMIENTO]]</f>
        <v>35596</v>
      </c>
      <c r="AZ62" s="7">
        <f ca="1">+Tabla1[[#This Row],[CODTRA6]]</f>
        <v>0</v>
      </c>
      <c r="BA62" s="7">
        <f ca="1">+Tabla1[[#This Row],[CODTRA7]]</f>
        <v>0</v>
      </c>
      <c r="BB62" s="7" t="e">
        <f ca="1">+Tabla1[[#This Row],[CODTRA8]]</f>
        <v>#NAME?</v>
      </c>
      <c r="BC62" s="7">
        <f>+Tabla1[[#This Row],[SEXO]]</f>
        <v>1</v>
      </c>
      <c r="BD62" s="7">
        <v>9589</v>
      </c>
      <c r="BE62" s="7"/>
      <c r="BF62" s="7">
        <v>959616135</v>
      </c>
      <c r="BG62" s="10" t="s">
        <v>1704</v>
      </c>
      <c r="BH62" s="7"/>
      <c r="BI62" s="7"/>
      <c r="BJ62" s="7"/>
      <c r="BK62" s="7"/>
      <c r="BL62" s="7"/>
      <c r="BM62" s="7" t="s">
        <v>1705</v>
      </c>
      <c r="BN62" s="7">
        <v>10</v>
      </c>
      <c r="BO62" s="7"/>
      <c r="BP62" s="7"/>
      <c r="BQ62" s="7"/>
      <c r="BR62" s="7">
        <v>1</v>
      </c>
      <c r="BS62" s="7" t="s">
        <v>1706</v>
      </c>
      <c r="BT62" s="7"/>
      <c r="BU62" s="7">
        <v>170301</v>
      </c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9"/>
      <c r="CH62" s="9"/>
      <c r="CI62" s="9"/>
      <c r="CJ62" s="7">
        <v>1</v>
      </c>
    </row>
    <row r="63" spans="1:88" ht="15" x14ac:dyDescent="0.25">
      <c r="A63">
        <v>62</v>
      </c>
      <c r="B63" s="28">
        <v>734</v>
      </c>
      <c r="C63" s="28" t="s">
        <v>111</v>
      </c>
      <c r="D63" s="45">
        <v>25800155</v>
      </c>
      <c r="E63" s="29" t="s">
        <v>1846</v>
      </c>
      <c r="F63" s="29" t="s">
        <v>1847</v>
      </c>
      <c r="G63" s="29" t="s">
        <v>1757</v>
      </c>
      <c r="H63" s="30">
        <f t="shared" si="0"/>
        <v>27248</v>
      </c>
      <c r="I63" s="29" t="s">
        <v>1710</v>
      </c>
      <c r="J63" s="28">
        <v>0</v>
      </c>
      <c r="K63" s="31">
        <v>0</v>
      </c>
      <c r="L63" s="7"/>
      <c r="M63" s="7"/>
      <c r="N63" s="7"/>
      <c r="O63" s="32" t="str">
        <f>"Retención Judicial "&amp;(Tabla1[[#This Row],[JUDICIAL]]*100)&amp;"%"</f>
        <v>Retención Judicial 0%</v>
      </c>
      <c r="P63" s="7"/>
      <c r="Q63" s="33">
        <f t="shared" si="12"/>
        <v>930</v>
      </c>
      <c r="R63" s="34">
        <f>+Tabla1[[#This Row],[MINIMO VITAL]]*9%</f>
        <v>83.7</v>
      </c>
      <c r="S63" s="7"/>
      <c r="T63" s="7">
        <f t="shared" ca="1" si="1"/>
        <v>44</v>
      </c>
      <c r="U63" s="7" t="str">
        <f t="shared" si="2"/>
        <v>25800155</v>
      </c>
      <c r="V63" s="7"/>
      <c r="W63" s="7"/>
      <c r="X63" s="7"/>
      <c r="Y63" s="7"/>
      <c r="Z63" s="7"/>
      <c r="AA63" s="8">
        <f>+Tabla1[[#This Row],[FECHA DE
NACIMIENTO]]</f>
        <v>27248</v>
      </c>
      <c r="AB63" s="20"/>
      <c r="AC63" s="7"/>
      <c r="AD63" s="7" t="str">
        <f>IF(COUNTIF(D$1:D62,D63)=0,"OK","Duplicado")</f>
        <v>OK</v>
      </c>
      <c r="AE63" s="7" t="str">
        <f t="shared" ca="1" si="3"/>
        <v>Inactivo</v>
      </c>
      <c r="AF63" s="9" t="s">
        <v>112</v>
      </c>
      <c r="AG63" s="9" t="str">
        <f t="shared" si="4"/>
        <v>CMAC</v>
      </c>
      <c r="AH63" s="7"/>
      <c r="AI63" s="7"/>
      <c r="AJ63" s="7"/>
      <c r="AK63" s="7"/>
      <c r="AL63" s="7"/>
      <c r="AM63" s="7"/>
      <c r="AN63" s="7"/>
      <c r="AO63" s="7" t="e">
        <f ca="1">SEPARARAPELLIDOS2018(Tabla1[[#This Row],[APELLIDOS Y NOMBRES]])</f>
        <v>#NAME?</v>
      </c>
      <c r="AP63" s="7">
        <f t="shared" ca="1" si="9"/>
        <v>0</v>
      </c>
      <c r="AQ63" s="7">
        <f t="shared" ca="1" si="10"/>
        <v>0</v>
      </c>
      <c r="AR63" s="7">
        <f t="shared" ca="1" si="11"/>
        <v>0</v>
      </c>
      <c r="AS63" s="7" t="e">
        <f ca="1">QuitarSimbolos(Tabla1[[#This Row],[CODTRA5]])</f>
        <v>#NAME?</v>
      </c>
      <c r="AT63" s="7" t="s">
        <v>1703</v>
      </c>
      <c r="AU63" s="7">
        <f t="shared" si="8"/>
        <v>1</v>
      </c>
      <c r="AV63" s="7">
        <v>1</v>
      </c>
      <c r="AW63" s="7" t="str">
        <f>+Tabla1[[#This Row],[DNI23]]</f>
        <v>25800155</v>
      </c>
      <c r="AX63" s="7">
        <v>604</v>
      </c>
      <c r="AY63" s="8">
        <f>+Tabla1[[#This Row],[FECHA DE
NACIMIENTO]]</f>
        <v>27248</v>
      </c>
      <c r="AZ63" s="7">
        <f ca="1">+Tabla1[[#This Row],[CODTRA6]]</f>
        <v>0</v>
      </c>
      <c r="BA63" s="7">
        <f ca="1">+Tabla1[[#This Row],[CODTRA7]]</f>
        <v>0</v>
      </c>
      <c r="BB63" s="7" t="e">
        <f ca="1">+Tabla1[[#This Row],[CODTRA8]]</f>
        <v>#NAME?</v>
      </c>
      <c r="BC63" s="7">
        <f>+Tabla1[[#This Row],[SEXO]]</f>
        <v>1</v>
      </c>
      <c r="BD63" s="7">
        <v>9589</v>
      </c>
      <c r="BE63" s="7"/>
      <c r="BF63" s="7">
        <v>959616135</v>
      </c>
      <c r="BG63" s="10" t="s">
        <v>1704</v>
      </c>
      <c r="BH63" s="7"/>
      <c r="BI63" s="7"/>
      <c r="BJ63" s="7"/>
      <c r="BK63" s="7"/>
      <c r="BL63" s="7"/>
      <c r="BM63" s="7" t="s">
        <v>1711</v>
      </c>
      <c r="BN63" s="7">
        <v>1</v>
      </c>
      <c r="BO63" s="7"/>
      <c r="BP63" s="7"/>
      <c r="BQ63" s="7"/>
      <c r="BR63" s="7">
        <v>1</v>
      </c>
      <c r="BS63" s="7" t="s">
        <v>1706</v>
      </c>
      <c r="BT63" s="7"/>
      <c r="BU63" s="7">
        <v>170301</v>
      </c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9"/>
      <c r="CH63" s="9"/>
      <c r="CI63" s="9"/>
      <c r="CJ63" s="7">
        <v>1</v>
      </c>
    </row>
    <row r="64" spans="1:88" ht="15" x14ac:dyDescent="0.25">
      <c r="A64">
        <v>63</v>
      </c>
      <c r="B64" s="28">
        <v>735</v>
      </c>
      <c r="C64" s="28" t="s">
        <v>113</v>
      </c>
      <c r="D64" s="45">
        <v>4626202</v>
      </c>
      <c r="E64" s="29" t="s">
        <v>1848</v>
      </c>
      <c r="F64" s="29"/>
      <c r="G64" s="29" t="s">
        <v>1702</v>
      </c>
      <c r="H64" s="30">
        <f t="shared" si="0"/>
        <v>20096</v>
      </c>
      <c r="I64" s="29"/>
      <c r="J64" s="28">
        <v>0</v>
      </c>
      <c r="K64" s="31">
        <v>0</v>
      </c>
      <c r="L64" s="7"/>
      <c r="M64" s="7"/>
      <c r="N64" s="7"/>
      <c r="O64" s="32" t="str">
        <f>"Retención Judicial "&amp;(Tabla1[[#This Row],[JUDICIAL]]*100)&amp;"%"</f>
        <v>Retención Judicial 0%</v>
      </c>
      <c r="P64" s="7"/>
      <c r="Q64" s="33">
        <f t="shared" si="12"/>
        <v>930</v>
      </c>
      <c r="R64" s="34">
        <f>+Tabla1[[#This Row],[MINIMO VITAL]]*9%</f>
        <v>83.7</v>
      </c>
      <c r="S64" s="7"/>
      <c r="T64" s="7">
        <f t="shared" ca="1" si="1"/>
        <v>64</v>
      </c>
      <c r="U64" s="7" t="str">
        <f t="shared" si="2"/>
        <v>04626202</v>
      </c>
      <c r="V64" s="7"/>
      <c r="W64" s="7"/>
      <c r="X64" s="7"/>
      <c r="Y64" s="7"/>
      <c r="Z64" s="7"/>
      <c r="AA64" s="8">
        <f>+Tabla1[[#This Row],[FECHA DE
NACIMIENTO]]</f>
        <v>20096</v>
      </c>
      <c r="AB64" s="20"/>
      <c r="AC64" s="7"/>
      <c r="AD64" s="7" t="str">
        <f>IF(COUNTIF(D$1:D63,D64)=0,"OK","Duplicado")</f>
        <v>OK</v>
      </c>
      <c r="AE64" s="7" t="str">
        <f t="shared" ca="1" si="3"/>
        <v>Inactivo</v>
      </c>
      <c r="AF64" s="9" t="s">
        <v>114</v>
      </c>
      <c r="AG64" s="9" t="str">
        <f t="shared" si="4"/>
        <v>CMAC</v>
      </c>
      <c r="AH64" s="7"/>
      <c r="AI64" s="7"/>
      <c r="AJ64" s="7"/>
      <c r="AK64" s="7"/>
      <c r="AL64" s="7"/>
      <c r="AM64" s="7"/>
      <c r="AN64" s="7"/>
      <c r="AO64" s="7" t="e">
        <f ca="1">SEPARARAPELLIDOS2018(Tabla1[[#This Row],[APELLIDOS Y NOMBRES]])</f>
        <v>#NAME?</v>
      </c>
      <c r="AP64" s="7">
        <f t="shared" ca="1" si="9"/>
        <v>0</v>
      </c>
      <c r="AQ64" s="7">
        <f t="shared" ca="1" si="10"/>
        <v>0</v>
      </c>
      <c r="AR64" s="7">
        <f t="shared" ca="1" si="11"/>
        <v>0</v>
      </c>
      <c r="AS64" s="7" t="e">
        <f ca="1">QuitarSimbolos(Tabla1[[#This Row],[CODTRA5]])</f>
        <v>#NAME?</v>
      </c>
      <c r="AT64" s="7" t="s">
        <v>1703</v>
      </c>
      <c r="AU64" s="7">
        <f t="shared" si="8"/>
        <v>1</v>
      </c>
      <c r="AV64" s="7">
        <v>1</v>
      </c>
      <c r="AW64" s="7" t="str">
        <f>+Tabla1[[#This Row],[DNI23]]</f>
        <v>04626202</v>
      </c>
      <c r="AX64" s="7">
        <v>604</v>
      </c>
      <c r="AY64" s="8">
        <f>+Tabla1[[#This Row],[FECHA DE
NACIMIENTO]]</f>
        <v>20096</v>
      </c>
      <c r="AZ64" s="7">
        <f ca="1">+Tabla1[[#This Row],[CODTRA6]]</f>
        <v>0</v>
      </c>
      <c r="BA64" s="7">
        <f ca="1">+Tabla1[[#This Row],[CODTRA7]]</f>
        <v>0</v>
      </c>
      <c r="BB64" s="7" t="e">
        <f ca="1">+Tabla1[[#This Row],[CODTRA8]]</f>
        <v>#NAME?</v>
      </c>
      <c r="BC64" s="7">
        <f>+Tabla1[[#This Row],[SEXO]]</f>
        <v>1</v>
      </c>
      <c r="BD64" s="7">
        <v>9589</v>
      </c>
      <c r="BE64" s="7"/>
      <c r="BF64" s="7">
        <v>959616135</v>
      </c>
      <c r="BG64" s="10" t="s">
        <v>1704</v>
      </c>
      <c r="BH64" s="7"/>
      <c r="BI64" s="7"/>
      <c r="BJ64" s="7"/>
      <c r="BK64" s="7"/>
      <c r="BL64" s="7"/>
      <c r="BM64" s="7" t="s">
        <v>1750</v>
      </c>
      <c r="BN64" s="7">
        <v>9</v>
      </c>
      <c r="BO64" s="7"/>
      <c r="BP64" s="7"/>
      <c r="BQ64" s="7"/>
      <c r="BR64" s="7">
        <v>1</v>
      </c>
      <c r="BS64" s="7" t="s">
        <v>1849</v>
      </c>
      <c r="BT64" s="7" t="s">
        <v>1850</v>
      </c>
      <c r="BU64" s="7">
        <v>170301</v>
      </c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9"/>
      <c r="CH64" s="9"/>
      <c r="CI64" s="9"/>
      <c r="CJ64" s="7">
        <v>1</v>
      </c>
    </row>
    <row r="65" spans="1:88" ht="15" x14ac:dyDescent="0.25">
      <c r="A65">
        <v>64</v>
      </c>
      <c r="B65" s="28">
        <v>736</v>
      </c>
      <c r="C65" s="28" t="s">
        <v>115</v>
      </c>
      <c r="D65" s="45">
        <v>4653318</v>
      </c>
      <c r="E65" s="29" t="s">
        <v>1851</v>
      </c>
      <c r="F65" s="29" t="s">
        <v>1852</v>
      </c>
      <c r="G65" s="29" t="s">
        <v>1736</v>
      </c>
      <c r="H65" s="30">
        <f t="shared" si="0"/>
        <v>28065</v>
      </c>
      <c r="I65" s="29" t="s">
        <v>1710</v>
      </c>
      <c r="J65" s="28">
        <v>0</v>
      </c>
      <c r="K65" s="31">
        <v>0</v>
      </c>
      <c r="L65" s="7"/>
      <c r="M65" s="7"/>
      <c r="N65" s="7"/>
      <c r="O65" s="32" t="str">
        <f>"Retención Judicial "&amp;(Tabla1[[#This Row],[JUDICIAL]]*100)&amp;"%"</f>
        <v>Retención Judicial 0%</v>
      </c>
      <c r="P65" s="7"/>
      <c r="Q65" s="33">
        <f t="shared" si="12"/>
        <v>930</v>
      </c>
      <c r="R65" s="34">
        <f>+Tabla1[[#This Row],[MINIMO VITAL]]*9%</f>
        <v>83.7</v>
      </c>
      <c r="S65" s="7"/>
      <c r="T65" s="7">
        <f t="shared" ca="1" si="1"/>
        <v>42</v>
      </c>
      <c r="U65" s="7" t="str">
        <f t="shared" si="2"/>
        <v>04653318</v>
      </c>
      <c r="V65" s="7"/>
      <c r="W65" s="7"/>
      <c r="X65" s="7"/>
      <c r="Y65" s="7"/>
      <c r="Z65" s="7"/>
      <c r="AA65" s="8">
        <f>+Tabla1[[#This Row],[FECHA DE
NACIMIENTO]]</f>
        <v>28065</v>
      </c>
      <c r="AB65" s="20"/>
      <c r="AC65" s="7"/>
      <c r="AD65" s="7" t="str">
        <f>IF(COUNTIF(D$1:D64,D65)=0,"OK","Duplicado")</f>
        <v>OK</v>
      </c>
      <c r="AE65" s="7" t="str">
        <f t="shared" ca="1" si="3"/>
        <v>Inactivo</v>
      </c>
      <c r="AF65" s="9" t="s">
        <v>116</v>
      </c>
      <c r="AG65" s="9" t="str">
        <f t="shared" si="4"/>
        <v>CMAC</v>
      </c>
      <c r="AH65" s="7"/>
      <c r="AI65" s="7"/>
      <c r="AJ65" s="7"/>
      <c r="AK65" s="7"/>
      <c r="AL65" s="7"/>
      <c r="AM65" s="7"/>
      <c r="AN65" s="7"/>
      <c r="AO65" s="7" t="e">
        <f ca="1">SEPARARAPELLIDOS2018(Tabla1[[#This Row],[APELLIDOS Y NOMBRES]])</f>
        <v>#NAME?</v>
      </c>
      <c r="AP65" s="7">
        <f t="shared" ca="1" si="9"/>
        <v>0</v>
      </c>
      <c r="AQ65" s="7">
        <f t="shared" ca="1" si="10"/>
        <v>0</v>
      </c>
      <c r="AR65" s="7">
        <f t="shared" ca="1" si="11"/>
        <v>0</v>
      </c>
      <c r="AS65" s="7" t="e">
        <f ca="1">QuitarSimbolos(Tabla1[[#This Row],[CODTRA5]])</f>
        <v>#NAME?</v>
      </c>
      <c r="AT65" s="7" t="s">
        <v>1703</v>
      </c>
      <c r="AU65" s="7">
        <f t="shared" si="8"/>
        <v>1</v>
      </c>
      <c r="AV65" s="7">
        <v>1</v>
      </c>
      <c r="AW65" s="7" t="str">
        <f>+Tabla1[[#This Row],[DNI23]]</f>
        <v>04653318</v>
      </c>
      <c r="AX65" s="7">
        <v>604</v>
      </c>
      <c r="AY65" s="8">
        <f>+Tabla1[[#This Row],[FECHA DE
NACIMIENTO]]</f>
        <v>28065</v>
      </c>
      <c r="AZ65" s="7">
        <f ca="1">+Tabla1[[#This Row],[CODTRA6]]</f>
        <v>0</v>
      </c>
      <c r="BA65" s="7">
        <f ca="1">+Tabla1[[#This Row],[CODTRA7]]</f>
        <v>0</v>
      </c>
      <c r="BB65" s="7" t="e">
        <f ca="1">+Tabla1[[#This Row],[CODTRA8]]</f>
        <v>#NAME?</v>
      </c>
      <c r="BC65" s="7">
        <f>+Tabla1[[#This Row],[SEXO]]</f>
        <v>1</v>
      </c>
      <c r="BD65" s="7">
        <v>9589</v>
      </c>
      <c r="BE65" s="7"/>
      <c r="BF65" s="7">
        <v>959616135</v>
      </c>
      <c r="BG65" s="10" t="s">
        <v>1704</v>
      </c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>
        <v>2</v>
      </c>
      <c r="BS65" s="7" t="s">
        <v>1853</v>
      </c>
      <c r="BT65" s="7" t="s">
        <v>1854</v>
      </c>
      <c r="BU65" s="7">
        <v>170301</v>
      </c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9"/>
      <c r="CH65" s="9"/>
      <c r="CI65" s="9"/>
      <c r="CJ65" s="7">
        <v>1</v>
      </c>
    </row>
    <row r="66" spans="1:88" ht="15" x14ac:dyDescent="0.25">
      <c r="A66">
        <v>65</v>
      </c>
      <c r="B66" s="28">
        <v>737</v>
      </c>
      <c r="C66" s="28" t="s">
        <v>117</v>
      </c>
      <c r="D66" s="45">
        <v>43897312</v>
      </c>
      <c r="E66" s="29" t="s">
        <v>1855</v>
      </c>
      <c r="F66" s="29" t="s">
        <v>1856</v>
      </c>
      <c r="G66" s="29" t="s">
        <v>1757</v>
      </c>
      <c r="H66" s="30">
        <f t="shared" si="0"/>
        <v>28799</v>
      </c>
      <c r="I66" s="29" t="s">
        <v>1710</v>
      </c>
      <c r="J66" s="28">
        <v>0</v>
      </c>
      <c r="K66" s="31">
        <v>0</v>
      </c>
      <c r="L66" s="7"/>
      <c r="M66" s="7"/>
      <c r="N66" s="7"/>
      <c r="O66" s="32" t="str">
        <f>"Retención Judicial "&amp;(Tabla1[[#This Row],[JUDICIAL]]*100)&amp;"%"</f>
        <v>Retención Judicial 0%</v>
      </c>
      <c r="P66" s="7"/>
      <c r="Q66" s="33">
        <f t="shared" si="12"/>
        <v>930</v>
      </c>
      <c r="R66" s="34">
        <f>+Tabla1[[#This Row],[MINIMO VITAL]]*9%</f>
        <v>83.7</v>
      </c>
      <c r="S66" s="7"/>
      <c r="T66" s="7">
        <f t="shared" ref="T66:T129" ca="1" si="13">IFERROR(DATEDIF(H66,TODAY(),"y")," ")</f>
        <v>40</v>
      </c>
      <c r="U66" s="7" t="str">
        <f t="shared" ref="U66:U129" si="14">IF(D66="","",REPT("0",8-LEN(D66))&amp;D66)</f>
        <v>43897312</v>
      </c>
      <c r="V66" s="7"/>
      <c r="W66" s="7"/>
      <c r="X66" s="7"/>
      <c r="Y66" s="7"/>
      <c r="Z66" s="7"/>
      <c r="AA66" s="8">
        <f>+Tabla1[[#This Row],[FECHA DE
NACIMIENTO]]</f>
        <v>28799</v>
      </c>
      <c r="AB66" s="20"/>
      <c r="AC66" s="7"/>
      <c r="AD66" s="7" t="str">
        <f>IF(COUNTIF(D$1:D65,D66)=0,"OK","Duplicado")</f>
        <v>OK</v>
      </c>
      <c r="AE66" s="7" t="str">
        <f t="shared" ref="AE66:AE129" ca="1" si="15">IF(TODAY()&lt;A66,"Pendiente",IF(TODAY()&gt;A66,"Inactivo","Activo"))</f>
        <v>Inactivo</v>
      </c>
      <c r="AF66" s="9" t="s">
        <v>118</v>
      </c>
      <c r="AG66" s="9" t="str">
        <f t="shared" si="4"/>
        <v>CMAC</v>
      </c>
      <c r="AH66" s="7"/>
      <c r="AI66" s="7"/>
      <c r="AJ66" s="7"/>
      <c r="AK66" s="7"/>
      <c r="AL66" s="7"/>
      <c r="AM66" s="7"/>
      <c r="AN66" s="7"/>
      <c r="AO66" s="7" t="e">
        <f ca="1">SEPARARAPELLIDOS2018(Tabla1[[#This Row],[APELLIDOS Y NOMBRES]])</f>
        <v>#NAME?</v>
      </c>
      <c r="AP66" s="7">
        <f t="shared" ca="1" si="9"/>
        <v>0</v>
      </c>
      <c r="AQ66" s="7">
        <f t="shared" ca="1" si="10"/>
        <v>0</v>
      </c>
      <c r="AR66" s="7">
        <f t="shared" ca="1" si="11"/>
        <v>0</v>
      </c>
      <c r="AS66" s="7" t="e">
        <f ca="1">QuitarSimbolos(Tabla1[[#This Row],[CODTRA5]])</f>
        <v>#NAME?</v>
      </c>
      <c r="AT66" s="7" t="s">
        <v>1703</v>
      </c>
      <c r="AU66" s="7">
        <f t="shared" ref="AU66:AU129" si="16">IF(AT66="","",IF(AT66="MASCULINO",1,2))</f>
        <v>1</v>
      </c>
      <c r="AV66" s="7">
        <v>1</v>
      </c>
      <c r="AW66" s="7" t="str">
        <f>+Tabla1[[#This Row],[DNI23]]</f>
        <v>43897312</v>
      </c>
      <c r="AX66" s="7">
        <v>604</v>
      </c>
      <c r="AY66" s="8">
        <f>+Tabla1[[#This Row],[FECHA DE
NACIMIENTO]]</f>
        <v>28799</v>
      </c>
      <c r="AZ66" s="7">
        <f ca="1">+Tabla1[[#This Row],[CODTRA6]]</f>
        <v>0</v>
      </c>
      <c r="BA66" s="7">
        <f ca="1">+Tabla1[[#This Row],[CODTRA7]]</f>
        <v>0</v>
      </c>
      <c r="BB66" s="7" t="e">
        <f ca="1">+Tabla1[[#This Row],[CODTRA8]]</f>
        <v>#NAME?</v>
      </c>
      <c r="BC66" s="7">
        <f>+Tabla1[[#This Row],[SEXO]]</f>
        <v>1</v>
      </c>
      <c r="BD66" s="7">
        <v>9589</v>
      </c>
      <c r="BE66" s="7"/>
      <c r="BF66" s="7">
        <v>959616135</v>
      </c>
      <c r="BG66" s="10" t="s">
        <v>1704</v>
      </c>
      <c r="BH66" s="7"/>
      <c r="BI66" s="7"/>
      <c r="BJ66" s="7"/>
      <c r="BK66" s="7"/>
      <c r="BL66" s="7"/>
      <c r="BM66" s="7" t="s">
        <v>1857</v>
      </c>
      <c r="BN66" s="7">
        <v>5</v>
      </c>
      <c r="BO66" s="7"/>
      <c r="BP66" s="7"/>
      <c r="BQ66" s="7"/>
      <c r="BR66" s="7">
        <v>2</v>
      </c>
      <c r="BS66" s="7" t="s">
        <v>1733</v>
      </c>
      <c r="BT66" s="7"/>
      <c r="BU66" s="7">
        <v>170301</v>
      </c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9"/>
      <c r="CH66" s="9"/>
      <c r="CI66" s="9"/>
      <c r="CJ66" s="7">
        <v>1</v>
      </c>
    </row>
    <row r="67" spans="1:88" ht="15" x14ac:dyDescent="0.25">
      <c r="A67">
        <v>66</v>
      </c>
      <c r="B67" s="28">
        <v>738</v>
      </c>
      <c r="C67" s="28" t="s">
        <v>119</v>
      </c>
      <c r="D67" s="45">
        <v>1874456</v>
      </c>
      <c r="E67" s="29" t="s">
        <v>1858</v>
      </c>
      <c r="F67" s="29"/>
      <c r="G67" s="29" t="s">
        <v>1702</v>
      </c>
      <c r="H67" s="30">
        <f t="shared" ref="H67:H130" si="17">IFERROR(DATE(MID(E67,1,2),MID(E67,3,2),MID(E67,5,2))," ")</f>
        <v>23828</v>
      </c>
      <c r="I67" s="29"/>
      <c r="J67" s="28">
        <v>0</v>
      </c>
      <c r="K67" s="31">
        <v>0</v>
      </c>
      <c r="L67" s="7"/>
      <c r="M67" s="7"/>
      <c r="N67" s="7"/>
      <c r="O67" s="32" t="str">
        <f>"Retención Judicial "&amp;(Tabla1[[#This Row],[JUDICIAL]]*100)&amp;"%"</f>
        <v>Retención Judicial 0%</v>
      </c>
      <c r="P67" s="7"/>
      <c r="Q67" s="33">
        <f t="shared" si="12"/>
        <v>930</v>
      </c>
      <c r="R67" s="34">
        <f>+Tabla1[[#This Row],[MINIMO VITAL]]*9%</f>
        <v>83.7</v>
      </c>
      <c r="S67" s="7"/>
      <c r="T67" s="7">
        <f t="shared" ca="1" si="13"/>
        <v>54</v>
      </c>
      <c r="U67" s="7" t="str">
        <f t="shared" si="14"/>
        <v>01874456</v>
      </c>
      <c r="V67" s="7"/>
      <c r="W67" s="7"/>
      <c r="X67" s="7"/>
      <c r="Y67" s="7"/>
      <c r="Z67" s="7"/>
      <c r="AA67" s="8">
        <f>+Tabla1[[#This Row],[FECHA DE
NACIMIENTO]]</f>
        <v>23828</v>
      </c>
      <c r="AB67" s="20"/>
      <c r="AC67" s="7"/>
      <c r="AD67" s="7" t="str">
        <f>IF(COUNTIF(D$1:D66,D67)=0,"OK","Duplicado")</f>
        <v>OK</v>
      </c>
      <c r="AE67" s="7" t="str">
        <f t="shared" ca="1" si="15"/>
        <v>Inactivo</v>
      </c>
      <c r="AF67" s="9" t="s">
        <v>120</v>
      </c>
      <c r="AG67" s="9" t="str">
        <f t="shared" ref="AG67:AG130" si="18">IF(AF67="","",IF(AF67="00","","CMAC"))</f>
        <v>CMAC</v>
      </c>
      <c r="AH67" s="7"/>
      <c r="AI67" s="7"/>
      <c r="AJ67" s="7"/>
      <c r="AK67" s="7"/>
      <c r="AL67" s="7"/>
      <c r="AM67" s="7"/>
      <c r="AN67" s="7"/>
      <c r="AO67" s="7" t="e">
        <f ca="1">SEPARARAPELLIDOS2018(Tabla1[[#This Row],[APELLIDOS Y NOMBRES]])</f>
        <v>#NAME?</v>
      </c>
      <c r="AP67" s="7">
        <f t="shared" ref="AP67:AP130" ca="1" si="19">IFERROR(IF(AO67="","",MID((REPLACE((AO67),(SEARCH("@",(AO67))),1,"")),(SEARCH("@",(REPLACE((AO67),(SEARCH("@",(AO67))),1,""))))+1,((LEN((REPLACE((AO67),(SEARCH("@",(AO67))),1,""))))-(SEARCH("@",(REPLACE((AO67),(SEARCH("@",(AO67))),1,""))))))),)</f>
        <v>0</v>
      </c>
      <c r="AQ67" s="7">
        <f t="shared" ref="AQ67:AQ130" ca="1" si="20">IFERROR(IF(AO67="","",LEFT(AO67,(SEARCH("@",AO67))-1)),)</f>
        <v>0</v>
      </c>
      <c r="AR67" s="7">
        <f t="shared" ref="AR67:AR130" ca="1" si="21">IFERROR(IF(AO67="","",LEFT((RIGHT(AO67,(LEN(AO67))-(SEARCH("@",AO67)))),(SEARCH("@",(RIGHT(AO67,(LEN(AO67))-(SEARCH("@",AO67))))))-1)),)</f>
        <v>0</v>
      </c>
      <c r="AS67" s="7" t="e">
        <f ca="1">QuitarSimbolos(Tabla1[[#This Row],[CODTRA5]])</f>
        <v>#NAME?</v>
      </c>
      <c r="AT67" s="7" t="s">
        <v>1703</v>
      </c>
      <c r="AU67" s="7">
        <f t="shared" si="16"/>
        <v>1</v>
      </c>
      <c r="AV67" s="7">
        <v>1</v>
      </c>
      <c r="AW67" s="7" t="str">
        <f>+Tabla1[[#This Row],[DNI23]]</f>
        <v>01874456</v>
      </c>
      <c r="AX67" s="7">
        <v>604</v>
      </c>
      <c r="AY67" s="8">
        <f>+Tabla1[[#This Row],[FECHA DE
NACIMIENTO]]</f>
        <v>23828</v>
      </c>
      <c r="AZ67" s="7">
        <f ca="1">+Tabla1[[#This Row],[CODTRA6]]</f>
        <v>0</v>
      </c>
      <c r="BA67" s="7">
        <f ca="1">+Tabla1[[#This Row],[CODTRA7]]</f>
        <v>0</v>
      </c>
      <c r="BB67" s="7" t="e">
        <f ca="1">+Tabla1[[#This Row],[CODTRA8]]</f>
        <v>#NAME?</v>
      </c>
      <c r="BC67" s="7">
        <f>+Tabla1[[#This Row],[SEXO]]</f>
        <v>1</v>
      </c>
      <c r="BD67" s="7">
        <v>9589</v>
      </c>
      <c r="BE67" s="7"/>
      <c r="BF67" s="7">
        <v>959616135</v>
      </c>
      <c r="BG67" s="10" t="s">
        <v>1704</v>
      </c>
      <c r="BH67" s="7"/>
      <c r="BI67" s="7"/>
      <c r="BJ67" s="7"/>
      <c r="BK67" s="7"/>
      <c r="BL67" s="7"/>
      <c r="BM67" s="7">
        <v>64</v>
      </c>
      <c r="BN67" s="7">
        <v>26</v>
      </c>
      <c r="BO67" s="7"/>
      <c r="BP67" s="7"/>
      <c r="BQ67" s="7"/>
      <c r="BR67" s="7">
        <v>5</v>
      </c>
      <c r="BS67" s="7" t="s">
        <v>1859</v>
      </c>
      <c r="BT67" s="7"/>
      <c r="BU67" s="7">
        <v>170301</v>
      </c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9"/>
      <c r="CH67" s="9"/>
      <c r="CI67" s="9"/>
      <c r="CJ67" s="7">
        <v>1</v>
      </c>
    </row>
    <row r="68" spans="1:88" ht="15" x14ac:dyDescent="0.25">
      <c r="A68">
        <v>67</v>
      </c>
      <c r="B68" s="28">
        <v>739</v>
      </c>
      <c r="C68" s="28" t="s">
        <v>121</v>
      </c>
      <c r="D68" s="45">
        <v>48288361</v>
      </c>
      <c r="E68" s="29" t="s">
        <v>1860</v>
      </c>
      <c r="F68" s="29"/>
      <c r="G68" s="29" t="s">
        <v>1702</v>
      </c>
      <c r="H68" s="30">
        <f t="shared" si="17"/>
        <v>34158</v>
      </c>
      <c r="I68" s="29"/>
      <c r="J68" s="28">
        <v>0</v>
      </c>
      <c r="K68" s="31">
        <v>0</v>
      </c>
      <c r="L68" s="7"/>
      <c r="M68" s="7"/>
      <c r="N68" s="7"/>
      <c r="O68" s="32" t="str">
        <f>"Retención Judicial "&amp;(Tabla1[[#This Row],[JUDICIAL]]*100)&amp;"%"</f>
        <v>Retención Judicial 0%</v>
      </c>
      <c r="P68" s="7"/>
      <c r="Q68" s="33">
        <f t="shared" ref="Q68:Q131" si="22">+Q67</f>
        <v>930</v>
      </c>
      <c r="R68" s="34">
        <f>+Tabla1[[#This Row],[MINIMO VITAL]]*9%</f>
        <v>83.7</v>
      </c>
      <c r="S68" s="7"/>
      <c r="T68" s="7">
        <f t="shared" ca="1" si="13"/>
        <v>25</v>
      </c>
      <c r="U68" s="7" t="str">
        <f t="shared" si="14"/>
        <v>48288361</v>
      </c>
      <c r="V68" s="7"/>
      <c r="W68" s="7"/>
      <c r="X68" s="7"/>
      <c r="Y68" s="7"/>
      <c r="Z68" s="7"/>
      <c r="AA68" s="8">
        <f>+Tabla1[[#This Row],[FECHA DE
NACIMIENTO]]</f>
        <v>34158</v>
      </c>
      <c r="AB68" s="20"/>
      <c r="AC68" s="7"/>
      <c r="AD68" s="7" t="str">
        <f>IF(COUNTIF(D$1:D67,D68)=0,"OK","Duplicado")</f>
        <v>OK</v>
      </c>
      <c r="AE68" s="7" t="str">
        <f t="shared" ca="1" si="15"/>
        <v>Inactivo</v>
      </c>
      <c r="AF68" s="9" t="s">
        <v>122</v>
      </c>
      <c r="AG68" s="9" t="str">
        <f t="shared" si="18"/>
        <v>CMAC</v>
      </c>
      <c r="AH68" s="7"/>
      <c r="AI68" s="7"/>
      <c r="AJ68" s="7"/>
      <c r="AK68" s="7"/>
      <c r="AL68" s="7"/>
      <c r="AM68" s="7"/>
      <c r="AN68" s="7"/>
      <c r="AO68" s="7" t="e">
        <f ca="1">SEPARARAPELLIDOS2018(Tabla1[[#This Row],[APELLIDOS Y NOMBRES]])</f>
        <v>#NAME?</v>
      </c>
      <c r="AP68" s="7">
        <f t="shared" ca="1" si="19"/>
        <v>0</v>
      </c>
      <c r="AQ68" s="7">
        <f t="shared" ca="1" si="20"/>
        <v>0</v>
      </c>
      <c r="AR68" s="7">
        <f t="shared" ca="1" si="21"/>
        <v>0</v>
      </c>
      <c r="AS68" s="7" t="e">
        <f ca="1">QuitarSimbolos(Tabla1[[#This Row],[CODTRA5]])</f>
        <v>#NAME?</v>
      </c>
      <c r="AT68" s="7" t="s">
        <v>1703</v>
      </c>
      <c r="AU68" s="7">
        <f t="shared" si="16"/>
        <v>1</v>
      </c>
      <c r="AV68" s="7">
        <v>1</v>
      </c>
      <c r="AW68" s="7" t="str">
        <f>+Tabla1[[#This Row],[DNI23]]</f>
        <v>48288361</v>
      </c>
      <c r="AX68" s="7">
        <v>604</v>
      </c>
      <c r="AY68" s="8">
        <f>+Tabla1[[#This Row],[FECHA DE
NACIMIENTO]]</f>
        <v>34158</v>
      </c>
      <c r="AZ68" s="7">
        <f ca="1">+Tabla1[[#This Row],[CODTRA6]]</f>
        <v>0</v>
      </c>
      <c r="BA68" s="7">
        <f ca="1">+Tabla1[[#This Row],[CODTRA7]]</f>
        <v>0</v>
      </c>
      <c r="BB68" s="7" t="e">
        <f ca="1">+Tabla1[[#This Row],[CODTRA8]]</f>
        <v>#NAME?</v>
      </c>
      <c r="BC68" s="7">
        <f>+Tabla1[[#This Row],[SEXO]]</f>
        <v>1</v>
      </c>
      <c r="BD68" s="7">
        <v>9589</v>
      </c>
      <c r="BE68" s="7"/>
      <c r="BF68" s="7">
        <v>959616135</v>
      </c>
      <c r="BG68" s="10" t="s">
        <v>1704</v>
      </c>
      <c r="BH68" s="7"/>
      <c r="BI68" s="7"/>
      <c r="BJ68" s="7"/>
      <c r="BK68" s="7"/>
      <c r="BL68" s="7"/>
      <c r="BM68" s="7" t="s">
        <v>1797</v>
      </c>
      <c r="BN68" s="7">
        <v>24</v>
      </c>
      <c r="BO68" s="7"/>
      <c r="BP68" s="7"/>
      <c r="BQ68" s="7"/>
      <c r="BR68" s="7">
        <v>1</v>
      </c>
      <c r="BS68" s="7" t="s">
        <v>1861</v>
      </c>
      <c r="BT68" s="7"/>
      <c r="BU68" s="7">
        <v>170301</v>
      </c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9"/>
      <c r="CH68" s="9"/>
      <c r="CI68" s="9"/>
      <c r="CJ68" s="7">
        <v>1</v>
      </c>
    </row>
    <row r="69" spans="1:88" ht="15" x14ac:dyDescent="0.25">
      <c r="A69">
        <v>68</v>
      </c>
      <c r="B69" s="28">
        <v>180</v>
      </c>
      <c r="C69" s="28" t="s">
        <v>123</v>
      </c>
      <c r="D69" s="45">
        <v>30833727</v>
      </c>
      <c r="E69" s="35" t="s">
        <v>3345</v>
      </c>
      <c r="F69" s="35" t="s">
        <v>3610</v>
      </c>
      <c r="G69" s="29" t="s">
        <v>1736</v>
      </c>
      <c r="H69" s="30">
        <f t="shared" si="17"/>
        <v>25118</v>
      </c>
      <c r="I69" s="29" t="s">
        <v>1710</v>
      </c>
      <c r="J69" s="28">
        <v>0</v>
      </c>
      <c r="K69" s="31">
        <v>0</v>
      </c>
      <c r="L69" s="7"/>
      <c r="M69" s="7"/>
      <c r="N69" s="7"/>
      <c r="O69" s="32" t="str">
        <f>"Retención Judicial "&amp;(Tabla1[[#This Row],[JUDICIAL]]*100)&amp;"%"</f>
        <v>Retención Judicial 0%</v>
      </c>
      <c r="P69" s="7"/>
      <c r="Q69" s="33">
        <f t="shared" si="22"/>
        <v>930</v>
      </c>
      <c r="R69" s="34">
        <f>+Tabla1[[#This Row],[MINIMO VITAL]]*9%</f>
        <v>83.7</v>
      </c>
      <c r="S69" s="7"/>
      <c r="T69" s="7">
        <f t="shared" ca="1" si="13"/>
        <v>50</v>
      </c>
      <c r="U69" s="7" t="str">
        <f t="shared" si="14"/>
        <v>30833727</v>
      </c>
      <c r="V69" s="7"/>
      <c r="W69" s="7"/>
      <c r="X69" s="7"/>
      <c r="Y69" s="7"/>
      <c r="Z69" s="7"/>
      <c r="AA69" s="8">
        <f>+Tabla1[[#This Row],[FECHA DE
NACIMIENTO]]</f>
        <v>25118</v>
      </c>
      <c r="AB69" s="20"/>
      <c r="AC69" s="7"/>
      <c r="AD69" s="7" t="str">
        <f>IF(COUNTIF(D$1:D68,D69)=0,"OK","Duplicado")</f>
        <v>OK</v>
      </c>
      <c r="AE69" s="7" t="str">
        <f t="shared" ca="1" si="15"/>
        <v>Inactivo</v>
      </c>
      <c r="AF69" s="9" t="s">
        <v>1720</v>
      </c>
      <c r="AG69" s="9" t="str">
        <f t="shared" si="18"/>
        <v/>
      </c>
      <c r="AH69" s="7"/>
      <c r="AI69" s="7"/>
      <c r="AJ69" s="7"/>
      <c r="AK69" s="7"/>
      <c r="AL69" s="7"/>
      <c r="AM69" s="7"/>
      <c r="AN69" s="7"/>
      <c r="AO69" s="7" t="e">
        <f ca="1">SEPARARAPELLIDOS2018(Tabla1[[#This Row],[APELLIDOS Y NOMBRES]])</f>
        <v>#NAME?</v>
      </c>
      <c r="AP69" s="7">
        <f t="shared" ca="1" si="19"/>
        <v>0</v>
      </c>
      <c r="AQ69" s="7">
        <f t="shared" ca="1" si="20"/>
        <v>0</v>
      </c>
      <c r="AR69" s="7">
        <f t="shared" ca="1" si="21"/>
        <v>0</v>
      </c>
      <c r="AS69" s="7" t="e">
        <f ca="1">QuitarSimbolos(Tabla1[[#This Row],[CODTRA5]])</f>
        <v>#NAME?</v>
      </c>
      <c r="AT69" s="7" t="s">
        <v>1703</v>
      </c>
      <c r="AU69" s="7">
        <f t="shared" si="16"/>
        <v>1</v>
      </c>
      <c r="AV69" s="7">
        <v>1</v>
      </c>
      <c r="AW69" s="7" t="str">
        <f>+Tabla1[[#This Row],[DNI23]]</f>
        <v>30833727</v>
      </c>
      <c r="AX69" s="7">
        <v>604</v>
      </c>
      <c r="AY69" s="8">
        <f>+Tabla1[[#This Row],[FECHA DE
NACIMIENTO]]</f>
        <v>25118</v>
      </c>
      <c r="AZ69" s="7">
        <f ca="1">+Tabla1[[#This Row],[CODTRA6]]</f>
        <v>0</v>
      </c>
      <c r="BA69" s="7">
        <f ca="1">+Tabla1[[#This Row],[CODTRA7]]</f>
        <v>0</v>
      </c>
      <c r="BB69" s="7" t="e">
        <f ca="1">+Tabla1[[#This Row],[CODTRA8]]</f>
        <v>#NAME?</v>
      </c>
      <c r="BC69" s="7">
        <f>+Tabla1[[#This Row],[SEXO]]</f>
        <v>1</v>
      </c>
      <c r="BD69" s="7">
        <v>9589</v>
      </c>
      <c r="BE69" s="7"/>
      <c r="BF69" s="7">
        <v>959616135</v>
      </c>
      <c r="BG69" s="10" t="s">
        <v>1704</v>
      </c>
      <c r="BH69" s="7"/>
      <c r="BI69" s="7"/>
      <c r="BJ69" s="7"/>
      <c r="BK69" s="7"/>
      <c r="BL69" s="7"/>
      <c r="BM69" s="7" t="s">
        <v>1705</v>
      </c>
      <c r="BN69" s="7">
        <v>8</v>
      </c>
      <c r="BO69" s="7"/>
      <c r="BP69" s="7"/>
      <c r="BQ69" s="7"/>
      <c r="BR69" s="7">
        <v>2</v>
      </c>
      <c r="BS69" s="7" t="s">
        <v>1743</v>
      </c>
      <c r="BT69" s="7" t="s">
        <v>1862</v>
      </c>
      <c r="BU69" s="7">
        <v>170301</v>
      </c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9"/>
      <c r="CH69" s="9"/>
      <c r="CI69" s="9"/>
      <c r="CJ69" s="7">
        <v>1</v>
      </c>
    </row>
    <row r="70" spans="1:88" ht="15" x14ac:dyDescent="0.25">
      <c r="A70">
        <v>69</v>
      </c>
      <c r="B70" s="28">
        <v>740</v>
      </c>
      <c r="C70" s="28" t="s">
        <v>124</v>
      </c>
      <c r="D70" s="45">
        <v>30837251</v>
      </c>
      <c r="E70" s="29" t="s">
        <v>1863</v>
      </c>
      <c r="F70" s="29" t="s">
        <v>1864</v>
      </c>
      <c r="G70" s="29" t="s">
        <v>1757</v>
      </c>
      <c r="H70" s="30">
        <f t="shared" si="17"/>
        <v>27834</v>
      </c>
      <c r="I70" s="29" t="s">
        <v>1737</v>
      </c>
      <c r="J70" s="28">
        <v>0</v>
      </c>
      <c r="K70" s="31">
        <v>0</v>
      </c>
      <c r="L70" s="7"/>
      <c r="M70" s="7"/>
      <c r="N70" s="7"/>
      <c r="O70" s="32" t="str">
        <f>"Retención Judicial "&amp;(Tabla1[[#This Row],[JUDICIAL]]*100)&amp;"%"</f>
        <v>Retención Judicial 0%</v>
      </c>
      <c r="P70" s="7"/>
      <c r="Q70" s="33">
        <f t="shared" si="22"/>
        <v>930</v>
      </c>
      <c r="R70" s="34">
        <f>+Tabla1[[#This Row],[MINIMO VITAL]]*9%</f>
        <v>83.7</v>
      </c>
      <c r="S70" s="7"/>
      <c r="T70" s="7">
        <f t="shared" ca="1" si="13"/>
        <v>43</v>
      </c>
      <c r="U70" s="7" t="str">
        <f t="shared" si="14"/>
        <v>30837251</v>
      </c>
      <c r="V70" s="7"/>
      <c r="W70" s="7"/>
      <c r="X70" s="7"/>
      <c r="Y70" s="7"/>
      <c r="Z70" s="7"/>
      <c r="AA70" s="8">
        <f>+Tabla1[[#This Row],[FECHA DE
NACIMIENTO]]</f>
        <v>27834</v>
      </c>
      <c r="AB70" s="20"/>
      <c r="AC70" s="7"/>
      <c r="AD70" s="7" t="str">
        <f>IF(COUNTIF(D$1:D69,D70)=0,"OK","Duplicado")</f>
        <v>OK</v>
      </c>
      <c r="AE70" s="7" t="str">
        <f t="shared" ca="1" si="15"/>
        <v>Inactivo</v>
      </c>
      <c r="AF70" s="9" t="s">
        <v>125</v>
      </c>
      <c r="AG70" s="9" t="str">
        <f t="shared" si="18"/>
        <v>CMAC</v>
      </c>
      <c r="AH70" s="7"/>
      <c r="AI70" s="7"/>
      <c r="AJ70" s="7"/>
      <c r="AK70" s="7"/>
      <c r="AL70" s="7"/>
      <c r="AM70" s="7"/>
      <c r="AN70" s="7"/>
      <c r="AO70" s="7" t="e">
        <f ca="1">SEPARARAPELLIDOS2018(Tabla1[[#This Row],[APELLIDOS Y NOMBRES]])</f>
        <v>#NAME?</v>
      </c>
      <c r="AP70" s="7">
        <f t="shared" ca="1" si="19"/>
        <v>0</v>
      </c>
      <c r="AQ70" s="7">
        <f t="shared" ca="1" si="20"/>
        <v>0</v>
      </c>
      <c r="AR70" s="7">
        <f t="shared" ca="1" si="21"/>
        <v>0</v>
      </c>
      <c r="AS70" s="7" t="e">
        <f ca="1">QuitarSimbolos(Tabla1[[#This Row],[CODTRA5]])</f>
        <v>#NAME?</v>
      </c>
      <c r="AT70" s="7" t="s">
        <v>1703</v>
      </c>
      <c r="AU70" s="7">
        <f t="shared" si="16"/>
        <v>1</v>
      </c>
      <c r="AV70" s="7">
        <v>1</v>
      </c>
      <c r="AW70" s="7" t="str">
        <f>+Tabla1[[#This Row],[DNI23]]</f>
        <v>30837251</v>
      </c>
      <c r="AX70" s="7">
        <v>604</v>
      </c>
      <c r="AY70" s="8">
        <f>+Tabla1[[#This Row],[FECHA DE
NACIMIENTO]]</f>
        <v>27834</v>
      </c>
      <c r="AZ70" s="7">
        <f ca="1">+Tabla1[[#This Row],[CODTRA6]]</f>
        <v>0</v>
      </c>
      <c r="BA70" s="7">
        <f ca="1">+Tabla1[[#This Row],[CODTRA7]]</f>
        <v>0</v>
      </c>
      <c r="BB70" s="7" t="e">
        <f ca="1">+Tabla1[[#This Row],[CODTRA8]]</f>
        <v>#NAME?</v>
      </c>
      <c r="BC70" s="7">
        <f>+Tabla1[[#This Row],[SEXO]]</f>
        <v>1</v>
      </c>
      <c r="BD70" s="7">
        <v>9589</v>
      </c>
      <c r="BE70" s="7"/>
      <c r="BF70" s="7">
        <v>959616135</v>
      </c>
      <c r="BG70" s="10" t="s">
        <v>1704</v>
      </c>
      <c r="BH70" s="7"/>
      <c r="BI70" s="7"/>
      <c r="BJ70" s="7"/>
      <c r="BK70" s="7"/>
      <c r="BL70" s="7"/>
      <c r="BM70" s="7" t="s">
        <v>1865</v>
      </c>
      <c r="BN70" s="7">
        <v>8</v>
      </c>
      <c r="BO70" s="7"/>
      <c r="BP70" s="7"/>
      <c r="BQ70" s="7"/>
      <c r="BR70" s="7">
        <v>2</v>
      </c>
      <c r="BS70" s="7" t="s">
        <v>1743</v>
      </c>
      <c r="BT70" s="7" t="s">
        <v>1866</v>
      </c>
      <c r="BU70" s="7">
        <v>170301</v>
      </c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9"/>
      <c r="CH70" s="9"/>
      <c r="CI70" s="9"/>
      <c r="CJ70" s="7">
        <v>1</v>
      </c>
    </row>
    <row r="71" spans="1:88" ht="15" x14ac:dyDescent="0.25">
      <c r="A71">
        <v>70</v>
      </c>
      <c r="B71" s="28">
        <v>344</v>
      </c>
      <c r="C71" s="28" t="s">
        <v>126</v>
      </c>
      <c r="D71" s="45">
        <v>30856920</v>
      </c>
      <c r="E71" s="35" t="s">
        <v>3346</v>
      </c>
      <c r="F71" s="35" t="s">
        <v>3611</v>
      </c>
      <c r="G71" s="29" t="s">
        <v>1736</v>
      </c>
      <c r="H71" s="30">
        <f t="shared" si="17"/>
        <v>26713</v>
      </c>
      <c r="I71" s="29" t="s">
        <v>1737</v>
      </c>
      <c r="J71" s="28">
        <v>0</v>
      </c>
      <c r="K71" s="31">
        <v>0</v>
      </c>
      <c r="L71" s="7"/>
      <c r="M71" s="7"/>
      <c r="N71" s="7"/>
      <c r="O71" s="32" t="str">
        <f>"Retención Judicial "&amp;(Tabla1[[#This Row],[JUDICIAL]]*100)&amp;"%"</f>
        <v>Retención Judicial 0%</v>
      </c>
      <c r="P71" s="7"/>
      <c r="Q71" s="33">
        <f t="shared" si="22"/>
        <v>930</v>
      </c>
      <c r="R71" s="34">
        <f>+Tabla1[[#This Row],[MINIMO VITAL]]*9%</f>
        <v>83.7</v>
      </c>
      <c r="S71" s="7"/>
      <c r="T71" s="7">
        <f t="shared" ca="1" si="13"/>
        <v>46</v>
      </c>
      <c r="U71" s="7" t="str">
        <f t="shared" si="14"/>
        <v>30856920</v>
      </c>
      <c r="V71" s="7"/>
      <c r="W71" s="7"/>
      <c r="X71" s="7"/>
      <c r="Y71" s="7"/>
      <c r="Z71" s="7"/>
      <c r="AA71" s="8">
        <f>+Tabla1[[#This Row],[FECHA DE
NACIMIENTO]]</f>
        <v>26713</v>
      </c>
      <c r="AB71" s="20"/>
      <c r="AC71" s="7"/>
      <c r="AD71" s="7" t="str">
        <f>IF(COUNTIF(D$1:D70,D71)=0,"OK","Duplicado")</f>
        <v>OK</v>
      </c>
      <c r="AE71" s="7" t="str">
        <f t="shared" ca="1" si="15"/>
        <v>Inactivo</v>
      </c>
      <c r="AF71" s="9" t="s">
        <v>1720</v>
      </c>
      <c r="AG71" s="9" t="str">
        <f t="shared" si="18"/>
        <v/>
      </c>
      <c r="AH71" s="7"/>
      <c r="AI71" s="7"/>
      <c r="AJ71" s="7"/>
      <c r="AK71" s="7"/>
      <c r="AL71" s="7"/>
      <c r="AM71" s="7"/>
      <c r="AN71" s="7"/>
      <c r="AO71" s="7" t="e">
        <f ca="1">SEPARARAPELLIDOS2018(Tabla1[[#This Row],[APELLIDOS Y NOMBRES]])</f>
        <v>#NAME?</v>
      </c>
      <c r="AP71" s="7">
        <f t="shared" ca="1" si="19"/>
        <v>0</v>
      </c>
      <c r="AQ71" s="7">
        <f t="shared" ca="1" si="20"/>
        <v>0</v>
      </c>
      <c r="AR71" s="7">
        <f t="shared" ca="1" si="21"/>
        <v>0</v>
      </c>
      <c r="AS71" s="7" t="e">
        <f ca="1">QuitarSimbolos(Tabla1[[#This Row],[CODTRA5]])</f>
        <v>#NAME?</v>
      </c>
      <c r="AT71" s="7" t="s">
        <v>1703</v>
      </c>
      <c r="AU71" s="7">
        <f t="shared" si="16"/>
        <v>1</v>
      </c>
      <c r="AV71" s="7">
        <v>1</v>
      </c>
      <c r="AW71" s="7" t="str">
        <f>+Tabla1[[#This Row],[DNI23]]</f>
        <v>30856920</v>
      </c>
      <c r="AX71" s="7">
        <v>604</v>
      </c>
      <c r="AY71" s="8">
        <f>+Tabla1[[#This Row],[FECHA DE
NACIMIENTO]]</f>
        <v>26713</v>
      </c>
      <c r="AZ71" s="7">
        <f ca="1">+Tabla1[[#This Row],[CODTRA6]]</f>
        <v>0</v>
      </c>
      <c r="BA71" s="7">
        <f ca="1">+Tabla1[[#This Row],[CODTRA7]]</f>
        <v>0</v>
      </c>
      <c r="BB71" s="7" t="e">
        <f ca="1">+Tabla1[[#This Row],[CODTRA8]]</f>
        <v>#NAME?</v>
      </c>
      <c r="BC71" s="7">
        <f>+Tabla1[[#This Row],[SEXO]]</f>
        <v>1</v>
      </c>
      <c r="BD71" s="7">
        <v>9589</v>
      </c>
      <c r="BE71" s="7"/>
      <c r="BF71" s="7">
        <v>959616135</v>
      </c>
      <c r="BG71" s="10" t="s">
        <v>1704</v>
      </c>
      <c r="BH71" s="7"/>
      <c r="BI71" s="7"/>
      <c r="BJ71" s="7"/>
      <c r="BK71" s="7"/>
      <c r="BL71" s="7"/>
      <c r="BM71" s="7" t="s">
        <v>1711</v>
      </c>
      <c r="BN71" s="7">
        <v>11</v>
      </c>
      <c r="BO71" s="7"/>
      <c r="BP71" s="7"/>
      <c r="BQ71" s="7"/>
      <c r="BR71" s="7">
        <v>1</v>
      </c>
      <c r="BS71" s="7" t="s">
        <v>1712</v>
      </c>
      <c r="BT71" s="7"/>
      <c r="BU71" s="7">
        <v>170301</v>
      </c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9"/>
      <c r="CH71" s="9"/>
      <c r="CI71" s="9"/>
      <c r="CJ71" s="7">
        <v>1</v>
      </c>
    </row>
    <row r="72" spans="1:88" ht="15" x14ac:dyDescent="0.25">
      <c r="A72">
        <v>71</v>
      </c>
      <c r="B72" s="28">
        <v>373</v>
      </c>
      <c r="C72" s="28" t="s">
        <v>3347</v>
      </c>
      <c r="D72" s="45">
        <v>44551325</v>
      </c>
      <c r="E72" s="29" t="s">
        <v>1867</v>
      </c>
      <c r="F72" s="29"/>
      <c r="G72" s="29" t="s">
        <v>1702</v>
      </c>
      <c r="H72" s="30">
        <f t="shared" si="17"/>
        <v>31946</v>
      </c>
      <c r="I72" s="29" t="s">
        <v>1720</v>
      </c>
      <c r="J72" s="28">
        <v>0</v>
      </c>
      <c r="K72" s="31">
        <v>0</v>
      </c>
      <c r="L72" s="7"/>
      <c r="M72" s="7"/>
      <c r="N72" s="7"/>
      <c r="O72" s="32" t="str">
        <f>"Retención Judicial "&amp;(Tabla1[[#This Row],[JUDICIAL]]*100)&amp;"%"</f>
        <v>Retención Judicial 0%</v>
      </c>
      <c r="P72" s="7"/>
      <c r="Q72" s="33">
        <f t="shared" si="22"/>
        <v>930</v>
      </c>
      <c r="R72" s="34">
        <f>+Tabla1[[#This Row],[MINIMO VITAL]]*9%</f>
        <v>83.7</v>
      </c>
      <c r="S72" s="7"/>
      <c r="T72" s="7">
        <f t="shared" ca="1" si="13"/>
        <v>31</v>
      </c>
      <c r="U72" s="7" t="str">
        <f t="shared" si="14"/>
        <v>44551325</v>
      </c>
      <c r="V72" s="7"/>
      <c r="W72" s="7"/>
      <c r="X72" s="7"/>
      <c r="Y72" s="7"/>
      <c r="Z72" s="7"/>
      <c r="AA72" s="8">
        <f>+Tabla1[[#This Row],[FECHA DE
NACIMIENTO]]</f>
        <v>31946</v>
      </c>
      <c r="AB72" s="20"/>
      <c r="AC72" s="7"/>
      <c r="AD72" s="7" t="str">
        <f>IF(COUNTIF(D$1:D71,D72)=0,"OK","Duplicado")</f>
        <v>OK</v>
      </c>
      <c r="AE72" s="7" t="str">
        <f t="shared" ca="1" si="15"/>
        <v>Inactivo</v>
      </c>
      <c r="AF72" s="9" t="s">
        <v>127</v>
      </c>
      <c r="AG72" s="9" t="str">
        <f t="shared" si="18"/>
        <v>CMAC</v>
      </c>
      <c r="AH72" s="7"/>
      <c r="AI72" s="7"/>
      <c r="AJ72" s="7"/>
      <c r="AK72" s="7"/>
      <c r="AL72" s="7"/>
      <c r="AM72" s="7"/>
      <c r="AN72" s="7"/>
      <c r="AO72" s="7" t="e">
        <f ca="1">SEPARARAPELLIDOS2018(Tabla1[[#This Row],[APELLIDOS Y NOMBRES]])</f>
        <v>#NAME?</v>
      </c>
      <c r="AP72" s="7">
        <f t="shared" ca="1" si="19"/>
        <v>0</v>
      </c>
      <c r="AQ72" s="7">
        <f t="shared" ca="1" si="20"/>
        <v>0</v>
      </c>
      <c r="AR72" s="7">
        <f t="shared" ca="1" si="21"/>
        <v>0</v>
      </c>
      <c r="AS72" s="7" t="e">
        <f ca="1">QuitarSimbolos(Tabla1[[#This Row],[CODTRA5]])</f>
        <v>#NAME?</v>
      </c>
      <c r="AT72" s="7" t="s">
        <v>1703</v>
      </c>
      <c r="AU72" s="7">
        <f t="shared" si="16"/>
        <v>1</v>
      </c>
      <c r="AV72" s="7">
        <v>1</v>
      </c>
      <c r="AW72" s="7" t="str">
        <f>+Tabla1[[#This Row],[DNI23]]</f>
        <v>44551325</v>
      </c>
      <c r="AX72" s="7">
        <v>604</v>
      </c>
      <c r="AY72" s="8">
        <f>+Tabla1[[#This Row],[FECHA DE
NACIMIENTO]]</f>
        <v>31946</v>
      </c>
      <c r="AZ72" s="7">
        <f ca="1">+Tabla1[[#This Row],[CODTRA6]]</f>
        <v>0</v>
      </c>
      <c r="BA72" s="7">
        <f ca="1">+Tabla1[[#This Row],[CODTRA7]]</f>
        <v>0</v>
      </c>
      <c r="BB72" s="7" t="e">
        <f ca="1">+Tabla1[[#This Row],[CODTRA8]]</f>
        <v>#NAME?</v>
      </c>
      <c r="BC72" s="7">
        <f>+Tabla1[[#This Row],[SEXO]]</f>
        <v>1</v>
      </c>
      <c r="BD72" s="7">
        <v>9589</v>
      </c>
      <c r="BE72" s="7"/>
      <c r="BF72" s="7">
        <v>959616135</v>
      </c>
      <c r="BG72" s="10" t="s">
        <v>1704</v>
      </c>
      <c r="BH72" s="7"/>
      <c r="BI72" s="7"/>
      <c r="BJ72" s="7"/>
      <c r="BK72" s="7"/>
      <c r="BL72" s="7"/>
      <c r="BM72" s="7">
        <v>15</v>
      </c>
      <c r="BN72" s="7">
        <v>4</v>
      </c>
      <c r="BO72" s="7"/>
      <c r="BP72" s="7"/>
      <c r="BQ72" s="7"/>
      <c r="BR72" s="7">
        <v>2</v>
      </c>
      <c r="BS72" s="7" t="s">
        <v>1868</v>
      </c>
      <c r="BT72" s="7"/>
      <c r="BU72" s="7">
        <v>170301</v>
      </c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9"/>
      <c r="CH72" s="9"/>
      <c r="CI72" s="9"/>
      <c r="CJ72" s="7">
        <v>1</v>
      </c>
    </row>
    <row r="73" spans="1:88" ht="15" x14ac:dyDescent="0.25">
      <c r="A73">
        <v>72</v>
      </c>
      <c r="B73" s="28">
        <v>1036</v>
      </c>
      <c r="C73" s="28" t="s">
        <v>128</v>
      </c>
      <c r="D73" s="45">
        <v>4620462</v>
      </c>
      <c r="E73" s="29" t="s">
        <v>1869</v>
      </c>
      <c r="F73" s="29" t="s">
        <v>1870</v>
      </c>
      <c r="G73" s="29" t="s">
        <v>1742</v>
      </c>
      <c r="H73" s="30">
        <f t="shared" si="17"/>
        <v>23630</v>
      </c>
      <c r="I73" s="29" t="s">
        <v>1737</v>
      </c>
      <c r="J73" s="28">
        <v>0</v>
      </c>
      <c r="K73" s="31">
        <v>0</v>
      </c>
      <c r="L73" s="7"/>
      <c r="M73" s="7"/>
      <c r="N73" s="7"/>
      <c r="O73" s="32" t="str">
        <f>"Retención Judicial "&amp;(Tabla1[[#This Row],[JUDICIAL]]*100)&amp;"%"</f>
        <v>Retención Judicial 0%</v>
      </c>
      <c r="P73" s="7"/>
      <c r="Q73" s="33">
        <f t="shared" si="22"/>
        <v>930</v>
      </c>
      <c r="R73" s="34">
        <f>+Tabla1[[#This Row],[MINIMO VITAL]]*9%</f>
        <v>83.7</v>
      </c>
      <c r="S73" s="7"/>
      <c r="T73" s="7">
        <f t="shared" ca="1" si="13"/>
        <v>54</v>
      </c>
      <c r="U73" s="7" t="str">
        <f t="shared" si="14"/>
        <v>04620462</v>
      </c>
      <c r="V73" s="7"/>
      <c r="W73" s="7"/>
      <c r="X73" s="7"/>
      <c r="Y73" s="7"/>
      <c r="Z73" s="7"/>
      <c r="AA73" s="8">
        <f>+Tabla1[[#This Row],[FECHA DE
NACIMIENTO]]</f>
        <v>23630</v>
      </c>
      <c r="AB73" s="20"/>
      <c r="AC73" s="7"/>
      <c r="AD73" s="7" t="str">
        <f>IF(COUNTIF(D$1:D72,D73)=0,"OK","Duplicado")</f>
        <v>OK</v>
      </c>
      <c r="AE73" s="7" t="str">
        <f t="shared" ca="1" si="15"/>
        <v>Inactivo</v>
      </c>
      <c r="AF73" s="9" t="s">
        <v>129</v>
      </c>
      <c r="AG73" s="9" t="str">
        <f t="shared" si="18"/>
        <v>CMAC</v>
      </c>
      <c r="AH73" s="7"/>
      <c r="AI73" s="7"/>
      <c r="AJ73" s="7"/>
      <c r="AK73" s="7"/>
      <c r="AL73" s="7"/>
      <c r="AM73" s="7"/>
      <c r="AN73" s="7"/>
      <c r="AO73" s="7" t="e">
        <f ca="1">SEPARARAPELLIDOS2018(Tabla1[[#This Row],[APELLIDOS Y NOMBRES]])</f>
        <v>#NAME?</v>
      </c>
      <c r="AP73" s="7">
        <f t="shared" ca="1" si="19"/>
        <v>0</v>
      </c>
      <c r="AQ73" s="7">
        <f t="shared" ca="1" si="20"/>
        <v>0</v>
      </c>
      <c r="AR73" s="7">
        <f t="shared" ca="1" si="21"/>
        <v>0</v>
      </c>
      <c r="AS73" s="7" t="e">
        <f ca="1">QuitarSimbolos(Tabla1[[#This Row],[CODTRA5]])</f>
        <v>#NAME?</v>
      </c>
      <c r="AT73" s="7" t="s">
        <v>1703</v>
      </c>
      <c r="AU73" s="7">
        <f t="shared" si="16"/>
        <v>1</v>
      </c>
      <c r="AV73" s="7">
        <v>1</v>
      </c>
      <c r="AW73" s="7" t="str">
        <f>+Tabla1[[#This Row],[DNI23]]</f>
        <v>04620462</v>
      </c>
      <c r="AX73" s="7">
        <v>604</v>
      </c>
      <c r="AY73" s="8">
        <f>+Tabla1[[#This Row],[FECHA DE
NACIMIENTO]]</f>
        <v>23630</v>
      </c>
      <c r="AZ73" s="7">
        <f ca="1">+Tabla1[[#This Row],[CODTRA6]]</f>
        <v>0</v>
      </c>
      <c r="BA73" s="7">
        <f ca="1">+Tabla1[[#This Row],[CODTRA7]]</f>
        <v>0</v>
      </c>
      <c r="BB73" s="7" t="e">
        <f ca="1">+Tabla1[[#This Row],[CODTRA8]]</f>
        <v>#NAME?</v>
      </c>
      <c r="BC73" s="7">
        <f>+Tabla1[[#This Row],[SEXO]]</f>
        <v>1</v>
      </c>
      <c r="BD73" s="7">
        <v>9589</v>
      </c>
      <c r="BE73" s="7"/>
      <c r="BF73" s="7">
        <v>959616135</v>
      </c>
      <c r="BG73" s="10" t="s">
        <v>1704</v>
      </c>
      <c r="BH73" s="7"/>
      <c r="BI73" s="7"/>
      <c r="BJ73" s="7"/>
      <c r="BK73" s="7"/>
      <c r="BL73" s="7"/>
      <c r="BM73" s="7" t="s">
        <v>1871</v>
      </c>
      <c r="BN73" s="7">
        <v>3</v>
      </c>
      <c r="BO73" s="7"/>
      <c r="BP73" s="7"/>
      <c r="BQ73" s="7"/>
      <c r="BR73" s="7">
        <v>2</v>
      </c>
      <c r="BS73" s="7" t="s">
        <v>1733</v>
      </c>
      <c r="BT73" s="7"/>
      <c r="BU73" s="7">
        <v>170301</v>
      </c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9"/>
      <c r="CH73" s="9"/>
      <c r="CI73" s="9"/>
      <c r="CJ73" s="7">
        <v>1</v>
      </c>
    </row>
    <row r="74" spans="1:88" ht="15" x14ac:dyDescent="0.25">
      <c r="A74">
        <v>73</v>
      </c>
      <c r="B74" s="28">
        <v>482</v>
      </c>
      <c r="C74" s="28" t="s">
        <v>130</v>
      </c>
      <c r="D74" s="45">
        <v>30836030</v>
      </c>
      <c r="E74" s="35" t="s">
        <v>3348</v>
      </c>
      <c r="F74" s="29" t="s">
        <v>1720</v>
      </c>
      <c r="G74" s="29" t="s">
        <v>1702</v>
      </c>
      <c r="H74" s="30">
        <f t="shared" si="17"/>
        <v>22591</v>
      </c>
      <c r="I74" s="29" t="s">
        <v>1720</v>
      </c>
      <c r="J74" s="28">
        <v>0</v>
      </c>
      <c r="K74" s="31">
        <v>0</v>
      </c>
      <c r="L74" s="7"/>
      <c r="M74" s="7"/>
      <c r="N74" s="7"/>
      <c r="O74" s="32" t="str">
        <f>"Retención Judicial "&amp;(Tabla1[[#This Row],[JUDICIAL]]*100)&amp;"%"</f>
        <v>Retención Judicial 0%</v>
      </c>
      <c r="P74" s="7"/>
      <c r="Q74" s="33">
        <f t="shared" si="22"/>
        <v>930</v>
      </c>
      <c r="R74" s="34">
        <f>+Tabla1[[#This Row],[MINIMO VITAL]]*9%</f>
        <v>83.7</v>
      </c>
      <c r="S74" s="7"/>
      <c r="T74" s="7">
        <f t="shared" ca="1" si="13"/>
        <v>57</v>
      </c>
      <c r="U74" s="7" t="str">
        <f t="shared" si="14"/>
        <v>30836030</v>
      </c>
      <c r="V74" s="7"/>
      <c r="W74" s="7"/>
      <c r="X74" s="7"/>
      <c r="Y74" s="7"/>
      <c r="Z74" s="7"/>
      <c r="AA74" s="8">
        <f>+Tabla1[[#This Row],[FECHA DE
NACIMIENTO]]</f>
        <v>22591</v>
      </c>
      <c r="AB74" s="20"/>
      <c r="AC74" s="7"/>
      <c r="AD74" s="7" t="str">
        <f>IF(COUNTIF(D$1:D73,D74)=0,"OK","Duplicado")</f>
        <v>OK</v>
      </c>
      <c r="AE74" s="7" t="str">
        <f t="shared" ca="1" si="15"/>
        <v>Inactivo</v>
      </c>
      <c r="AF74" s="9" t="s">
        <v>1720</v>
      </c>
      <c r="AG74" s="9" t="str">
        <f t="shared" si="18"/>
        <v/>
      </c>
      <c r="AH74" s="7"/>
      <c r="AI74" s="7"/>
      <c r="AJ74" s="7"/>
      <c r="AK74" s="7"/>
      <c r="AL74" s="7"/>
      <c r="AM74" s="7"/>
      <c r="AN74" s="7"/>
      <c r="AO74" s="7" t="e">
        <f ca="1">SEPARARAPELLIDOS2018(Tabla1[[#This Row],[APELLIDOS Y NOMBRES]])</f>
        <v>#NAME?</v>
      </c>
      <c r="AP74" s="7">
        <f t="shared" ca="1" si="19"/>
        <v>0</v>
      </c>
      <c r="AQ74" s="7">
        <f t="shared" ca="1" si="20"/>
        <v>0</v>
      </c>
      <c r="AR74" s="7">
        <f t="shared" ca="1" si="21"/>
        <v>0</v>
      </c>
      <c r="AS74" s="7" t="e">
        <f ca="1">QuitarSimbolos(Tabla1[[#This Row],[CODTRA5]])</f>
        <v>#NAME?</v>
      </c>
      <c r="AT74" s="7" t="s">
        <v>1703</v>
      </c>
      <c r="AU74" s="7">
        <f t="shared" si="16"/>
        <v>1</v>
      </c>
      <c r="AV74" s="7">
        <v>1</v>
      </c>
      <c r="AW74" s="7" t="str">
        <f>+Tabla1[[#This Row],[DNI23]]</f>
        <v>30836030</v>
      </c>
      <c r="AX74" s="7">
        <v>604</v>
      </c>
      <c r="AY74" s="8">
        <f>+Tabla1[[#This Row],[FECHA DE
NACIMIENTO]]</f>
        <v>22591</v>
      </c>
      <c r="AZ74" s="7">
        <f ca="1">+Tabla1[[#This Row],[CODTRA6]]</f>
        <v>0</v>
      </c>
      <c r="BA74" s="7">
        <f ca="1">+Tabla1[[#This Row],[CODTRA7]]</f>
        <v>0</v>
      </c>
      <c r="BB74" s="7" t="e">
        <f ca="1">+Tabla1[[#This Row],[CODTRA8]]</f>
        <v>#NAME?</v>
      </c>
      <c r="BC74" s="7">
        <f>+Tabla1[[#This Row],[SEXO]]</f>
        <v>1</v>
      </c>
      <c r="BD74" s="7">
        <v>9589</v>
      </c>
      <c r="BE74" s="7"/>
      <c r="BF74" s="7">
        <v>959616135</v>
      </c>
      <c r="BG74" s="10" t="s">
        <v>1704</v>
      </c>
      <c r="BH74" s="7"/>
      <c r="BI74" s="7"/>
      <c r="BJ74" s="7"/>
      <c r="BK74" s="7"/>
      <c r="BL74" s="7"/>
      <c r="BM74" s="7" t="s">
        <v>1738</v>
      </c>
      <c r="BN74" s="7">
        <v>6</v>
      </c>
      <c r="BO74" s="7"/>
      <c r="BP74" s="7"/>
      <c r="BQ74" s="7"/>
      <c r="BR74" s="7">
        <v>1</v>
      </c>
      <c r="BS74" s="7" t="s">
        <v>1739</v>
      </c>
      <c r="BT74" s="7"/>
      <c r="BU74" s="7">
        <v>170301</v>
      </c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9"/>
      <c r="CH74" s="9"/>
      <c r="CI74" s="9"/>
      <c r="CJ74" s="7">
        <v>1</v>
      </c>
    </row>
    <row r="75" spans="1:88" ht="15" x14ac:dyDescent="0.25">
      <c r="A75">
        <v>74</v>
      </c>
      <c r="B75" s="28">
        <v>694</v>
      </c>
      <c r="C75" s="28" t="s">
        <v>1595</v>
      </c>
      <c r="D75" s="45">
        <v>30833823</v>
      </c>
      <c r="E75" s="29" t="s">
        <v>1872</v>
      </c>
      <c r="F75" s="29" t="s">
        <v>1873</v>
      </c>
      <c r="G75" s="29" t="s">
        <v>1742</v>
      </c>
      <c r="H75" s="30">
        <f t="shared" si="17"/>
        <v>25137</v>
      </c>
      <c r="I75" s="29" t="s">
        <v>1710</v>
      </c>
      <c r="J75" s="28">
        <v>0</v>
      </c>
      <c r="K75" s="31">
        <v>0</v>
      </c>
      <c r="L75" s="7"/>
      <c r="M75" s="7"/>
      <c r="N75" s="7"/>
      <c r="O75" s="32" t="str">
        <f>"Retención Judicial "&amp;(Tabla1[[#This Row],[JUDICIAL]]*100)&amp;"%"</f>
        <v>Retención Judicial 0%</v>
      </c>
      <c r="P75" s="7"/>
      <c r="Q75" s="33">
        <f t="shared" si="22"/>
        <v>930</v>
      </c>
      <c r="R75" s="34">
        <f>+Tabla1[[#This Row],[MINIMO VITAL]]*9%</f>
        <v>83.7</v>
      </c>
      <c r="S75" s="7"/>
      <c r="T75" s="7">
        <f t="shared" ca="1" si="13"/>
        <v>50</v>
      </c>
      <c r="U75" s="7" t="str">
        <f t="shared" si="14"/>
        <v>30833823</v>
      </c>
      <c r="V75" s="7"/>
      <c r="W75" s="7"/>
      <c r="X75" s="7"/>
      <c r="Y75" s="7"/>
      <c r="Z75" s="7"/>
      <c r="AA75" s="8">
        <f>+Tabla1[[#This Row],[FECHA DE
NACIMIENTO]]</f>
        <v>25137</v>
      </c>
      <c r="AB75" s="20">
        <v>3.1</v>
      </c>
      <c r="AC75" s="7"/>
      <c r="AD75" s="7" t="str">
        <f>IF(COUNTIF(D$1:D74,D75)=0,"OK","Duplicado")</f>
        <v>OK</v>
      </c>
      <c r="AE75" s="7" t="str">
        <f t="shared" ca="1" si="15"/>
        <v>Inactivo</v>
      </c>
      <c r="AF75" s="9" t="s">
        <v>1561</v>
      </c>
      <c r="AG75" s="9" t="str">
        <f t="shared" si="18"/>
        <v>CMAC</v>
      </c>
      <c r="AH75" s="7"/>
      <c r="AI75" s="7"/>
      <c r="AJ75" s="7"/>
      <c r="AK75" s="7"/>
      <c r="AL75" s="7"/>
      <c r="AM75" s="7"/>
      <c r="AN75" s="7"/>
      <c r="AO75" s="7" t="e">
        <f ca="1">SEPARARAPELLIDOS2018(Tabla1[[#This Row],[APELLIDOS Y NOMBRES]])</f>
        <v>#NAME?</v>
      </c>
      <c r="AP75" s="7">
        <f t="shared" ca="1" si="19"/>
        <v>0</v>
      </c>
      <c r="AQ75" s="7">
        <f t="shared" ca="1" si="20"/>
        <v>0</v>
      </c>
      <c r="AR75" s="7">
        <f t="shared" ca="1" si="21"/>
        <v>0</v>
      </c>
      <c r="AS75" s="7" t="e">
        <f ca="1">QuitarSimbolos(Tabla1[[#This Row],[CODTRA5]])</f>
        <v>#NAME?</v>
      </c>
      <c r="AT75" s="7" t="s">
        <v>1703</v>
      </c>
      <c r="AU75" s="7">
        <f t="shared" si="16"/>
        <v>1</v>
      </c>
      <c r="AV75" s="7">
        <v>1</v>
      </c>
      <c r="AW75" s="7" t="str">
        <f>+Tabla1[[#This Row],[DNI23]]</f>
        <v>30833823</v>
      </c>
      <c r="AX75" s="7">
        <v>604</v>
      </c>
      <c r="AY75" s="8">
        <f>+Tabla1[[#This Row],[FECHA DE
NACIMIENTO]]</f>
        <v>25137</v>
      </c>
      <c r="AZ75" s="7">
        <f ca="1">+Tabla1[[#This Row],[CODTRA6]]</f>
        <v>0</v>
      </c>
      <c r="BA75" s="7">
        <f ca="1">+Tabla1[[#This Row],[CODTRA7]]</f>
        <v>0</v>
      </c>
      <c r="BB75" s="7" t="e">
        <f ca="1">+Tabla1[[#This Row],[CODTRA8]]</f>
        <v>#NAME?</v>
      </c>
      <c r="BC75" s="7">
        <f>+Tabla1[[#This Row],[SEXO]]</f>
        <v>1</v>
      </c>
      <c r="BD75" s="7">
        <v>9589</v>
      </c>
      <c r="BE75" s="7"/>
      <c r="BF75" s="7">
        <v>959616135</v>
      </c>
      <c r="BG75" s="10" t="s">
        <v>1704</v>
      </c>
      <c r="BH75" s="7"/>
      <c r="BI75" s="7"/>
      <c r="BJ75" s="7"/>
      <c r="BK75" s="7"/>
      <c r="BL75" s="7"/>
      <c r="BM75" s="7" t="s">
        <v>1784</v>
      </c>
      <c r="BN75" s="7">
        <v>4</v>
      </c>
      <c r="BO75" s="7"/>
      <c r="BP75" s="7"/>
      <c r="BQ75" s="7"/>
      <c r="BR75" s="7">
        <v>2</v>
      </c>
      <c r="BS75" s="7" t="s">
        <v>1874</v>
      </c>
      <c r="BT75" s="7"/>
      <c r="BU75" s="7">
        <v>170301</v>
      </c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9"/>
      <c r="CH75" s="9"/>
      <c r="CI75" s="9"/>
      <c r="CJ75" s="7">
        <v>1</v>
      </c>
    </row>
    <row r="76" spans="1:88" ht="15" x14ac:dyDescent="0.25">
      <c r="A76">
        <v>75</v>
      </c>
      <c r="B76" s="28">
        <v>742</v>
      </c>
      <c r="C76" s="28" t="s">
        <v>131</v>
      </c>
      <c r="D76" s="45">
        <v>42814539</v>
      </c>
      <c r="E76" s="29" t="s">
        <v>1875</v>
      </c>
      <c r="F76" s="29"/>
      <c r="G76" s="29" t="s">
        <v>1702</v>
      </c>
      <c r="H76" s="30">
        <f t="shared" si="17"/>
        <v>31029</v>
      </c>
      <c r="I76" s="29"/>
      <c r="J76" s="28">
        <v>0</v>
      </c>
      <c r="K76" s="31">
        <v>0</v>
      </c>
      <c r="L76" s="7"/>
      <c r="M76" s="7"/>
      <c r="N76" s="7"/>
      <c r="O76" s="32" t="str">
        <f>"Retención Judicial "&amp;(Tabla1[[#This Row],[JUDICIAL]]*100)&amp;"%"</f>
        <v>Retención Judicial 0%</v>
      </c>
      <c r="P76" s="7"/>
      <c r="Q76" s="33">
        <f t="shared" si="22"/>
        <v>930</v>
      </c>
      <c r="R76" s="34">
        <f>+Tabla1[[#This Row],[MINIMO VITAL]]*9%</f>
        <v>83.7</v>
      </c>
      <c r="S76" s="7"/>
      <c r="T76" s="7">
        <f t="shared" ca="1" si="13"/>
        <v>34</v>
      </c>
      <c r="U76" s="7" t="str">
        <f t="shared" si="14"/>
        <v>42814539</v>
      </c>
      <c r="V76" s="7"/>
      <c r="W76" s="7"/>
      <c r="X76" s="7"/>
      <c r="Y76" s="7"/>
      <c r="Z76" s="7"/>
      <c r="AA76" s="8">
        <f>+Tabla1[[#This Row],[FECHA DE
NACIMIENTO]]</f>
        <v>31029</v>
      </c>
      <c r="AB76" s="20"/>
      <c r="AC76" s="7"/>
      <c r="AD76" s="7" t="str">
        <f>IF(COUNTIF(D$1:D75,D76)=0,"OK","Duplicado")</f>
        <v>OK</v>
      </c>
      <c r="AE76" s="7" t="str">
        <f t="shared" ca="1" si="15"/>
        <v>Inactivo</v>
      </c>
      <c r="AF76" s="9" t="s">
        <v>132</v>
      </c>
      <c r="AG76" s="9" t="str">
        <f t="shared" si="18"/>
        <v>CMAC</v>
      </c>
      <c r="AH76" s="7"/>
      <c r="AI76" s="7"/>
      <c r="AJ76" s="7"/>
      <c r="AK76" s="7"/>
      <c r="AL76" s="7"/>
      <c r="AM76" s="7"/>
      <c r="AN76" s="7"/>
      <c r="AO76" s="7" t="e">
        <f ca="1">SEPARARAPELLIDOS2018(Tabla1[[#This Row],[APELLIDOS Y NOMBRES]])</f>
        <v>#NAME?</v>
      </c>
      <c r="AP76" s="7">
        <f t="shared" ca="1" si="19"/>
        <v>0</v>
      </c>
      <c r="AQ76" s="7">
        <f t="shared" ca="1" si="20"/>
        <v>0</v>
      </c>
      <c r="AR76" s="7">
        <f t="shared" ca="1" si="21"/>
        <v>0</v>
      </c>
      <c r="AS76" s="7" t="e">
        <f ca="1">QuitarSimbolos(Tabla1[[#This Row],[CODTRA5]])</f>
        <v>#NAME?</v>
      </c>
      <c r="AT76" s="7" t="s">
        <v>1703</v>
      </c>
      <c r="AU76" s="7">
        <f t="shared" si="16"/>
        <v>1</v>
      </c>
      <c r="AV76" s="7">
        <v>1</v>
      </c>
      <c r="AW76" s="7" t="str">
        <f>+Tabla1[[#This Row],[DNI23]]</f>
        <v>42814539</v>
      </c>
      <c r="AX76" s="7">
        <v>604</v>
      </c>
      <c r="AY76" s="8">
        <f>+Tabla1[[#This Row],[FECHA DE
NACIMIENTO]]</f>
        <v>31029</v>
      </c>
      <c r="AZ76" s="7">
        <f ca="1">+Tabla1[[#This Row],[CODTRA6]]</f>
        <v>0</v>
      </c>
      <c r="BA76" s="7">
        <f ca="1">+Tabla1[[#This Row],[CODTRA7]]</f>
        <v>0</v>
      </c>
      <c r="BB76" s="7" t="e">
        <f ca="1">+Tabla1[[#This Row],[CODTRA8]]</f>
        <v>#NAME?</v>
      </c>
      <c r="BC76" s="7">
        <f>+Tabla1[[#This Row],[SEXO]]</f>
        <v>1</v>
      </c>
      <c r="BD76" s="7">
        <v>9589</v>
      </c>
      <c r="BE76" s="7"/>
      <c r="BF76" s="7">
        <v>959616135</v>
      </c>
      <c r="BG76" s="10" t="s">
        <v>1704</v>
      </c>
      <c r="BH76" s="7"/>
      <c r="BI76" s="7"/>
      <c r="BJ76" s="7"/>
      <c r="BK76" s="7"/>
      <c r="BL76" s="7"/>
      <c r="BM76" s="7" t="s">
        <v>1738</v>
      </c>
      <c r="BN76" s="7">
        <v>27</v>
      </c>
      <c r="BO76" s="7"/>
      <c r="BP76" s="7"/>
      <c r="BQ76" s="7"/>
      <c r="BR76" s="7">
        <v>2</v>
      </c>
      <c r="BS76" s="7" t="s">
        <v>1876</v>
      </c>
      <c r="BT76" s="7"/>
      <c r="BU76" s="7">
        <v>170301</v>
      </c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9"/>
      <c r="CH76" s="9"/>
      <c r="CI76" s="9"/>
      <c r="CJ76" s="7">
        <v>1</v>
      </c>
    </row>
    <row r="77" spans="1:88" ht="15" x14ac:dyDescent="0.25">
      <c r="A77">
        <v>76</v>
      </c>
      <c r="B77" s="28">
        <v>244</v>
      </c>
      <c r="C77" s="28" t="s">
        <v>1596</v>
      </c>
      <c r="D77" s="45">
        <v>30824455</v>
      </c>
      <c r="E77" s="35" t="s">
        <v>3349</v>
      </c>
      <c r="F77" s="29" t="s">
        <v>1720</v>
      </c>
      <c r="G77" s="29" t="s">
        <v>1702</v>
      </c>
      <c r="H77" s="30">
        <f t="shared" si="17"/>
        <v>20848</v>
      </c>
      <c r="I77" s="29" t="s">
        <v>1720</v>
      </c>
      <c r="J77" s="28">
        <v>0</v>
      </c>
      <c r="K77" s="31">
        <v>0</v>
      </c>
      <c r="L77" s="7"/>
      <c r="M77" s="7"/>
      <c r="N77" s="7"/>
      <c r="O77" s="32" t="str">
        <f>"Retención Judicial "&amp;(Tabla1[[#This Row],[JUDICIAL]]*100)&amp;"%"</f>
        <v>Retención Judicial 0%</v>
      </c>
      <c r="P77" s="7"/>
      <c r="Q77" s="33">
        <f t="shared" si="22"/>
        <v>930</v>
      </c>
      <c r="R77" s="34">
        <f>+Tabla1[[#This Row],[MINIMO VITAL]]*9%</f>
        <v>83.7</v>
      </c>
      <c r="S77" s="7"/>
      <c r="T77" s="7">
        <f t="shared" ca="1" si="13"/>
        <v>62</v>
      </c>
      <c r="U77" s="7" t="str">
        <f t="shared" si="14"/>
        <v>30824455</v>
      </c>
      <c r="V77" s="7"/>
      <c r="W77" s="7"/>
      <c r="X77" s="7"/>
      <c r="Y77" s="7"/>
      <c r="Z77" s="7"/>
      <c r="AA77" s="8">
        <f>+Tabla1[[#This Row],[FECHA DE
NACIMIENTO]]</f>
        <v>20848</v>
      </c>
      <c r="AB77" s="20"/>
      <c r="AC77" s="7"/>
      <c r="AD77" s="7" t="str">
        <f>IF(COUNTIF(D$1:D76,D77)=0,"OK","Duplicado")</f>
        <v>OK</v>
      </c>
      <c r="AE77" s="7" t="str">
        <f t="shared" ca="1" si="15"/>
        <v>Inactivo</v>
      </c>
      <c r="AF77" s="9" t="s">
        <v>1562</v>
      </c>
      <c r="AG77" s="9" t="str">
        <f t="shared" si="18"/>
        <v>CMAC</v>
      </c>
      <c r="AH77" s="7"/>
      <c r="AI77" s="7"/>
      <c r="AJ77" s="7"/>
      <c r="AK77" s="7"/>
      <c r="AL77" s="7"/>
      <c r="AM77" s="7"/>
      <c r="AN77" s="7"/>
      <c r="AO77" s="7" t="e">
        <f ca="1">SEPARARAPELLIDOS2018(Tabla1[[#This Row],[APELLIDOS Y NOMBRES]])</f>
        <v>#NAME?</v>
      </c>
      <c r="AP77" s="7">
        <f t="shared" ca="1" si="19"/>
        <v>0</v>
      </c>
      <c r="AQ77" s="7">
        <f t="shared" ca="1" si="20"/>
        <v>0</v>
      </c>
      <c r="AR77" s="7">
        <f t="shared" ca="1" si="21"/>
        <v>0</v>
      </c>
      <c r="AS77" s="7" t="e">
        <f ca="1">QuitarSimbolos(Tabla1[[#This Row],[CODTRA5]])</f>
        <v>#NAME?</v>
      </c>
      <c r="AT77" s="7" t="s">
        <v>1703</v>
      </c>
      <c r="AU77" s="7">
        <f t="shared" si="16"/>
        <v>1</v>
      </c>
      <c r="AV77" s="7">
        <v>1</v>
      </c>
      <c r="AW77" s="7" t="str">
        <f>+Tabla1[[#This Row],[DNI23]]</f>
        <v>30824455</v>
      </c>
      <c r="AX77" s="7">
        <v>604</v>
      </c>
      <c r="AY77" s="8">
        <f>+Tabla1[[#This Row],[FECHA DE
NACIMIENTO]]</f>
        <v>20848</v>
      </c>
      <c r="AZ77" s="7">
        <f ca="1">+Tabla1[[#This Row],[CODTRA6]]</f>
        <v>0</v>
      </c>
      <c r="BA77" s="7">
        <f ca="1">+Tabla1[[#This Row],[CODTRA7]]</f>
        <v>0</v>
      </c>
      <c r="BB77" s="7" t="e">
        <f ca="1">+Tabla1[[#This Row],[CODTRA8]]</f>
        <v>#NAME?</v>
      </c>
      <c r="BC77" s="7">
        <f>+Tabla1[[#This Row],[SEXO]]</f>
        <v>1</v>
      </c>
      <c r="BD77" s="7">
        <v>9589</v>
      </c>
      <c r="BE77" s="7"/>
      <c r="BF77" s="7">
        <v>959616135</v>
      </c>
      <c r="BG77" s="10" t="s">
        <v>1704</v>
      </c>
      <c r="BH77" s="7"/>
      <c r="BI77" s="7"/>
      <c r="BJ77" s="7"/>
      <c r="BK77" s="7"/>
      <c r="BL77" s="7"/>
      <c r="BM77" s="7">
        <v>28</v>
      </c>
      <c r="BN77" s="7">
        <v>3</v>
      </c>
      <c r="BO77" s="7"/>
      <c r="BP77" s="7"/>
      <c r="BQ77" s="7"/>
      <c r="BR77" s="7">
        <v>2</v>
      </c>
      <c r="BS77" s="7" t="s">
        <v>1877</v>
      </c>
      <c r="BT77" s="7"/>
      <c r="BU77" s="7">
        <v>220101</v>
      </c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9"/>
      <c r="CH77" s="9"/>
      <c r="CI77" s="9"/>
      <c r="CJ77" s="7">
        <v>1</v>
      </c>
    </row>
    <row r="78" spans="1:88" ht="15" x14ac:dyDescent="0.25">
      <c r="A78">
        <v>77</v>
      </c>
      <c r="B78" s="28">
        <v>142</v>
      </c>
      <c r="C78" s="28" t="s">
        <v>133</v>
      </c>
      <c r="D78" s="45">
        <v>30826051</v>
      </c>
      <c r="E78" s="29" t="s">
        <v>1878</v>
      </c>
      <c r="F78" s="29"/>
      <c r="G78" s="29" t="s">
        <v>1702</v>
      </c>
      <c r="H78" s="30">
        <f t="shared" si="17"/>
        <v>23654</v>
      </c>
      <c r="I78" s="29"/>
      <c r="J78" s="28">
        <v>0</v>
      </c>
      <c r="K78" s="31">
        <v>0</v>
      </c>
      <c r="L78" s="7"/>
      <c r="M78" s="7"/>
      <c r="N78" s="7"/>
      <c r="O78" s="32" t="str">
        <f>"Retención Judicial "&amp;(Tabla1[[#This Row],[JUDICIAL]]*100)&amp;"%"</f>
        <v>Retención Judicial 0%</v>
      </c>
      <c r="P78" s="7"/>
      <c r="Q78" s="33">
        <f t="shared" si="22"/>
        <v>930</v>
      </c>
      <c r="R78" s="34">
        <f>+Tabla1[[#This Row],[MINIMO VITAL]]*9%</f>
        <v>83.7</v>
      </c>
      <c r="S78" s="7"/>
      <c r="T78" s="7">
        <f t="shared" ca="1" si="13"/>
        <v>54</v>
      </c>
      <c r="U78" s="7" t="str">
        <f t="shared" si="14"/>
        <v>30826051</v>
      </c>
      <c r="V78" s="7"/>
      <c r="W78" s="7"/>
      <c r="X78" s="7"/>
      <c r="Y78" s="7"/>
      <c r="Z78" s="7"/>
      <c r="AA78" s="8">
        <f>+Tabla1[[#This Row],[FECHA DE
NACIMIENTO]]</f>
        <v>23654</v>
      </c>
      <c r="AB78" s="20"/>
      <c r="AC78" s="7"/>
      <c r="AD78" s="7" t="str">
        <f>IF(COUNTIF(D$1:D77,D78)=0,"OK","Duplicado")</f>
        <v>OK</v>
      </c>
      <c r="AE78" s="7" t="str">
        <f t="shared" ca="1" si="15"/>
        <v>Inactivo</v>
      </c>
      <c r="AF78" s="9" t="s">
        <v>134</v>
      </c>
      <c r="AG78" s="9" t="str">
        <f t="shared" si="18"/>
        <v>CMAC</v>
      </c>
      <c r="AH78" s="7"/>
      <c r="AI78" s="7"/>
      <c r="AJ78" s="7"/>
      <c r="AK78" s="7"/>
      <c r="AL78" s="7"/>
      <c r="AM78" s="7"/>
      <c r="AN78" s="7"/>
      <c r="AO78" s="7" t="e">
        <f ca="1">SEPARARAPELLIDOS2018(Tabla1[[#This Row],[APELLIDOS Y NOMBRES]])</f>
        <v>#NAME?</v>
      </c>
      <c r="AP78" s="7">
        <f t="shared" ca="1" si="19"/>
        <v>0</v>
      </c>
      <c r="AQ78" s="7">
        <f t="shared" ca="1" si="20"/>
        <v>0</v>
      </c>
      <c r="AR78" s="7">
        <f t="shared" ca="1" si="21"/>
        <v>0</v>
      </c>
      <c r="AS78" s="7" t="e">
        <f ca="1">QuitarSimbolos(Tabla1[[#This Row],[CODTRA5]])</f>
        <v>#NAME?</v>
      </c>
      <c r="AT78" s="7" t="s">
        <v>1703</v>
      </c>
      <c r="AU78" s="7">
        <f t="shared" si="16"/>
        <v>1</v>
      </c>
      <c r="AV78" s="7">
        <v>1</v>
      </c>
      <c r="AW78" s="7" t="str">
        <f>+Tabla1[[#This Row],[DNI23]]</f>
        <v>30826051</v>
      </c>
      <c r="AX78" s="7">
        <v>604</v>
      </c>
      <c r="AY78" s="8">
        <f>+Tabla1[[#This Row],[FECHA DE
NACIMIENTO]]</f>
        <v>23654</v>
      </c>
      <c r="AZ78" s="7">
        <f ca="1">+Tabla1[[#This Row],[CODTRA6]]</f>
        <v>0</v>
      </c>
      <c r="BA78" s="7">
        <f ca="1">+Tabla1[[#This Row],[CODTRA7]]</f>
        <v>0</v>
      </c>
      <c r="BB78" s="7" t="e">
        <f ca="1">+Tabla1[[#This Row],[CODTRA8]]</f>
        <v>#NAME?</v>
      </c>
      <c r="BC78" s="7">
        <f>+Tabla1[[#This Row],[SEXO]]</f>
        <v>1</v>
      </c>
      <c r="BD78" s="7">
        <v>9589</v>
      </c>
      <c r="BE78" s="7"/>
      <c r="BF78" s="7">
        <v>959616135</v>
      </c>
      <c r="BG78" s="10" t="s">
        <v>1704</v>
      </c>
      <c r="BH78" s="7"/>
      <c r="BI78" s="7"/>
      <c r="BJ78" s="7"/>
      <c r="BK78" s="7"/>
      <c r="BL78" s="7"/>
      <c r="BM78" s="7" t="s">
        <v>1797</v>
      </c>
      <c r="BN78" s="7">
        <v>28</v>
      </c>
      <c r="BO78" s="7"/>
      <c r="BP78" s="7"/>
      <c r="BQ78" s="7"/>
      <c r="BR78" s="7">
        <v>2</v>
      </c>
      <c r="BS78" s="7" t="s">
        <v>1879</v>
      </c>
      <c r="BT78" s="7" t="s">
        <v>1880</v>
      </c>
      <c r="BU78" s="7">
        <v>170301</v>
      </c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9"/>
      <c r="CH78" s="9"/>
      <c r="CI78" s="9"/>
      <c r="CJ78" s="7">
        <v>1</v>
      </c>
    </row>
    <row r="79" spans="1:88" ht="15" x14ac:dyDescent="0.25">
      <c r="A79">
        <v>78</v>
      </c>
      <c r="B79" s="28">
        <v>745</v>
      </c>
      <c r="C79" s="28" t="s">
        <v>135</v>
      </c>
      <c r="D79" s="45">
        <v>47848503</v>
      </c>
      <c r="E79" s="29" t="s">
        <v>1881</v>
      </c>
      <c r="F79" s="29" t="s">
        <v>1882</v>
      </c>
      <c r="G79" s="29" t="s">
        <v>1736</v>
      </c>
      <c r="H79" s="30">
        <f t="shared" si="17"/>
        <v>33816</v>
      </c>
      <c r="I79" s="29" t="s">
        <v>1710</v>
      </c>
      <c r="J79" s="28">
        <v>0</v>
      </c>
      <c r="K79" s="31">
        <v>0</v>
      </c>
      <c r="L79" s="7"/>
      <c r="M79" s="7"/>
      <c r="N79" s="7"/>
      <c r="O79" s="32" t="str">
        <f>"Retención Judicial "&amp;(Tabla1[[#This Row],[JUDICIAL]]*100)&amp;"%"</f>
        <v>Retención Judicial 0%</v>
      </c>
      <c r="P79" s="7"/>
      <c r="Q79" s="33">
        <f t="shared" si="22"/>
        <v>930</v>
      </c>
      <c r="R79" s="34">
        <f>+Tabla1[[#This Row],[MINIMO VITAL]]*9%</f>
        <v>83.7</v>
      </c>
      <c r="S79" s="7"/>
      <c r="T79" s="7">
        <f t="shared" ca="1" si="13"/>
        <v>26</v>
      </c>
      <c r="U79" s="7" t="str">
        <f t="shared" si="14"/>
        <v>47848503</v>
      </c>
      <c r="V79" s="7"/>
      <c r="W79" s="7"/>
      <c r="X79" s="7"/>
      <c r="Y79" s="7"/>
      <c r="Z79" s="7"/>
      <c r="AA79" s="8">
        <f>+Tabla1[[#This Row],[FECHA DE
NACIMIENTO]]</f>
        <v>33816</v>
      </c>
      <c r="AB79" s="20"/>
      <c r="AC79" s="7"/>
      <c r="AD79" s="7" t="str">
        <f>IF(COUNTIF(D$1:D78,D79)=0,"OK","Duplicado")</f>
        <v>OK</v>
      </c>
      <c r="AE79" s="7" t="str">
        <f t="shared" ca="1" si="15"/>
        <v>Inactivo</v>
      </c>
      <c r="AF79" s="9" t="s">
        <v>136</v>
      </c>
      <c r="AG79" s="9" t="str">
        <f t="shared" si="18"/>
        <v>CMAC</v>
      </c>
      <c r="AH79" s="7"/>
      <c r="AI79" s="7"/>
      <c r="AJ79" s="7"/>
      <c r="AK79" s="7"/>
      <c r="AL79" s="7"/>
      <c r="AM79" s="7"/>
      <c r="AN79" s="7"/>
      <c r="AO79" s="7" t="e">
        <f ca="1">SEPARARAPELLIDOS2018(Tabla1[[#This Row],[APELLIDOS Y NOMBRES]])</f>
        <v>#NAME?</v>
      </c>
      <c r="AP79" s="7">
        <f t="shared" ca="1" si="19"/>
        <v>0</v>
      </c>
      <c r="AQ79" s="7">
        <f t="shared" ca="1" si="20"/>
        <v>0</v>
      </c>
      <c r="AR79" s="7">
        <f t="shared" ca="1" si="21"/>
        <v>0</v>
      </c>
      <c r="AS79" s="7" t="e">
        <f ca="1">QuitarSimbolos(Tabla1[[#This Row],[CODTRA5]])</f>
        <v>#NAME?</v>
      </c>
      <c r="AT79" s="7" t="s">
        <v>1703</v>
      </c>
      <c r="AU79" s="7">
        <f t="shared" si="16"/>
        <v>1</v>
      </c>
      <c r="AV79" s="7">
        <v>1</v>
      </c>
      <c r="AW79" s="7" t="str">
        <f>+Tabla1[[#This Row],[DNI23]]</f>
        <v>47848503</v>
      </c>
      <c r="AX79" s="7">
        <v>604</v>
      </c>
      <c r="AY79" s="8">
        <f>+Tabla1[[#This Row],[FECHA DE
NACIMIENTO]]</f>
        <v>33816</v>
      </c>
      <c r="AZ79" s="7">
        <f ca="1">+Tabla1[[#This Row],[CODTRA6]]</f>
        <v>0</v>
      </c>
      <c r="BA79" s="7">
        <f ca="1">+Tabla1[[#This Row],[CODTRA7]]</f>
        <v>0</v>
      </c>
      <c r="BB79" s="7" t="e">
        <f ca="1">+Tabla1[[#This Row],[CODTRA8]]</f>
        <v>#NAME?</v>
      </c>
      <c r="BC79" s="7">
        <f>+Tabla1[[#This Row],[SEXO]]</f>
        <v>1</v>
      </c>
      <c r="BD79" s="7">
        <v>9589</v>
      </c>
      <c r="BE79" s="7"/>
      <c r="BF79" s="7">
        <v>959616135</v>
      </c>
      <c r="BG79" s="10" t="s">
        <v>1704</v>
      </c>
      <c r="BH79" s="7">
        <v>3</v>
      </c>
      <c r="BI79" s="7" t="s">
        <v>1883</v>
      </c>
      <c r="BJ79" s="7">
        <v>138</v>
      </c>
      <c r="BK79" s="7"/>
      <c r="BL79" s="7"/>
      <c r="BM79" s="7"/>
      <c r="BN79" s="7"/>
      <c r="BO79" s="7"/>
      <c r="BP79" s="7"/>
      <c r="BQ79" s="7"/>
      <c r="BR79" s="7"/>
      <c r="BS79" s="7"/>
      <c r="BT79" s="7" t="s">
        <v>1751</v>
      </c>
      <c r="BU79" s="7">
        <v>170301</v>
      </c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9"/>
      <c r="CH79" s="9"/>
      <c r="CI79" s="9"/>
      <c r="CJ79" s="7">
        <v>1</v>
      </c>
    </row>
    <row r="80" spans="1:88" ht="15" x14ac:dyDescent="0.25">
      <c r="A80">
        <v>79</v>
      </c>
      <c r="B80" s="28">
        <v>381</v>
      </c>
      <c r="C80" s="28" t="s">
        <v>137</v>
      </c>
      <c r="D80" s="45">
        <v>30820958</v>
      </c>
      <c r="E80" s="29" t="s">
        <v>1884</v>
      </c>
      <c r="F80" s="29" t="s">
        <v>1885</v>
      </c>
      <c r="G80" s="29" t="s">
        <v>1757</v>
      </c>
      <c r="H80" s="30">
        <f t="shared" si="17"/>
        <v>22886</v>
      </c>
      <c r="I80" s="29" t="s">
        <v>1737</v>
      </c>
      <c r="J80" s="28">
        <v>0</v>
      </c>
      <c r="K80" s="31">
        <v>0</v>
      </c>
      <c r="L80" s="7"/>
      <c r="M80" s="7"/>
      <c r="N80" s="7"/>
      <c r="O80" s="32" t="str">
        <f>"Retención Judicial "&amp;(Tabla1[[#This Row],[JUDICIAL]]*100)&amp;"%"</f>
        <v>Retención Judicial 0%</v>
      </c>
      <c r="P80" s="7"/>
      <c r="Q80" s="33">
        <f t="shared" si="22"/>
        <v>930</v>
      </c>
      <c r="R80" s="34">
        <f>+Tabla1[[#This Row],[MINIMO VITAL]]*9%</f>
        <v>83.7</v>
      </c>
      <c r="S80" s="7"/>
      <c r="T80" s="7">
        <f t="shared" ca="1" si="13"/>
        <v>56</v>
      </c>
      <c r="U80" s="7" t="str">
        <f t="shared" si="14"/>
        <v>30820958</v>
      </c>
      <c r="V80" s="7"/>
      <c r="W80" s="7"/>
      <c r="X80" s="7"/>
      <c r="Y80" s="7"/>
      <c r="Z80" s="7"/>
      <c r="AA80" s="8">
        <f>+Tabla1[[#This Row],[FECHA DE
NACIMIENTO]]</f>
        <v>22886</v>
      </c>
      <c r="AB80" s="20">
        <v>3.1</v>
      </c>
      <c r="AC80" s="7"/>
      <c r="AD80" s="7" t="str">
        <f>IF(COUNTIF(D$1:D79,D80)=0,"OK","Duplicado")</f>
        <v>OK</v>
      </c>
      <c r="AE80" s="7" t="str">
        <f t="shared" ca="1" si="15"/>
        <v>Inactivo</v>
      </c>
      <c r="AF80" s="9" t="s">
        <v>138</v>
      </c>
      <c r="AG80" s="9" t="str">
        <f t="shared" si="18"/>
        <v>CMAC</v>
      </c>
      <c r="AH80" s="7"/>
      <c r="AI80" s="7"/>
      <c r="AJ80" s="7"/>
      <c r="AK80" s="7"/>
      <c r="AL80" s="7"/>
      <c r="AM80" s="7"/>
      <c r="AN80" s="7"/>
      <c r="AO80" s="7" t="e">
        <f ca="1">SEPARARAPELLIDOS2018(Tabla1[[#This Row],[APELLIDOS Y NOMBRES]])</f>
        <v>#NAME?</v>
      </c>
      <c r="AP80" s="7">
        <f t="shared" ca="1" si="19"/>
        <v>0</v>
      </c>
      <c r="AQ80" s="7">
        <f t="shared" ca="1" si="20"/>
        <v>0</v>
      </c>
      <c r="AR80" s="7">
        <f t="shared" ca="1" si="21"/>
        <v>0</v>
      </c>
      <c r="AS80" s="7" t="e">
        <f ca="1">QuitarSimbolos(Tabla1[[#This Row],[CODTRA5]])</f>
        <v>#NAME?</v>
      </c>
      <c r="AT80" s="7" t="s">
        <v>1703</v>
      </c>
      <c r="AU80" s="7">
        <f t="shared" si="16"/>
        <v>1</v>
      </c>
      <c r="AV80" s="7">
        <v>1</v>
      </c>
      <c r="AW80" s="7" t="str">
        <f>+Tabla1[[#This Row],[DNI23]]</f>
        <v>30820958</v>
      </c>
      <c r="AX80" s="7">
        <v>604</v>
      </c>
      <c r="AY80" s="8">
        <f>+Tabla1[[#This Row],[FECHA DE
NACIMIENTO]]</f>
        <v>22886</v>
      </c>
      <c r="AZ80" s="7">
        <f ca="1">+Tabla1[[#This Row],[CODTRA6]]</f>
        <v>0</v>
      </c>
      <c r="BA80" s="7">
        <f ca="1">+Tabla1[[#This Row],[CODTRA7]]</f>
        <v>0</v>
      </c>
      <c r="BB80" s="7" t="e">
        <f ca="1">+Tabla1[[#This Row],[CODTRA8]]</f>
        <v>#NAME?</v>
      </c>
      <c r="BC80" s="7">
        <f>+Tabla1[[#This Row],[SEXO]]</f>
        <v>1</v>
      </c>
      <c r="BD80" s="7">
        <v>9589</v>
      </c>
      <c r="BE80" s="7"/>
      <c r="BF80" s="7">
        <v>959616135</v>
      </c>
      <c r="BG80" s="10" t="s">
        <v>1704</v>
      </c>
      <c r="BH80" s="7"/>
      <c r="BI80" s="7"/>
      <c r="BJ80" s="7"/>
      <c r="BK80" s="7"/>
      <c r="BL80" s="7"/>
      <c r="BM80" s="7">
        <v>5</v>
      </c>
      <c r="BN80" s="7">
        <v>16</v>
      </c>
      <c r="BO80" s="7"/>
      <c r="BP80" s="7"/>
      <c r="BQ80" s="7"/>
      <c r="BR80" s="7">
        <v>2</v>
      </c>
      <c r="BS80" s="7" t="s">
        <v>1886</v>
      </c>
      <c r="BT80" s="7"/>
      <c r="BU80" s="7">
        <v>170301</v>
      </c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9"/>
      <c r="CH80" s="9"/>
      <c r="CI80" s="9"/>
      <c r="CJ80" s="7">
        <v>1</v>
      </c>
    </row>
    <row r="81" spans="1:88" ht="15" x14ac:dyDescent="0.25">
      <c r="A81">
        <v>80</v>
      </c>
      <c r="B81" s="28">
        <v>747</v>
      </c>
      <c r="C81" s="28" t="s">
        <v>139</v>
      </c>
      <c r="D81" s="45">
        <v>40755700</v>
      </c>
      <c r="E81" s="29" t="s">
        <v>1887</v>
      </c>
      <c r="F81" s="29" t="s">
        <v>1888</v>
      </c>
      <c r="G81" s="29" t="s">
        <v>1757</v>
      </c>
      <c r="H81" s="30">
        <f t="shared" si="17"/>
        <v>29011</v>
      </c>
      <c r="I81" s="29" t="s">
        <v>1710</v>
      </c>
      <c r="J81" s="28">
        <v>0</v>
      </c>
      <c r="K81" s="31">
        <v>0</v>
      </c>
      <c r="L81" s="7"/>
      <c r="M81" s="7"/>
      <c r="N81" s="7"/>
      <c r="O81" s="32" t="str">
        <f>"Retención Judicial "&amp;(Tabla1[[#This Row],[JUDICIAL]]*100)&amp;"%"</f>
        <v>Retención Judicial 0%</v>
      </c>
      <c r="P81" s="7"/>
      <c r="Q81" s="33">
        <f t="shared" si="22"/>
        <v>930</v>
      </c>
      <c r="R81" s="34">
        <f>+Tabla1[[#This Row],[MINIMO VITAL]]*9%</f>
        <v>83.7</v>
      </c>
      <c r="S81" s="7"/>
      <c r="T81" s="7">
        <f t="shared" ca="1" si="13"/>
        <v>39</v>
      </c>
      <c r="U81" s="7" t="str">
        <f t="shared" si="14"/>
        <v>40755700</v>
      </c>
      <c r="V81" s="7"/>
      <c r="W81" s="7"/>
      <c r="X81" s="7"/>
      <c r="Y81" s="7"/>
      <c r="Z81" s="7"/>
      <c r="AA81" s="8">
        <f>+Tabla1[[#This Row],[FECHA DE
NACIMIENTO]]</f>
        <v>29011</v>
      </c>
      <c r="AB81" s="20">
        <v>3.1</v>
      </c>
      <c r="AC81" s="7"/>
      <c r="AD81" s="7" t="str">
        <f>IF(COUNTIF(D$1:D80,D81)=0,"OK","Duplicado")</f>
        <v>OK</v>
      </c>
      <c r="AE81" s="7" t="str">
        <f t="shared" ca="1" si="15"/>
        <v>Inactivo</v>
      </c>
      <c r="AF81" s="9" t="s">
        <v>140</v>
      </c>
      <c r="AG81" s="9" t="str">
        <f t="shared" si="18"/>
        <v>CMAC</v>
      </c>
      <c r="AH81" s="7"/>
      <c r="AI81" s="7"/>
      <c r="AJ81" s="7"/>
      <c r="AK81" s="7"/>
      <c r="AL81" s="7"/>
      <c r="AM81" s="7"/>
      <c r="AN81" s="7"/>
      <c r="AO81" s="7" t="e">
        <f ca="1">SEPARARAPELLIDOS2018(Tabla1[[#This Row],[APELLIDOS Y NOMBRES]])</f>
        <v>#NAME?</v>
      </c>
      <c r="AP81" s="7">
        <f t="shared" ca="1" si="19"/>
        <v>0</v>
      </c>
      <c r="AQ81" s="7">
        <f t="shared" ca="1" si="20"/>
        <v>0</v>
      </c>
      <c r="AR81" s="7">
        <f t="shared" ca="1" si="21"/>
        <v>0</v>
      </c>
      <c r="AS81" s="7" t="e">
        <f ca="1">QuitarSimbolos(Tabla1[[#This Row],[CODTRA5]])</f>
        <v>#NAME?</v>
      </c>
      <c r="AT81" s="7" t="s">
        <v>1703</v>
      </c>
      <c r="AU81" s="7">
        <f t="shared" si="16"/>
        <v>1</v>
      </c>
      <c r="AV81" s="7">
        <v>1</v>
      </c>
      <c r="AW81" s="7" t="str">
        <f>+Tabla1[[#This Row],[DNI23]]</f>
        <v>40755700</v>
      </c>
      <c r="AX81" s="7">
        <v>604</v>
      </c>
      <c r="AY81" s="8">
        <f>+Tabla1[[#This Row],[FECHA DE
NACIMIENTO]]</f>
        <v>29011</v>
      </c>
      <c r="AZ81" s="7">
        <f ca="1">+Tabla1[[#This Row],[CODTRA6]]</f>
        <v>0</v>
      </c>
      <c r="BA81" s="7">
        <f ca="1">+Tabla1[[#This Row],[CODTRA7]]</f>
        <v>0</v>
      </c>
      <c r="BB81" s="7" t="e">
        <f ca="1">+Tabla1[[#This Row],[CODTRA8]]</f>
        <v>#NAME?</v>
      </c>
      <c r="BC81" s="7">
        <f>+Tabla1[[#This Row],[SEXO]]</f>
        <v>1</v>
      </c>
      <c r="BD81" s="7">
        <v>9589</v>
      </c>
      <c r="BE81" s="7"/>
      <c r="BF81" s="7">
        <v>959616135</v>
      </c>
      <c r="BG81" s="10" t="s">
        <v>1704</v>
      </c>
      <c r="BH81" s="7"/>
      <c r="BI81" s="7"/>
      <c r="BJ81" s="7"/>
      <c r="BK81" s="7"/>
      <c r="BL81" s="7"/>
      <c r="BM81" s="7" t="s">
        <v>1738</v>
      </c>
      <c r="BN81" s="7">
        <v>15</v>
      </c>
      <c r="BO81" s="7"/>
      <c r="BP81" s="7"/>
      <c r="BQ81" s="7"/>
      <c r="BR81" s="7">
        <v>2</v>
      </c>
      <c r="BS81" s="7" t="s">
        <v>1712</v>
      </c>
      <c r="BT81" s="7"/>
      <c r="BU81" s="7">
        <v>170301</v>
      </c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9"/>
      <c r="CH81" s="9"/>
      <c r="CI81" s="9"/>
      <c r="CJ81" s="7">
        <v>1</v>
      </c>
    </row>
    <row r="82" spans="1:88" ht="15" x14ac:dyDescent="0.25">
      <c r="A82">
        <v>81</v>
      </c>
      <c r="B82" s="28">
        <v>748</v>
      </c>
      <c r="C82" s="28" t="s">
        <v>141</v>
      </c>
      <c r="D82" s="45">
        <v>45703400</v>
      </c>
      <c r="E82" s="29" t="s">
        <v>1889</v>
      </c>
      <c r="F82" s="29"/>
      <c r="G82" s="29" t="s">
        <v>1702</v>
      </c>
      <c r="H82" s="30">
        <f t="shared" si="17"/>
        <v>32535</v>
      </c>
      <c r="I82" s="29"/>
      <c r="J82" s="28">
        <v>0</v>
      </c>
      <c r="K82" s="31">
        <v>0</v>
      </c>
      <c r="L82" s="7"/>
      <c r="M82" s="7"/>
      <c r="N82" s="7"/>
      <c r="O82" s="32" t="str">
        <f>"Retención Judicial "&amp;(Tabla1[[#This Row],[JUDICIAL]]*100)&amp;"%"</f>
        <v>Retención Judicial 0%</v>
      </c>
      <c r="P82" s="7"/>
      <c r="Q82" s="33">
        <f t="shared" si="22"/>
        <v>930</v>
      </c>
      <c r="R82" s="34">
        <f>+Tabla1[[#This Row],[MINIMO VITAL]]*9%</f>
        <v>83.7</v>
      </c>
      <c r="S82" s="7"/>
      <c r="T82" s="7">
        <f t="shared" ca="1" si="13"/>
        <v>30</v>
      </c>
      <c r="U82" s="7" t="str">
        <f t="shared" si="14"/>
        <v>45703400</v>
      </c>
      <c r="V82" s="7"/>
      <c r="W82" s="7"/>
      <c r="X82" s="7"/>
      <c r="Y82" s="7"/>
      <c r="Z82" s="7"/>
      <c r="AA82" s="8">
        <f>+Tabla1[[#This Row],[FECHA DE
NACIMIENTO]]</f>
        <v>32535</v>
      </c>
      <c r="AB82" s="25"/>
      <c r="AC82" s="7"/>
      <c r="AD82" s="7" t="str">
        <f>IF(COUNTIF(D$1:D81,D82)=0,"OK","Duplicado")</f>
        <v>OK</v>
      </c>
      <c r="AE82" s="7" t="str">
        <f t="shared" ca="1" si="15"/>
        <v>Inactivo</v>
      </c>
      <c r="AF82" s="9" t="s">
        <v>142</v>
      </c>
      <c r="AG82" s="9" t="str">
        <f t="shared" si="18"/>
        <v>CMAC</v>
      </c>
      <c r="AH82" s="7"/>
      <c r="AI82" s="7"/>
      <c r="AJ82" s="7"/>
      <c r="AK82" s="7"/>
      <c r="AL82" s="7"/>
      <c r="AM82" s="7"/>
      <c r="AN82" s="7"/>
      <c r="AO82" s="7" t="e">
        <f ca="1">SEPARARAPELLIDOS2018(Tabla1[[#This Row],[APELLIDOS Y NOMBRES]])</f>
        <v>#NAME?</v>
      </c>
      <c r="AP82" s="7">
        <f t="shared" ca="1" si="19"/>
        <v>0</v>
      </c>
      <c r="AQ82" s="7">
        <f t="shared" ca="1" si="20"/>
        <v>0</v>
      </c>
      <c r="AR82" s="7">
        <f t="shared" ca="1" si="21"/>
        <v>0</v>
      </c>
      <c r="AS82" s="7" t="e">
        <f ca="1">QuitarSimbolos(Tabla1[[#This Row],[CODTRA5]])</f>
        <v>#NAME?</v>
      </c>
      <c r="AT82" s="7" t="s">
        <v>1703</v>
      </c>
      <c r="AU82" s="7">
        <f t="shared" si="16"/>
        <v>1</v>
      </c>
      <c r="AV82" s="7">
        <v>1</v>
      </c>
      <c r="AW82" s="7" t="str">
        <f>+Tabla1[[#This Row],[DNI23]]</f>
        <v>45703400</v>
      </c>
      <c r="AX82" s="7">
        <v>604</v>
      </c>
      <c r="AY82" s="8">
        <f>+Tabla1[[#This Row],[FECHA DE
NACIMIENTO]]</f>
        <v>32535</v>
      </c>
      <c r="AZ82" s="7">
        <f ca="1">+Tabla1[[#This Row],[CODTRA6]]</f>
        <v>0</v>
      </c>
      <c r="BA82" s="7">
        <f ca="1">+Tabla1[[#This Row],[CODTRA7]]</f>
        <v>0</v>
      </c>
      <c r="BB82" s="7" t="e">
        <f ca="1">+Tabla1[[#This Row],[CODTRA8]]</f>
        <v>#NAME?</v>
      </c>
      <c r="BC82" s="7">
        <f>+Tabla1[[#This Row],[SEXO]]</f>
        <v>1</v>
      </c>
      <c r="BD82" s="7">
        <v>9589</v>
      </c>
      <c r="BE82" s="7"/>
      <c r="BF82" s="7">
        <v>959616135</v>
      </c>
      <c r="BG82" s="10" t="s">
        <v>1704</v>
      </c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 t="s">
        <v>1890</v>
      </c>
      <c r="BU82" s="7">
        <v>170301</v>
      </c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9"/>
      <c r="CH82" s="9"/>
      <c r="CI82" s="9"/>
      <c r="CJ82" s="7">
        <v>1</v>
      </c>
    </row>
    <row r="83" spans="1:88" ht="15" x14ac:dyDescent="0.25">
      <c r="A83">
        <v>82</v>
      </c>
      <c r="B83" s="28">
        <v>749</v>
      </c>
      <c r="C83" s="28" t="s">
        <v>143</v>
      </c>
      <c r="D83" s="45">
        <v>30863603</v>
      </c>
      <c r="E83" s="29" t="s">
        <v>1891</v>
      </c>
      <c r="F83" s="29" t="s">
        <v>1892</v>
      </c>
      <c r="G83" s="29" t="s">
        <v>1709</v>
      </c>
      <c r="H83" s="30">
        <f t="shared" si="17"/>
        <v>28104</v>
      </c>
      <c r="I83" s="29" t="s">
        <v>1710</v>
      </c>
      <c r="J83" s="28">
        <v>0</v>
      </c>
      <c r="K83" s="31">
        <v>0</v>
      </c>
      <c r="L83" s="7"/>
      <c r="M83" s="7"/>
      <c r="N83" s="7"/>
      <c r="O83" s="32" t="str">
        <f>"Retención Judicial "&amp;(Tabla1[[#This Row],[JUDICIAL]]*100)&amp;"%"</f>
        <v>Retención Judicial 0%</v>
      </c>
      <c r="P83" s="7"/>
      <c r="Q83" s="33">
        <f t="shared" si="22"/>
        <v>930</v>
      </c>
      <c r="R83" s="34">
        <f>+Tabla1[[#This Row],[MINIMO VITAL]]*9%</f>
        <v>83.7</v>
      </c>
      <c r="S83" s="7"/>
      <c r="T83" s="7">
        <f t="shared" ca="1" si="13"/>
        <v>42</v>
      </c>
      <c r="U83" s="7" t="str">
        <f t="shared" si="14"/>
        <v>30863603</v>
      </c>
      <c r="V83" s="7"/>
      <c r="W83" s="7"/>
      <c r="X83" s="7"/>
      <c r="Y83" s="7"/>
      <c r="Z83" s="7"/>
      <c r="AA83" s="8">
        <f>+Tabla1[[#This Row],[FECHA DE
NACIMIENTO]]</f>
        <v>28104</v>
      </c>
      <c r="AB83" s="20"/>
      <c r="AC83" s="7"/>
      <c r="AD83" s="7" t="str">
        <f>IF(COUNTIF(D$1:D82,D83)=0,"OK","Duplicado")</f>
        <v>OK</v>
      </c>
      <c r="AE83" s="7" t="str">
        <f t="shared" ca="1" si="15"/>
        <v>Inactivo</v>
      </c>
      <c r="AF83" s="9" t="s">
        <v>144</v>
      </c>
      <c r="AG83" s="9" t="str">
        <f t="shared" si="18"/>
        <v>CMAC</v>
      </c>
      <c r="AH83" s="7"/>
      <c r="AI83" s="7"/>
      <c r="AJ83" s="7"/>
      <c r="AK83" s="7"/>
      <c r="AL83" s="7"/>
      <c r="AM83" s="7"/>
      <c r="AN83" s="7"/>
      <c r="AO83" s="7" t="e">
        <f ca="1">SEPARARAPELLIDOS2018(Tabla1[[#This Row],[APELLIDOS Y NOMBRES]])</f>
        <v>#NAME?</v>
      </c>
      <c r="AP83" s="7">
        <f t="shared" ca="1" si="19"/>
        <v>0</v>
      </c>
      <c r="AQ83" s="7">
        <f t="shared" ca="1" si="20"/>
        <v>0</v>
      </c>
      <c r="AR83" s="7">
        <f t="shared" ca="1" si="21"/>
        <v>0</v>
      </c>
      <c r="AS83" s="7" t="e">
        <f ca="1">QuitarSimbolos(Tabla1[[#This Row],[CODTRA5]])</f>
        <v>#NAME?</v>
      </c>
      <c r="AT83" s="7" t="s">
        <v>1703</v>
      </c>
      <c r="AU83" s="7">
        <f t="shared" si="16"/>
        <v>1</v>
      </c>
      <c r="AV83" s="7">
        <v>1</v>
      </c>
      <c r="AW83" s="7" t="str">
        <f>+Tabla1[[#This Row],[DNI23]]</f>
        <v>30863603</v>
      </c>
      <c r="AX83" s="7">
        <v>604</v>
      </c>
      <c r="AY83" s="8">
        <f>+Tabla1[[#This Row],[FECHA DE
NACIMIENTO]]</f>
        <v>28104</v>
      </c>
      <c r="AZ83" s="7">
        <f ca="1">+Tabla1[[#This Row],[CODTRA6]]</f>
        <v>0</v>
      </c>
      <c r="BA83" s="7">
        <f ca="1">+Tabla1[[#This Row],[CODTRA7]]</f>
        <v>0</v>
      </c>
      <c r="BB83" s="7" t="e">
        <f ca="1">+Tabla1[[#This Row],[CODTRA8]]</f>
        <v>#NAME?</v>
      </c>
      <c r="BC83" s="7">
        <f>+Tabla1[[#This Row],[SEXO]]</f>
        <v>1</v>
      </c>
      <c r="BD83" s="7">
        <v>9589</v>
      </c>
      <c r="BE83" s="7"/>
      <c r="BF83" s="7">
        <v>959616135</v>
      </c>
      <c r="BG83" s="10" t="s">
        <v>1704</v>
      </c>
      <c r="BH83" s="7"/>
      <c r="BI83" s="7"/>
      <c r="BJ83" s="7"/>
      <c r="BK83" s="7"/>
      <c r="BL83" s="7"/>
      <c r="BM83" s="7" t="s">
        <v>1857</v>
      </c>
      <c r="BN83" s="7">
        <v>2</v>
      </c>
      <c r="BO83" s="7"/>
      <c r="BP83" s="7"/>
      <c r="BQ83" s="7"/>
      <c r="BR83" s="7">
        <v>2</v>
      </c>
      <c r="BS83" s="7" t="s">
        <v>1785</v>
      </c>
      <c r="BT83" s="7"/>
      <c r="BU83" s="7">
        <v>170301</v>
      </c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9"/>
      <c r="CH83" s="9"/>
      <c r="CI83" s="9"/>
      <c r="CJ83" s="7">
        <v>1</v>
      </c>
    </row>
    <row r="84" spans="1:88" ht="15" x14ac:dyDescent="0.25">
      <c r="A84">
        <v>83</v>
      </c>
      <c r="B84" s="28">
        <v>750</v>
      </c>
      <c r="C84" s="28" t="s">
        <v>145</v>
      </c>
      <c r="D84" s="45">
        <v>40182294</v>
      </c>
      <c r="E84" s="29" t="s">
        <v>1893</v>
      </c>
      <c r="F84" s="29"/>
      <c r="G84" s="29" t="s">
        <v>1702</v>
      </c>
      <c r="H84" s="30">
        <f t="shared" si="17"/>
        <v>28935</v>
      </c>
      <c r="I84" s="29"/>
      <c r="J84" s="28">
        <v>0</v>
      </c>
      <c r="K84" s="31">
        <v>0</v>
      </c>
      <c r="L84" s="7"/>
      <c r="M84" s="7"/>
      <c r="N84" s="7"/>
      <c r="O84" s="32" t="str">
        <f>"Retención Judicial "&amp;(Tabla1[[#This Row],[JUDICIAL]]*100)&amp;"%"</f>
        <v>Retención Judicial 0%</v>
      </c>
      <c r="P84" s="7"/>
      <c r="Q84" s="33">
        <f t="shared" si="22"/>
        <v>930</v>
      </c>
      <c r="R84" s="34">
        <f>+Tabla1[[#This Row],[MINIMO VITAL]]*9%</f>
        <v>83.7</v>
      </c>
      <c r="S84" s="7"/>
      <c r="T84" s="7">
        <f t="shared" ca="1" si="13"/>
        <v>40</v>
      </c>
      <c r="U84" s="7" t="str">
        <f t="shared" si="14"/>
        <v>40182294</v>
      </c>
      <c r="V84" s="7"/>
      <c r="W84" s="7"/>
      <c r="X84" s="7"/>
      <c r="Y84" s="7"/>
      <c r="Z84" s="7"/>
      <c r="AA84" s="8">
        <f>+Tabla1[[#This Row],[FECHA DE
NACIMIENTO]]</f>
        <v>28935</v>
      </c>
      <c r="AB84" s="20"/>
      <c r="AC84" s="7"/>
      <c r="AD84" s="7" t="str">
        <f>IF(COUNTIF(D$1:D83,D84)=0,"OK","Duplicado")</f>
        <v>OK</v>
      </c>
      <c r="AE84" s="7" t="str">
        <f t="shared" ca="1" si="15"/>
        <v>Inactivo</v>
      </c>
      <c r="AF84" s="9" t="s">
        <v>146</v>
      </c>
      <c r="AG84" s="9" t="str">
        <f t="shared" si="18"/>
        <v>CMAC</v>
      </c>
      <c r="AH84" s="7"/>
      <c r="AI84" s="7"/>
      <c r="AJ84" s="7"/>
      <c r="AK84" s="7"/>
      <c r="AL84" s="7"/>
      <c r="AM84" s="7"/>
      <c r="AN84" s="7"/>
      <c r="AO84" s="7" t="e">
        <f ca="1">SEPARARAPELLIDOS2018(Tabla1[[#This Row],[APELLIDOS Y NOMBRES]])</f>
        <v>#NAME?</v>
      </c>
      <c r="AP84" s="7">
        <f t="shared" ca="1" si="19"/>
        <v>0</v>
      </c>
      <c r="AQ84" s="7">
        <f t="shared" ca="1" si="20"/>
        <v>0</v>
      </c>
      <c r="AR84" s="7">
        <f t="shared" ca="1" si="21"/>
        <v>0</v>
      </c>
      <c r="AS84" s="7" t="e">
        <f ca="1">QuitarSimbolos(Tabla1[[#This Row],[CODTRA5]])</f>
        <v>#NAME?</v>
      </c>
      <c r="AT84" s="7" t="s">
        <v>1703</v>
      </c>
      <c r="AU84" s="7">
        <f t="shared" si="16"/>
        <v>1</v>
      </c>
      <c r="AV84" s="7">
        <v>1</v>
      </c>
      <c r="AW84" s="7" t="str">
        <f>+Tabla1[[#This Row],[DNI23]]</f>
        <v>40182294</v>
      </c>
      <c r="AX84" s="7">
        <v>604</v>
      </c>
      <c r="AY84" s="8">
        <f>+Tabla1[[#This Row],[FECHA DE
NACIMIENTO]]</f>
        <v>28935</v>
      </c>
      <c r="AZ84" s="7">
        <f ca="1">+Tabla1[[#This Row],[CODTRA6]]</f>
        <v>0</v>
      </c>
      <c r="BA84" s="7">
        <f ca="1">+Tabla1[[#This Row],[CODTRA7]]</f>
        <v>0</v>
      </c>
      <c r="BB84" s="7" t="e">
        <f ca="1">+Tabla1[[#This Row],[CODTRA8]]</f>
        <v>#NAME?</v>
      </c>
      <c r="BC84" s="7">
        <f>+Tabla1[[#This Row],[SEXO]]</f>
        <v>1</v>
      </c>
      <c r="BD84" s="7">
        <v>9589</v>
      </c>
      <c r="BE84" s="7"/>
      <c r="BF84" s="7">
        <v>959616135</v>
      </c>
      <c r="BG84" s="10" t="s">
        <v>1704</v>
      </c>
      <c r="BH84" s="7">
        <v>1</v>
      </c>
      <c r="BI84" s="7" t="s">
        <v>1714</v>
      </c>
      <c r="BJ84" s="7">
        <v>232</v>
      </c>
      <c r="BK84" s="7"/>
      <c r="BL84" s="7"/>
      <c r="BM84" s="7"/>
      <c r="BN84" s="7"/>
      <c r="BO84" s="7"/>
      <c r="BP84" s="7"/>
      <c r="BQ84" s="7"/>
      <c r="BR84" s="7"/>
      <c r="BS84" s="7"/>
      <c r="BT84" s="7" t="s">
        <v>1894</v>
      </c>
      <c r="BU84" s="7">
        <v>170301</v>
      </c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9"/>
      <c r="CH84" s="9"/>
      <c r="CI84" s="9"/>
      <c r="CJ84" s="7">
        <v>1</v>
      </c>
    </row>
    <row r="85" spans="1:88" ht="15" x14ac:dyDescent="0.25">
      <c r="A85">
        <v>84</v>
      </c>
      <c r="B85" s="28">
        <v>132</v>
      </c>
      <c r="C85" s="28" t="s">
        <v>147</v>
      </c>
      <c r="D85" s="45">
        <v>30820723</v>
      </c>
      <c r="E85" s="35" t="s">
        <v>1895</v>
      </c>
      <c r="F85" s="35" t="s">
        <v>1896</v>
      </c>
      <c r="G85" s="29" t="s">
        <v>1757</v>
      </c>
      <c r="H85" s="30">
        <f t="shared" si="17"/>
        <v>24274</v>
      </c>
      <c r="I85" s="29" t="s">
        <v>1897</v>
      </c>
      <c r="J85" s="28">
        <v>0</v>
      </c>
      <c r="K85" s="31">
        <v>0</v>
      </c>
      <c r="L85" s="7"/>
      <c r="M85" s="7"/>
      <c r="N85" s="7"/>
      <c r="O85" s="32" t="str">
        <f>"Retención Judicial "&amp;(Tabla1[[#This Row],[JUDICIAL]]*100)&amp;"%"</f>
        <v>Retención Judicial 0%</v>
      </c>
      <c r="P85" s="7"/>
      <c r="Q85" s="33">
        <f t="shared" si="22"/>
        <v>930</v>
      </c>
      <c r="R85" s="34">
        <f>+Tabla1[[#This Row],[MINIMO VITAL]]*9%</f>
        <v>83.7</v>
      </c>
      <c r="S85" s="7"/>
      <c r="T85" s="7">
        <f t="shared" ca="1" si="13"/>
        <v>52</v>
      </c>
      <c r="U85" s="7" t="str">
        <f t="shared" si="14"/>
        <v>30820723</v>
      </c>
      <c r="V85" s="7"/>
      <c r="W85" s="7"/>
      <c r="X85" s="7"/>
      <c r="Y85" s="7"/>
      <c r="Z85" s="7"/>
      <c r="AA85" s="8">
        <f>+Tabla1[[#This Row],[FECHA DE
NACIMIENTO]]</f>
        <v>24274</v>
      </c>
      <c r="AB85" s="20"/>
      <c r="AC85" s="7"/>
      <c r="AD85" s="7" t="str">
        <f>IF(COUNTIF(D$1:D84,D85)=0,"OK","Duplicado")</f>
        <v>OK</v>
      </c>
      <c r="AE85" s="7" t="str">
        <f t="shared" ca="1" si="15"/>
        <v>Inactivo</v>
      </c>
      <c r="AF85" s="9" t="s">
        <v>1720</v>
      </c>
      <c r="AG85" s="9" t="str">
        <f t="shared" si="18"/>
        <v/>
      </c>
      <c r="AH85" s="7"/>
      <c r="AI85" s="7"/>
      <c r="AJ85" s="7"/>
      <c r="AK85" s="7"/>
      <c r="AL85" s="7"/>
      <c r="AM85" s="7"/>
      <c r="AN85" s="7"/>
      <c r="AO85" s="7" t="e">
        <f ca="1">SEPARARAPELLIDOS2018(Tabla1[[#This Row],[APELLIDOS Y NOMBRES]])</f>
        <v>#NAME?</v>
      </c>
      <c r="AP85" s="7">
        <f t="shared" ca="1" si="19"/>
        <v>0</v>
      </c>
      <c r="AQ85" s="7">
        <f t="shared" ca="1" si="20"/>
        <v>0</v>
      </c>
      <c r="AR85" s="7">
        <f t="shared" ca="1" si="21"/>
        <v>0</v>
      </c>
      <c r="AS85" s="7" t="e">
        <f ca="1">QuitarSimbolos(Tabla1[[#This Row],[CODTRA5]])</f>
        <v>#NAME?</v>
      </c>
      <c r="AT85" s="7" t="s">
        <v>1703</v>
      </c>
      <c r="AU85" s="7">
        <f t="shared" si="16"/>
        <v>1</v>
      </c>
      <c r="AV85" s="7">
        <v>1</v>
      </c>
      <c r="AW85" s="7" t="str">
        <f>+Tabla1[[#This Row],[DNI23]]</f>
        <v>30820723</v>
      </c>
      <c r="AX85" s="7">
        <v>604</v>
      </c>
      <c r="AY85" s="8">
        <f>+Tabla1[[#This Row],[FECHA DE
NACIMIENTO]]</f>
        <v>24274</v>
      </c>
      <c r="AZ85" s="7">
        <f ca="1">+Tabla1[[#This Row],[CODTRA6]]</f>
        <v>0</v>
      </c>
      <c r="BA85" s="7">
        <f ca="1">+Tabla1[[#This Row],[CODTRA7]]</f>
        <v>0</v>
      </c>
      <c r="BB85" s="7" t="e">
        <f ca="1">+Tabla1[[#This Row],[CODTRA8]]</f>
        <v>#NAME?</v>
      </c>
      <c r="BC85" s="7">
        <f>+Tabla1[[#This Row],[SEXO]]</f>
        <v>1</v>
      </c>
      <c r="BD85" s="7">
        <v>9589</v>
      </c>
      <c r="BE85" s="7"/>
      <c r="BF85" s="7">
        <v>959616135</v>
      </c>
      <c r="BG85" s="10" t="s">
        <v>1704</v>
      </c>
      <c r="BH85" s="7"/>
      <c r="BI85" s="7"/>
      <c r="BJ85" s="7"/>
      <c r="BK85" s="7"/>
      <c r="BL85" s="7"/>
      <c r="BM85" s="7" t="s">
        <v>1820</v>
      </c>
      <c r="BN85" s="7">
        <v>3</v>
      </c>
      <c r="BO85" s="7"/>
      <c r="BP85" s="7"/>
      <c r="BQ85" s="7"/>
      <c r="BR85" s="7">
        <v>2</v>
      </c>
      <c r="BS85" s="7" t="s">
        <v>1758</v>
      </c>
      <c r="BT85" s="7"/>
      <c r="BU85" s="7">
        <v>170301</v>
      </c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9"/>
      <c r="CH85" s="9"/>
      <c r="CI85" s="9"/>
      <c r="CJ85" s="7">
        <v>1</v>
      </c>
    </row>
    <row r="86" spans="1:88" ht="15" x14ac:dyDescent="0.25">
      <c r="A86">
        <v>85</v>
      </c>
      <c r="B86" s="28">
        <v>100</v>
      </c>
      <c r="C86" s="28" t="s">
        <v>148</v>
      </c>
      <c r="D86" s="45">
        <v>30825395</v>
      </c>
      <c r="E86" s="29" t="s">
        <v>1898</v>
      </c>
      <c r="F86" s="29" t="s">
        <v>1899</v>
      </c>
      <c r="G86" s="29" t="s">
        <v>1736</v>
      </c>
      <c r="H86" s="30">
        <f t="shared" si="17"/>
        <v>22416</v>
      </c>
      <c r="I86" s="29" t="s">
        <v>1737</v>
      </c>
      <c r="J86" s="28">
        <v>0</v>
      </c>
      <c r="K86" s="31">
        <v>0</v>
      </c>
      <c r="L86" s="7"/>
      <c r="M86" s="7"/>
      <c r="N86" s="7"/>
      <c r="O86" s="32" t="str">
        <f>"Retención Judicial "&amp;(Tabla1[[#This Row],[JUDICIAL]]*100)&amp;"%"</f>
        <v>Retención Judicial 0%</v>
      </c>
      <c r="P86" s="7"/>
      <c r="Q86" s="33">
        <f t="shared" si="22"/>
        <v>930</v>
      </c>
      <c r="R86" s="34">
        <f>+Tabla1[[#This Row],[MINIMO VITAL]]*9%</f>
        <v>83.7</v>
      </c>
      <c r="S86" s="7"/>
      <c r="T86" s="7">
        <f t="shared" ca="1" si="13"/>
        <v>57</v>
      </c>
      <c r="U86" s="7" t="str">
        <f t="shared" si="14"/>
        <v>30825395</v>
      </c>
      <c r="V86" s="7"/>
      <c r="W86" s="7"/>
      <c r="X86" s="7"/>
      <c r="Y86" s="7"/>
      <c r="Z86" s="7"/>
      <c r="AA86" s="8">
        <f>+Tabla1[[#This Row],[FECHA DE
NACIMIENTO]]</f>
        <v>22416</v>
      </c>
      <c r="AB86" s="20"/>
      <c r="AC86" s="7"/>
      <c r="AD86" s="7" t="str">
        <f>IF(COUNTIF(D$1:D85,D86)=0,"OK","Duplicado")</f>
        <v>OK</v>
      </c>
      <c r="AE86" s="7" t="str">
        <f t="shared" ca="1" si="15"/>
        <v>Inactivo</v>
      </c>
      <c r="AF86" s="9" t="s">
        <v>149</v>
      </c>
      <c r="AG86" s="9" t="str">
        <f t="shared" si="18"/>
        <v>CMAC</v>
      </c>
      <c r="AH86" s="7"/>
      <c r="AI86" s="7"/>
      <c r="AJ86" s="7"/>
      <c r="AK86" s="7"/>
      <c r="AL86" s="7"/>
      <c r="AM86" s="7"/>
      <c r="AN86" s="7"/>
      <c r="AO86" s="7" t="e">
        <f ca="1">SEPARARAPELLIDOS2018(Tabla1[[#This Row],[APELLIDOS Y NOMBRES]])</f>
        <v>#NAME?</v>
      </c>
      <c r="AP86" s="7">
        <f t="shared" ca="1" si="19"/>
        <v>0</v>
      </c>
      <c r="AQ86" s="7">
        <f t="shared" ca="1" si="20"/>
        <v>0</v>
      </c>
      <c r="AR86" s="7">
        <f t="shared" ca="1" si="21"/>
        <v>0</v>
      </c>
      <c r="AS86" s="7" t="e">
        <f ca="1">QuitarSimbolos(Tabla1[[#This Row],[CODTRA5]])</f>
        <v>#NAME?</v>
      </c>
      <c r="AT86" s="7" t="s">
        <v>1703</v>
      </c>
      <c r="AU86" s="7">
        <f t="shared" si="16"/>
        <v>1</v>
      </c>
      <c r="AV86" s="7">
        <v>1</v>
      </c>
      <c r="AW86" s="7" t="str">
        <f>+Tabla1[[#This Row],[DNI23]]</f>
        <v>30825395</v>
      </c>
      <c r="AX86" s="7">
        <v>604</v>
      </c>
      <c r="AY86" s="8">
        <f>+Tabla1[[#This Row],[FECHA DE
NACIMIENTO]]</f>
        <v>22416</v>
      </c>
      <c r="AZ86" s="7">
        <f ca="1">+Tabla1[[#This Row],[CODTRA6]]</f>
        <v>0</v>
      </c>
      <c r="BA86" s="7">
        <f ca="1">+Tabla1[[#This Row],[CODTRA7]]</f>
        <v>0</v>
      </c>
      <c r="BB86" s="7" t="e">
        <f ca="1">+Tabla1[[#This Row],[CODTRA8]]</f>
        <v>#NAME?</v>
      </c>
      <c r="BC86" s="7">
        <f>+Tabla1[[#This Row],[SEXO]]</f>
        <v>1</v>
      </c>
      <c r="BD86" s="7">
        <v>9589</v>
      </c>
      <c r="BE86" s="7"/>
      <c r="BF86" s="7">
        <v>959616135</v>
      </c>
      <c r="BG86" s="10" t="s">
        <v>1704</v>
      </c>
      <c r="BH86" s="7"/>
      <c r="BI86" s="7"/>
      <c r="BJ86" s="7"/>
      <c r="BK86" s="7"/>
      <c r="BL86" s="7"/>
      <c r="BM86" s="7" t="s">
        <v>3</v>
      </c>
      <c r="BN86" s="7">
        <v>11</v>
      </c>
      <c r="BO86" s="7"/>
      <c r="BP86" s="7"/>
      <c r="BQ86" s="7"/>
      <c r="BR86" s="7">
        <v>2</v>
      </c>
      <c r="BS86" s="7" t="s">
        <v>1900</v>
      </c>
      <c r="BT86" s="7"/>
      <c r="BU86" s="7">
        <v>170301</v>
      </c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9"/>
      <c r="CH86" s="9"/>
      <c r="CI86" s="9"/>
      <c r="CJ86" s="7">
        <v>1</v>
      </c>
    </row>
    <row r="87" spans="1:88" ht="15" x14ac:dyDescent="0.25">
      <c r="A87">
        <v>86</v>
      </c>
      <c r="B87" s="28">
        <v>752</v>
      </c>
      <c r="C87" s="28" t="s">
        <v>150</v>
      </c>
      <c r="D87" s="45">
        <v>71986286</v>
      </c>
      <c r="E87" s="29" t="s">
        <v>1901</v>
      </c>
      <c r="F87" s="29"/>
      <c r="G87" s="29" t="s">
        <v>1702</v>
      </c>
      <c r="H87" s="30">
        <f t="shared" si="17"/>
        <v>33532</v>
      </c>
      <c r="I87" s="29"/>
      <c r="J87" s="28">
        <v>0</v>
      </c>
      <c r="K87" s="31">
        <v>0</v>
      </c>
      <c r="L87" s="7"/>
      <c r="M87" s="7"/>
      <c r="N87" s="7"/>
      <c r="O87" s="32" t="str">
        <f>"Retención Judicial "&amp;(Tabla1[[#This Row],[JUDICIAL]]*100)&amp;"%"</f>
        <v>Retención Judicial 0%</v>
      </c>
      <c r="P87" s="7"/>
      <c r="Q87" s="33">
        <f t="shared" si="22"/>
        <v>930</v>
      </c>
      <c r="R87" s="34">
        <f>+Tabla1[[#This Row],[MINIMO VITAL]]*9%</f>
        <v>83.7</v>
      </c>
      <c r="S87" s="7"/>
      <c r="T87" s="7">
        <f t="shared" ca="1" si="13"/>
        <v>27</v>
      </c>
      <c r="U87" s="7" t="str">
        <f t="shared" si="14"/>
        <v>71986286</v>
      </c>
      <c r="V87" s="7"/>
      <c r="W87" s="7"/>
      <c r="X87" s="7"/>
      <c r="Y87" s="7"/>
      <c r="Z87" s="7"/>
      <c r="AA87" s="8">
        <f>+Tabla1[[#This Row],[FECHA DE
NACIMIENTO]]</f>
        <v>33532</v>
      </c>
      <c r="AB87" s="20"/>
      <c r="AC87" s="7"/>
      <c r="AD87" s="7" t="str">
        <f>IF(COUNTIF(D$1:D86,D87)=0,"OK","Duplicado")</f>
        <v>OK</v>
      </c>
      <c r="AE87" s="7" t="str">
        <f t="shared" ca="1" si="15"/>
        <v>Inactivo</v>
      </c>
      <c r="AF87" s="9" t="s">
        <v>151</v>
      </c>
      <c r="AG87" s="9" t="str">
        <f t="shared" si="18"/>
        <v>CMAC</v>
      </c>
      <c r="AH87" s="7"/>
      <c r="AI87" s="7"/>
      <c r="AJ87" s="7"/>
      <c r="AK87" s="7"/>
      <c r="AL87" s="7"/>
      <c r="AM87" s="7"/>
      <c r="AN87" s="7"/>
      <c r="AO87" s="7" t="e">
        <f ca="1">SEPARARAPELLIDOS2018(Tabla1[[#This Row],[APELLIDOS Y NOMBRES]])</f>
        <v>#NAME?</v>
      </c>
      <c r="AP87" s="7">
        <f t="shared" ca="1" si="19"/>
        <v>0</v>
      </c>
      <c r="AQ87" s="7">
        <f t="shared" ca="1" si="20"/>
        <v>0</v>
      </c>
      <c r="AR87" s="7">
        <f t="shared" ca="1" si="21"/>
        <v>0</v>
      </c>
      <c r="AS87" s="7" t="e">
        <f ca="1">QuitarSimbolos(Tabla1[[#This Row],[CODTRA5]])</f>
        <v>#NAME?</v>
      </c>
      <c r="AT87" s="7" t="s">
        <v>1703</v>
      </c>
      <c r="AU87" s="7">
        <f t="shared" si="16"/>
        <v>1</v>
      </c>
      <c r="AV87" s="7">
        <v>1</v>
      </c>
      <c r="AW87" s="7" t="str">
        <f>+Tabla1[[#This Row],[DNI23]]</f>
        <v>71986286</v>
      </c>
      <c r="AX87" s="7">
        <v>604</v>
      </c>
      <c r="AY87" s="8">
        <f>+Tabla1[[#This Row],[FECHA DE
NACIMIENTO]]</f>
        <v>33532</v>
      </c>
      <c r="AZ87" s="7">
        <f ca="1">+Tabla1[[#This Row],[CODTRA6]]</f>
        <v>0</v>
      </c>
      <c r="BA87" s="7">
        <f ca="1">+Tabla1[[#This Row],[CODTRA7]]</f>
        <v>0</v>
      </c>
      <c r="BB87" s="7" t="e">
        <f ca="1">+Tabla1[[#This Row],[CODTRA8]]</f>
        <v>#NAME?</v>
      </c>
      <c r="BC87" s="7">
        <f>+Tabla1[[#This Row],[SEXO]]</f>
        <v>1</v>
      </c>
      <c r="BD87" s="7">
        <v>9589</v>
      </c>
      <c r="BE87" s="7"/>
      <c r="BF87" s="7">
        <v>959616135</v>
      </c>
      <c r="BG87" s="10" t="s">
        <v>1704</v>
      </c>
      <c r="BH87" s="7"/>
      <c r="BI87" s="7"/>
      <c r="BJ87" s="7"/>
      <c r="BK87" s="7"/>
      <c r="BL87" s="7"/>
      <c r="BM87" s="7" t="s">
        <v>1750</v>
      </c>
      <c r="BN87" s="7">
        <v>10</v>
      </c>
      <c r="BO87" s="7"/>
      <c r="BP87" s="7"/>
      <c r="BQ87" s="7"/>
      <c r="BR87" s="7">
        <v>2</v>
      </c>
      <c r="BS87" s="7" t="s">
        <v>1902</v>
      </c>
      <c r="BT87" s="7"/>
      <c r="BU87" s="7">
        <v>170301</v>
      </c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9"/>
      <c r="CH87" s="9"/>
      <c r="CI87" s="9"/>
      <c r="CJ87" s="7">
        <v>1</v>
      </c>
    </row>
    <row r="88" spans="1:88" ht="15" x14ac:dyDescent="0.25">
      <c r="A88">
        <v>87</v>
      </c>
      <c r="B88" s="28">
        <v>753</v>
      </c>
      <c r="C88" s="28" t="s">
        <v>152</v>
      </c>
      <c r="D88" s="45">
        <v>46832249</v>
      </c>
      <c r="E88" s="29" t="s">
        <v>1903</v>
      </c>
      <c r="F88" s="29" t="s">
        <v>1904</v>
      </c>
      <c r="G88" s="29" t="s">
        <v>1742</v>
      </c>
      <c r="H88" s="30">
        <f t="shared" si="17"/>
        <v>33671</v>
      </c>
      <c r="I88" s="29" t="s">
        <v>1710</v>
      </c>
      <c r="J88" s="28">
        <v>0</v>
      </c>
      <c r="K88" s="31">
        <v>0</v>
      </c>
      <c r="L88" s="7"/>
      <c r="M88" s="7"/>
      <c r="N88" s="7"/>
      <c r="O88" s="32" t="str">
        <f>"Retención Judicial "&amp;(Tabla1[[#This Row],[JUDICIAL]]*100)&amp;"%"</f>
        <v>Retención Judicial 0%</v>
      </c>
      <c r="P88" s="7"/>
      <c r="Q88" s="33">
        <f t="shared" si="22"/>
        <v>930</v>
      </c>
      <c r="R88" s="34">
        <f>+Tabla1[[#This Row],[MINIMO VITAL]]*9%</f>
        <v>83.7</v>
      </c>
      <c r="S88" s="7"/>
      <c r="T88" s="7">
        <f t="shared" ca="1" si="13"/>
        <v>27</v>
      </c>
      <c r="U88" s="7" t="str">
        <f t="shared" si="14"/>
        <v>46832249</v>
      </c>
      <c r="V88" s="7"/>
      <c r="W88" s="7"/>
      <c r="X88" s="7"/>
      <c r="Y88" s="7"/>
      <c r="Z88" s="7"/>
      <c r="AA88" s="8">
        <f>+Tabla1[[#This Row],[FECHA DE
NACIMIENTO]]</f>
        <v>33671</v>
      </c>
      <c r="AB88" s="20"/>
      <c r="AC88" s="7"/>
      <c r="AD88" s="7" t="str">
        <f>IF(COUNTIF(D$1:D87,D88)=0,"OK","Duplicado")</f>
        <v>OK</v>
      </c>
      <c r="AE88" s="7" t="str">
        <f t="shared" ca="1" si="15"/>
        <v>Inactivo</v>
      </c>
      <c r="AF88" s="9" t="s">
        <v>153</v>
      </c>
      <c r="AG88" s="9" t="str">
        <f t="shared" si="18"/>
        <v>CMAC</v>
      </c>
      <c r="AH88" s="7"/>
      <c r="AI88" s="7"/>
      <c r="AJ88" s="7"/>
      <c r="AK88" s="7"/>
      <c r="AL88" s="7"/>
      <c r="AM88" s="7"/>
      <c r="AN88" s="7"/>
      <c r="AO88" s="7" t="e">
        <f ca="1">SEPARARAPELLIDOS2018(Tabla1[[#This Row],[APELLIDOS Y NOMBRES]])</f>
        <v>#NAME?</v>
      </c>
      <c r="AP88" s="7">
        <f t="shared" ca="1" si="19"/>
        <v>0</v>
      </c>
      <c r="AQ88" s="7">
        <f t="shared" ca="1" si="20"/>
        <v>0</v>
      </c>
      <c r="AR88" s="7">
        <f t="shared" ca="1" si="21"/>
        <v>0</v>
      </c>
      <c r="AS88" s="7" t="e">
        <f ca="1">QuitarSimbolos(Tabla1[[#This Row],[CODTRA5]])</f>
        <v>#NAME?</v>
      </c>
      <c r="AT88" s="7" t="s">
        <v>1703</v>
      </c>
      <c r="AU88" s="7">
        <f t="shared" si="16"/>
        <v>1</v>
      </c>
      <c r="AV88" s="7">
        <v>1</v>
      </c>
      <c r="AW88" s="7" t="str">
        <f>+Tabla1[[#This Row],[DNI23]]</f>
        <v>46832249</v>
      </c>
      <c r="AX88" s="7">
        <v>604</v>
      </c>
      <c r="AY88" s="8">
        <f>+Tabla1[[#This Row],[FECHA DE
NACIMIENTO]]</f>
        <v>33671</v>
      </c>
      <c r="AZ88" s="7">
        <f ca="1">+Tabla1[[#This Row],[CODTRA6]]</f>
        <v>0</v>
      </c>
      <c r="BA88" s="7">
        <f ca="1">+Tabla1[[#This Row],[CODTRA7]]</f>
        <v>0</v>
      </c>
      <c r="BB88" s="7" t="e">
        <f ca="1">+Tabla1[[#This Row],[CODTRA8]]</f>
        <v>#NAME?</v>
      </c>
      <c r="BC88" s="7">
        <f>+Tabla1[[#This Row],[SEXO]]</f>
        <v>1</v>
      </c>
      <c r="BD88" s="7">
        <v>9589</v>
      </c>
      <c r="BE88" s="7"/>
      <c r="BF88" s="7">
        <v>959616135</v>
      </c>
      <c r="BG88" s="10" t="s">
        <v>1704</v>
      </c>
      <c r="BH88" s="7"/>
      <c r="BI88" s="7"/>
      <c r="BJ88" s="7"/>
      <c r="BK88" s="7"/>
      <c r="BL88" s="7"/>
      <c r="BM88" s="7" t="s">
        <v>1750</v>
      </c>
      <c r="BN88" s="7">
        <v>17</v>
      </c>
      <c r="BO88" s="7"/>
      <c r="BP88" s="7"/>
      <c r="BQ88" s="7"/>
      <c r="BR88" s="7">
        <v>2</v>
      </c>
      <c r="BS88" s="7" t="s">
        <v>1739</v>
      </c>
      <c r="BT88" s="7"/>
      <c r="BU88" s="7">
        <v>170303</v>
      </c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9"/>
      <c r="CH88" s="9"/>
      <c r="CI88" s="9"/>
      <c r="CJ88" s="7">
        <v>1</v>
      </c>
    </row>
    <row r="89" spans="1:88" ht="15" x14ac:dyDescent="0.25">
      <c r="A89">
        <v>88</v>
      </c>
      <c r="B89" s="28">
        <v>754</v>
      </c>
      <c r="C89" s="28" t="s">
        <v>154</v>
      </c>
      <c r="D89" s="45">
        <v>29328219</v>
      </c>
      <c r="E89" s="29" t="s">
        <v>1905</v>
      </c>
      <c r="F89" s="29" t="s">
        <v>1906</v>
      </c>
      <c r="G89" s="29" t="s">
        <v>1736</v>
      </c>
      <c r="H89" s="30">
        <f t="shared" si="17"/>
        <v>23333</v>
      </c>
      <c r="I89" s="29" t="s">
        <v>1710</v>
      </c>
      <c r="J89" s="28">
        <v>0</v>
      </c>
      <c r="K89" s="31">
        <v>0</v>
      </c>
      <c r="L89" s="7"/>
      <c r="M89" s="7"/>
      <c r="N89" s="7"/>
      <c r="O89" s="32" t="str">
        <f>"Retención Judicial "&amp;(Tabla1[[#This Row],[JUDICIAL]]*100)&amp;"%"</f>
        <v>Retención Judicial 0%</v>
      </c>
      <c r="P89" s="7"/>
      <c r="Q89" s="33">
        <f t="shared" si="22"/>
        <v>930</v>
      </c>
      <c r="R89" s="34">
        <f>+Tabla1[[#This Row],[MINIMO VITAL]]*9%</f>
        <v>83.7</v>
      </c>
      <c r="S89" s="7"/>
      <c r="T89" s="7">
        <f t="shared" ca="1" si="13"/>
        <v>55</v>
      </c>
      <c r="U89" s="7" t="str">
        <f t="shared" si="14"/>
        <v>29328219</v>
      </c>
      <c r="V89" s="7"/>
      <c r="W89" s="7"/>
      <c r="X89" s="7"/>
      <c r="Y89" s="7"/>
      <c r="Z89" s="7"/>
      <c r="AA89" s="8">
        <f>+Tabla1[[#This Row],[FECHA DE
NACIMIENTO]]</f>
        <v>23333</v>
      </c>
      <c r="AB89" s="20"/>
      <c r="AC89" s="7"/>
      <c r="AD89" s="7" t="str">
        <f>IF(COUNTIF(D$1:D88,D89)=0,"OK","Duplicado")</f>
        <v>OK</v>
      </c>
      <c r="AE89" s="7" t="str">
        <f t="shared" ca="1" si="15"/>
        <v>Inactivo</v>
      </c>
      <c r="AF89" s="9" t="s">
        <v>155</v>
      </c>
      <c r="AG89" s="9" t="str">
        <f t="shared" si="18"/>
        <v>CMAC</v>
      </c>
      <c r="AH89" s="7"/>
      <c r="AI89" s="7"/>
      <c r="AJ89" s="7"/>
      <c r="AK89" s="7"/>
      <c r="AL89" s="7"/>
      <c r="AM89" s="7"/>
      <c r="AN89" s="7"/>
      <c r="AO89" s="7" t="e">
        <f ca="1">SEPARARAPELLIDOS2018(Tabla1[[#This Row],[APELLIDOS Y NOMBRES]])</f>
        <v>#NAME?</v>
      </c>
      <c r="AP89" s="7">
        <f t="shared" ca="1" si="19"/>
        <v>0</v>
      </c>
      <c r="AQ89" s="7">
        <f t="shared" ca="1" si="20"/>
        <v>0</v>
      </c>
      <c r="AR89" s="7">
        <f t="shared" ca="1" si="21"/>
        <v>0</v>
      </c>
      <c r="AS89" s="7" t="e">
        <f ca="1">QuitarSimbolos(Tabla1[[#This Row],[CODTRA5]])</f>
        <v>#NAME?</v>
      </c>
      <c r="AT89" s="7" t="s">
        <v>1703</v>
      </c>
      <c r="AU89" s="7">
        <f t="shared" si="16"/>
        <v>1</v>
      </c>
      <c r="AV89" s="7">
        <v>1</v>
      </c>
      <c r="AW89" s="7" t="str">
        <f>+Tabla1[[#This Row],[DNI23]]</f>
        <v>29328219</v>
      </c>
      <c r="AX89" s="7">
        <v>604</v>
      </c>
      <c r="AY89" s="8">
        <f>+Tabla1[[#This Row],[FECHA DE
NACIMIENTO]]</f>
        <v>23333</v>
      </c>
      <c r="AZ89" s="7">
        <f ca="1">+Tabla1[[#This Row],[CODTRA6]]</f>
        <v>0</v>
      </c>
      <c r="BA89" s="7">
        <f ca="1">+Tabla1[[#This Row],[CODTRA7]]</f>
        <v>0</v>
      </c>
      <c r="BB89" s="7" t="e">
        <f ca="1">+Tabla1[[#This Row],[CODTRA8]]</f>
        <v>#NAME?</v>
      </c>
      <c r="BC89" s="7">
        <f>+Tabla1[[#This Row],[SEXO]]</f>
        <v>1</v>
      </c>
      <c r="BD89" s="7">
        <v>9589</v>
      </c>
      <c r="BE89" s="7"/>
      <c r="BF89" s="7">
        <v>959616135</v>
      </c>
      <c r="BG89" s="10" t="s">
        <v>1704</v>
      </c>
      <c r="BH89" s="7">
        <v>3</v>
      </c>
      <c r="BI89" s="7" t="s">
        <v>1907</v>
      </c>
      <c r="BJ89" s="7">
        <v>601</v>
      </c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>
        <v>170301</v>
      </c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9"/>
      <c r="CH89" s="9"/>
      <c r="CI89" s="9"/>
      <c r="CJ89" s="7">
        <v>1</v>
      </c>
    </row>
    <row r="90" spans="1:88" ht="15" x14ac:dyDescent="0.25">
      <c r="A90">
        <v>89</v>
      </c>
      <c r="B90" s="28">
        <v>755</v>
      </c>
      <c r="C90" s="28" t="s">
        <v>156</v>
      </c>
      <c r="D90" s="45">
        <v>47662269</v>
      </c>
      <c r="E90" s="29" t="s">
        <v>1908</v>
      </c>
      <c r="F90" s="29"/>
      <c r="G90" s="29" t="s">
        <v>1702</v>
      </c>
      <c r="H90" s="30">
        <f t="shared" si="17"/>
        <v>33664</v>
      </c>
      <c r="I90" s="29"/>
      <c r="J90" s="28">
        <v>0</v>
      </c>
      <c r="K90" s="31">
        <v>0</v>
      </c>
      <c r="L90" s="7"/>
      <c r="M90" s="7"/>
      <c r="N90" s="7"/>
      <c r="O90" s="32" t="str">
        <f>"Retención Judicial "&amp;(Tabla1[[#This Row],[JUDICIAL]]*100)&amp;"%"</f>
        <v>Retención Judicial 0%</v>
      </c>
      <c r="P90" s="7"/>
      <c r="Q90" s="33">
        <f t="shared" si="22"/>
        <v>930</v>
      </c>
      <c r="R90" s="34">
        <f>+Tabla1[[#This Row],[MINIMO VITAL]]*9%</f>
        <v>83.7</v>
      </c>
      <c r="S90" s="7"/>
      <c r="T90" s="7">
        <f t="shared" ca="1" si="13"/>
        <v>27</v>
      </c>
      <c r="U90" s="7" t="str">
        <f t="shared" si="14"/>
        <v>47662269</v>
      </c>
      <c r="V90" s="7"/>
      <c r="W90" s="7"/>
      <c r="X90" s="7"/>
      <c r="Y90" s="7"/>
      <c r="Z90" s="7"/>
      <c r="AA90" s="8">
        <f>+Tabla1[[#This Row],[FECHA DE
NACIMIENTO]]</f>
        <v>33664</v>
      </c>
      <c r="AB90" s="20">
        <v>3.1</v>
      </c>
      <c r="AC90" s="7"/>
      <c r="AD90" s="7" t="str">
        <f>IF(COUNTIF(D$1:D89,D90)=0,"OK","Duplicado")</f>
        <v>OK</v>
      </c>
      <c r="AE90" s="7" t="str">
        <f t="shared" ca="1" si="15"/>
        <v>Inactivo</v>
      </c>
      <c r="AF90" s="9" t="s">
        <v>157</v>
      </c>
      <c r="AG90" s="9" t="str">
        <f t="shared" si="18"/>
        <v>CMAC</v>
      </c>
      <c r="AH90" s="7"/>
      <c r="AI90" s="7"/>
      <c r="AJ90" s="7"/>
      <c r="AK90" s="7"/>
      <c r="AL90" s="7"/>
      <c r="AM90" s="7"/>
      <c r="AN90" s="7"/>
      <c r="AO90" s="7" t="e">
        <f ca="1">SEPARARAPELLIDOS2018(Tabla1[[#This Row],[APELLIDOS Y NOMBRES]])</f>
        <v>#NAME?</v>
      </c>
      <c r="AP90" s="7">
        <f t="shared" ca="1" si="19"/>
        <v>0</v>
      </c>
      <c r="AQ90" s="7">
        <f t="shared" ca="1" si="20"/>
        <v>0</v>
      </c>
      <c r="AR90" s="7">
        <f t="shared" ca="1" si="21"/>
        <v>0</v>
      </c>
      <c r="AS90" s="7" t="e">
        <f ca="1">QuitarSimbolos(Tabla1[[#This Row],[CODTRA5]])</f>
        <v>#NAME?</v>
      </c>
      <c r="AT90" s="7" t="s">
        <v>1703</v>
      </c>
      <c r="AU90" s="7">
        <f t="shared" si="16"/>
        <v>1</v>
      </c>
      <c r="AV90" s="7">
        <v>1</v>
      </c>
      <c r="AW90" s="7" t="str">
        <f>+Tabla1[[#This Row],[DNI23]]</f>
        <v>47662269</v>
      </c>
      <c r="AX90" s="7">
        <v>604</v>
      </c>
      <c r="AY90" s="8">
        <f>+Tabla1[[#This Row],[FECHA DE
NACIMIENTO]]</f>
        <v>33664</v>
      </c>
      <c r="AZ90" s="7">
        <f ca="1">+Tabla1[[#This Row],[CODTRA6]]</f>
        <v>0</v>
      </c>
      <c r="BA90" s="7">
        <f ca="1">+Tabla1[[#This Row],[CODTRA7]]</f>
        <v>0</v>
      </c>
      <c r="BB90" s="7" t="e">
        <f ca="1">+Tabla1[[#This Row],[CODTRA8]]</f>
        <v>#NAME?</v>
      </c>
      <c r="BC90" s="7">
        <f>+Tabla1[[#This Row],[SEXO]]</f>
        <v>1</v>
      </c>
      <c r="BD90" s="7">
        <v>9589</v>
      </c>
      <c r="BE90" s="7"/>
      <c r="BF90" s="7">
        <v>959616135</v>
      </c>
      <c r="BG90" s="10" t="s">
        <v>1704</v>
      </c>
      <c r="BH90" s="7"/>
      <c r="BI90" s="7"/>
      <c r="BJ90" s="7"/>
      <c r="BK90" s="7"/>
      <c r="BL90" s="7"/>
      <c r="BM90" s="7" t="s">
        <v>1809</v>
      </c>
      <c r="BN90" s="7">
        <v>6</v>
      </c>
      <c r="BO90" s="7"/>
      <c r="BP90" s="7"/>
      <c r="BQ90" s="7"/>
      <c r="BR90" s="7">
        <v>2</v>
      </c>
      <c r="BS90" s="7" t="s">
        <v>1909</v>
      </c>
      <c r="BT90" s="7"/>
      <c r="BU90" s="7">
        <v>170301</v>
      </c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9"/>
      <c r="CH90" s="9"/>
      <c r="CI90" s="9"/>
      <c r="CJ90" s="7">
        <v>1</v>
      </c>
    </row>
    <row r="91" spans="1:88" ht="15" x14ac:dyDescent="0.25">
      <c r="A91">
        <v>90</v>
      </c>
      <c r="B91" s="28">
        <v>372</v>
      </c>
      <c r="C91" s="28" t="s">
        <v>158</v>
      </c>
      <c r="D91" s="45">
        <v>30825937</v>
      </c>
      <c r="E91" s="35" t="s">
        <v>3350</v>
      </c>
      <c r="F91" s="29" t="s">
        <v>1720</v>
      </c>
      <c r="G91" s="29" t="s">
        <v>1702</v>
      </c>
      <c r="H91" s="30">
        <f t="shared" si="17"/>
        <v>19862</v>
      </c>
      <c r="I91" s="29" t="s">
        <v>1720</v>
      </c>
      <c r="J91" s="28">
        <v>0</v>
      </c>
      <c r="K91" s="31">
        <v>0</v>
      </c>
      <c r="L91" s="7"/>
      <c r="M91" s="7"/>
      <c r="N91" s="7"/>
      <c r="O91" s="32" t="str">
        <f>"Retención Judicial "&amp;(Tabla1[[#This Row],[JUDICIAL]]*100)&amp;"%"</f>
        <v>Retención Judicial 0%</v>
      </c>
      <c r="P91" s="7"/>
      <c r="Q91" s="33">
        <f t="shared" si="22"/>
        <v>930</v>
      </c>
      <c r="R91" s="34">
        <f>+Tabla1[[#This Row],[MINIMO VITAL]]*9%</f>
        <v>83.7</v>
      </c>
      <c r="S91" s="7"/>
      <c r="T91" s="7">
        <f t="shared" ca="1" si="13"/>
        <v>64</v>
      </c>
      <c r="U91" s="7" t="str">
        <f t="shared" si="14"/>
        <v>30825937</v>
      </c>
      <c r="V91" s="7"/>
      <c r="W91" s="7"/>
      <c r="X91" s="7"/>
      <c r="Y91" s="7"/>
      <c r="Z91" s="7"/>
      <c r="AA91" s="8">
        <f>+Tabla1[[#This Row],[FECHA DE
NACIMIENTO]]</f>
        <v>19862</v>
      </c>
      <c r="AB91" s="20"/>
      <c r="AC91" s="7"/>
      <c r="AD91" s="7" t="str">
        <f>IF(COUNTIF(D$1:D90,D91)=0,"OK","Duplicado")</f>
        <v>OK</v>
      </c>
      <c r="AE91" s="7" t="str">
        <f t="shared" ca="1" si="15"/>
        <v>Inactivo</v>
      </c>
      <c r="AF91" s="9" t="s">
        <v>1720</v>
      </c>
      <c r="AG91" s="9" t="str">
        <f t="shared" si="18"/>
        <v/>
      </c>
      <c r="AH91" s="7"/>
      <c r="AI91" s="7"/>
      <c r="AJ91" s="7"/>
      <c r="AK91" s="7"/>
      <c r="AL91" s="7"/>
      <c r="AM91" s="7"/>
      <c r="AN91" s="7"/>
      <c r="AO91" s="7" t="e">
        <f ca="1">SEPARARAPELLIDOS2018(Tabla1[[#This Row],[APELLIDOS Y NOMBRES]])</f>
        <v>#NAME?</v>
      </c>
      <c r="AP91" s="7">
        <f t="shared" ca="1" si="19"/>
        <v>0</v>
      </c>
      <c r="AQ91" s="7">
        <f t="shared" ca="1" si="20"/>
        <v>0</v>
      </c>
      <c r="AR91" s="7">
        <f t="shared" ca="1" si="21"/>
        <v>0</v>
      </c>
      <c r="AS91" s="7" t="e">
        <f ca="1">QuitarSimbolos(Tabla1[[#This Row],[CODTRA5]])</f>
        <v>#NAME?</v>
      </c>
      <c r="AT91" s="7" t="s">
        <v>1703</v>
      </c>
      <c r="AU91" s="7">
        <f t="shared" si="16"/>
        <v>1</v>
      </c>
      <c r="AV91" s="7">
        <v>1</v>
      </c>
      <c r="AW91" s="7" t="str">
        <f>+Tabla1[[#This Row],[DNI23]]</f>
        <v>30825937</v>
      </c>
      <c r="AX91" s="7">
        <v>604</v>
      </c>
      <c r="AY91" s="8">
        <f>+Tabla1[[#This Row],[FECHA DE
NACIMIENTO]]</f>
        <v>19862</v>
      </c>
      <c r="AZ91" s="7">
        <f ca="1">+Tabla1[[#This Row],[CODTRA6]]</f>
        <v>0</v>
      </c>
      <c r="BA91" s="7">
        <f ca="1">+Tabla1[[#This Row],[CODTRA7]]</f>
        <v>0</v>
      </c>
      <c r="BB91" s="7" t="e">
        <f ca="1">+Tabla1[[#This Row],[CODTRA8]]</f>
        <v>#NAME?</v>
      </c>
      <c r="BC91" s="7">
        <f>+Tabla1[[#This Row],[SEXO]]</f>
        <v>1</v>
      </c>
      <c r="BD91" s="7">
        <v>9589</v>
      </c>
      <c r="BE91" s="7"/>
      <c r="BF91" s="7">
        <v>959616135</v>
      </c>
      <c r="BG91" s="10" t="s">
        <v>1704</v>
      </c>
      <c r="BH91" s="7"/>
      <c r="BI91" s="7"/>
      <c r="BJ91" s="7"/>
      <c r="BK91" s="7"/>
      <c r="BL91" s="7"/>
      <c r="BM91" s="7" t="s">
        <v>1705</v>
      </c>
      <c r="BN91" s="7">
        <v>3</v>
      </c>
      <c r="BO91" s="7"/>
      <c r="BP91" s="7"/>
      <c r="BQ91" s="7"/>
      <c r="BR91" s="7">
        <v>2</v>
      </c>
      <c r="BS91" s="7" t="s">
        <v>1910</v>
      </c>
      <c r="BT91" s="7"/>
      <c r="BU91" s="7">
        <v>170301</v>
      </c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9"/>
      <c r="CH91" s="9"/>
      <c r="CI91" s="9"/>
      <c r="CJ91" s="7">
        <v>1</v>
      </c>
    </row>
    <row r="92" spans="1:88" ht="15" x14ac:dyDescent="0.25">
      <c r="A92">
        <v>91</v>
      </c>
      <c r="B92" s="28">
        <v>756</v>
      </c>
      <c r="C92" s="28" t="s">
        <v>159</v>
      </c>
      <c r="D92" s="45">
        <v>30822243</v>
      </c>
      <c r="E92" s="29" t="s">
        <v>1911</v>
      </c>
      <c r="F92" s="29" t="s">
        <v>1912</v>
      </c>
      <c r="G92" s="29" t="s">
        <v>1742</v>
      </c>
      <c r="H92" s="30">
        <f t="shared" si="17"/>
        <v>20559</v>
      </c>
      <c r="I92" s="29" t="s">
        <v>1737</v>
      </c>
      <c r="J92" s="28">
        <v>0</v>
      </c>
      <c r="K92" s="31">
        <v>0</v>
      </c>
      <c r="L92" s="7"/>
      <c r="M92" s="7"/>
      <c r="N92" s="7"/>
      <c r="O92" s="32" t="str">
        <f>"Retención Judicial "&amp;(Tabla1[[#This Row],[JUDICIAL]]*100)&amp;"%"</f>
        <v>Retención Judicial 0%</v>
      </c>
      <c r="P92" s="7"/>
      <c r="Q92" s="33">
        <f t="shared" si="22"/>
        <v>930</v>
      </c>
      <c r="R92" s="34">
        <f>+Tabla1[[#This Row],[MINIMO VITAL]]*9%</f>
        <v>83.7</v>
      </c>
      <c r="S92" s="7"/>
      <c r="T92" s="7">
        <f t="shared" ca="1" si="13"/>
        <v>62</v>
      </c>
      <c r="U92" s="7" t="str">
        <f t="shared" si="14"/>
        <v>30822243</v>
      </c>
      <c r="V92" s="7"/>
      <c r="W92" s="7"/>
      <c r="X92" s="7"/>
      <c r="Y92" s="7"/>
      <c r="Z92" s="7"/>
      <c r="AA92" s="8">
        <f>+Tabla1[[#This Row],[FECHA DE
NACIMIENTO]]</f>
        <v>20559</v>
      </c>
      <c r="AB92" s="20"/>
      <c r="AC92" s="7"/>
      <c r="AD92" s="7" t="str">
        <f>IF(COUNTIF(D$1:D91,D92)=0,"OK","Duplicado")</f>
        <v>OK</v>
      </c>
      <c r="AE92" s="7" t="str">
        <f t="shared" ca="1" si="15"/>
        <v>Inactivo</v>
      </c>
      <c r="AF92" s="9" t="s">
        <v>160</v>
      </c>
      <c r="AG92" s="9" t="str">
        <f t="shared" si="18"/>
        <v>CMAC</v>
      </c>
      <c r="AH92" s="7"/>
      <c r="AI92" s="7"/>
      <c r="AJ92" s="7"/>
      <c r="AK92" s="7"/>
      <c r="AL92" s="7"/>
      <c r="AM92" s="7"/>
      <c r="AN92" s="7"/>
      <c r="AO92" s="7" t="e">
        <f ca="1">SEPARARAPELLIDOS2018(Tabla1[[#This Row],[APELLIDOS Y NOMBRES]])</f>
        <v>#NAME?</v>
      </c>
      <c r="AP92" s="7">
        <f t="shared" ca="1" si="19"/>
        <v>0</v>
      </c>
      <c r="AQ92" s="7">
        <f t="shared" ca="1" si="20"/>
        <v>0</v>
      </c>
      <c r="AR92" s="7">
        <f t="shared" ca="1" si="21"/>
        <v>0</v>
      </c>
      <c r="AS92" s="7" t="e">
        <f ca="1">QuitarSimbolos(Tabla1[[#This Row],[CODTRA5]])</f>
        <v>#NAME?</v>
      </c>
      <c r="AT92" s="7" t="s">
        <v>1703</v>
      </c>
      <c r="AU92" s="7">
        <f t="shared" si="16"/>
        <v>1</v>
      </c>
      <c r="AV92" s="7">
        <v>1</v>
      </c>
      <c r="AW92" s="7" t="str">
        <f>+Tabla1[[#This Row],[DNI23]]</f>
        <v>30822243</v>
      </c>
      <c r="AX92" s="7">
        <v>604</v>
      </c>
      <c r="AY92" s="8">
        <f>+Tabla1[[#This Row],[FECHA DE
NACIMIENTO]]</f>
        <v>20559</v>
      </c>
      <c r="AZ92" s="7">
        <f ca="1">+Tabla1[[#This Row],[CODTRA6]]</f>
        <v>0</v>
      </c>
      <c r="BA92" s="7">
        <f ca="1">+Tabla1[[#This Row],[CODTRA7]]</f>
        <v>0</v>
      </c>
      <c r="BB92" s="7" t="e">
        <f ca="1">+Tabla1[[#This Row],[CODTRA8]]</f>
        <v>#NAME?</v>
      </c>
      <c r="BC92" s="7">
        <f>+Tabla1[[#This Row],[SEXO]]</f>
        <v>1</v>
      </c>
      <c r="BD92" s="7">
        <v>9589</v>
      </c>
      <c r="BE92" s="7"/>
      <c r="BF92" s="7">
        <v>959616135</v>
      </c>
      <c r="BG92" s="10" t="s">
        <v>1704</v>
      </c>
      <c r="BH92" s="7"/>
      <c r="BI92" s="7"/>
      <c r="BJ92" s="7"/>
      <c r="BK92" s="7"/>
      <c r="BL92" s="7"/>
      <c r="BM92" s="7">
        <v>47</v>
      </c>
      <c r="BN92" s="7">
        <v>23</v>
      </c>
      <c r="BO92" s="7"/>
      <c r="BP92" s="7"/>
      <c r="BQ92" s="7"/>
      <c r="BR92" s="7">
        <v>2</v>
      </c>
      <c r="BS92" s="7" t="s">
        <v>1868</v>
      </c>
      <c r="BT92" s="7"/>
      <c r="BU92" s="7">
        <v>170301</v>
      </c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9"/>
      <c r="CH92" s="9"/>
      <c r="CI92" s="9"/>
      <c r="CJ92" s="7">
        <v>1</v>
      </c>
    </row>
    <row r="93" spans="1:88" ht="15" x14ac:dyDescent="0.25">
      <c r="A93">
        <v>92</v>
      </c>
      <c r="B93" s="28">
        <v>757</v>
      </c>
      <c r="C93" s="28" t="s">
        <v>161</v>
      </c>
      <c r="D93" s="45">
        <v>29467312</v>
      </c>
      <c r="E93" s="29" t="s">
        <v>1913</v>
      </c>
      <c r="F93" s="29" t="s">
        <v>1914</v>
      </c>
      <c r="G93" s="29" t="s">
        <v>1736</v>
      </c>
      <c r="H93" s="30">
        <f t="shared" si="17"/>
        <v>19534</v>
      </c>
      <c r="I93" s="29" t="s">
        <v>1710</v>
      </c>
      <c r="J93" s="28">
        <v>0</v>
      </c>
      <c r="K93" s="31">
        <v>0</v>
      </c>
      <c r="L93" s="7"/>
      <c r="M93" s="7"/>
      <c r="N93" s="7"/>
      <c r="O93" s="32" t="str">
        <f>"Retención Judicial "&amp;(Tabla1[[#This Row],[JUDICIAL]]*100)&amp;"%"</f>
        <v>Retención Judicial 0%</v>
      </c>
      <c r="P93" s="7"/>
      <c r="Q93" s="33">
        <f t="shared" si="22"/>
        <v>930</v>
      </c>
      <c r="R93" s="34">
        <f>+Tabla1[[#This Row],[MINIMO VITAL]]*9%</f>
        <v>83.7</v>
      </c>
      <c r="S93" s="7"/>
      <c r="T93" s="7">
        <f t="shared" ca="1" si="13"/>
        <v>65</v>
      </c>
      <c r="U93" s="7" t="str">
        <f t="shared" si="14"/>
        <v>29467312</v>
      </c>
      <c r="V93" s="7"/>
      <c r="W93" s="7"/>
      <c r="X93" s="7"/>
      <c r="Y93" s="7"/>
      <c r="Z93" s="7"/>
      <c r="AA93" s="8">
        <f>+Tabla1[[#This Row],[FECHA DE
NACIMIENTO]]</f>
        <v>19534</v>
      </c>
      <c r="AB93" s="20"/>
      <c r="AC93" s="7"/>
      <c r="AD93" s="7" t="str">
        <f>IF(COUNTIF(D$1:D92,D93)=0,"OK","Duplicado")</f>
        <v>OK</v>
      </c>
      <c r="AE93" s="7" t="str">
        <f t="shared" ca="1" si="15"/>
        <v>Inactivo</v>
      </c>
      <c r="AF93" s="9" t="s">
        <v>162</v>
      </c>
      <c r="AG93" s="9" t="str">
        <f t="shared" si="18"/>
        <v>CMAC</v>
      </c>
      <c r="AH93" s="7"/>
      <c r="AI93" s="7"/>
      <c r="AJ93" s="7"/>
      <c r="AK93" s="7"/>
      <c r="AL93" s="7"/>
      <c r="AM93" s="7"/>
      <c r="AN93" s="7"/>
      <c r="AO93" s="7" t="e">
        <f ca="1">SEPARARAPELLIDOS2018(Tabla1[[#This Row],[APELLIDOS Y NOMBRES]])</f>
        <v>#NAME?</v>
      </c>
      <c r="AP93" s="7">
        <f t="shared" ca="1" si="19"/>
        <v>0</v>
      </c>
      <c r="AQ93" s="7">
        <f t="shared" ca="1" si="20"/>
        <v>0</v>
      </c>
      <c r="AR93" s="7">
        <f t="shared" ca="1" si="21"/>
        <v>0</v>
      </c>
      <c r="AS93" s="7" t="e">
        <f ca="1">QuitarSimbolos(Tabla1[[#This Row],[CODTRA5]])</f>
        <v>#NAME?</v>
      </c>
      <c r="AT93" s="7" t="s">
        <v>1703</v>
      </c>
      <c r="AU93" s="7">
        <f t="shared" si="16"/>
        <v>1</v>
      </c>
      <c r="AV93" s="7">
        <v>1</v>
      </c>
      <c r="AW93" s="7" t="str">
        <f>+Tabla1[[#This Row],[DNI23]]</f>
        <v>29467312</v>
      </c>
      <c r="AX93" s="7">
        <v>604</v>
      </c>
      <c r="AY93" s="8">
        <f>+Tabla1[[#This Row],[FECHA DE
NACIMIENTO]]</f>
        <v>19534</v>
      </c>
      <c r="AZ93" s="7">
        <f ca="1">+Tabla1[[#This Row],[CODTRA6]]</f>
        <v>0</v>
      </c>
      <c r="BA93" s="7">
        <f ca="1">+Tabla1[[#This Row],[CODTRA7]]</f>
        <v>0</v>
      </c>
      <c r="BB93" s="7" t="e">
        <f ca="1">+Tabla1[[#This Row],[CODTRA8]]</f>
        <v>#NAME?</v>
      </c>
      <c r="BC93" s="7">
        <f>+Tabla1[[#This Row],[SEXO]]</f>
        <v>1</v>
      </c>
      <c r="BD93" s="7">
        <v>9589</v>
      </c>
      <c r="BE93" s="7"/>
      <c r="BF93" s="7">
        <v>959616135</v>
      </c>
      <c r="BG93" s="10" t="s">
        <v>1704</v>
      </c>
      <c r="BH93" s="7"/>
      <c r="BI93" s="7"/>
      <c r="BJ93" s="7"/>
      <c r="BK93" s="7"/>
      <c r="BL93" s="7"/>
      <c r="BM93" s="7" t="s">
        <v>1738</v>
      </c>
      <c r="BN93" s="7">
        <v>19</v>
      </c>
      <c r="BO93" s="7"/>
      <c r="BP93" s="7"/>
      <c r="BQ93" s="7"/>
      <c r="BR93" s="7">
        <v>2</v>
      </c>
      <c r="BS93" s="7" t="s">
        <v>1743</v>
      </c>
      <c r="BT93" s="7" t="s">
        <v>1803</v>
      </c>
      <c r="BU93" s="7">
        <v>170301</v>
      </c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9"/>
      <c r="CH93" s="9"/>
      <c r="CI93" s="9"/>
      <c r="CJ93" s="7">
        <v>1</v>
      </c>
    </row>
    <row r="94" spans="1:88" ht="15" x14ac:dyDescent="0.25">
      <c r="A94">
        <v>93</v>
      </c>
      <c r="B94" s="28">
        <v>82</v>
      </c>
      <c r="C94" s="28" t="s">
        <v>163</v>
      </c>
      <c r="D94" s="45">
        <v>4630841</v>
      </c>
      <c r="E94" s="29" t="s">
        <v>1915</v>
      </c>
      <c r="F94" s="29" t="s">
        <v>1916</v>
      </c>
      <c r="G94" s="29" t="s">
        <v>1736</v>
      </c>
      <c r="H94" s="30">
        <f t="shared" si="17"/>
        <v>20369</v>
      </c>
      <c r="I94" s="29" t="s">
        <v>1737</v>
      </c>
      <c r="J94" s="28">
        <v>0</v>
      </c>
      <c r="K94" s="31">
        <v>0</v>
      </c>
      <c r="L94" s="7"/>
      <c r="M94" s="7"/>
      <c r="N94" s="7"/>
      <c r="O94" s="32" t="str">
        <f>"Retención Judicial "&amp;(Tabla1[[#This Row],[JUDICIAL]]*100)&amp;"%"</f>
        <v>Retención Judicial 0%</v>
      </c>
      <c r="P94" s="7"/>
      <c r="Q94" s="33">
        <f t="shared" si="22"/>
        <v>930</v>
      </c>
      <c r="R94" s="34">
        <f>+Tabla1[[#This Row],[MINIMO VITAL]]*9%</f>
        <v>83.7</v>
      </c>
      <c r="S94" s="7"/>
      <c r="T94" s="7">
        <f t="shared" ca="1" si="13"/>
        <v>63</v>
      </c>
      <c r="U94" s="7" t="str">
        <f t="shared" si="14"/>
        <v>04630841</v>
      </c>
      <c r="V94" s="7"/>
      <c r="W94" s="7"/>
      <c r="X94" s="7"/>
      <c r="Y94" s="7"/>
      <c r="Z94" s="7"/>
      <c r="AA94" s="8">
        <f>+Tabla1[[#This Row],[FECHA DE
NACIMIENTO]]</f>
        <v>20369</v>
      </c>
      <c r="AB94" s="20"/>
      <c r="AC94" s="7"/>
      <c r="AD94" s="7" t="str">
        <f>IF(COUNTIF(D$1:D93,D94)=0,"OK","Duplicado")</f>
        <v>OK</v>
      </c>
      <c r="AE94" s="7" t="str">
        <f t="shared" ca="1" si="15"/>
        <v>Inactivo</v>
      </c>
      <c r="AF94" s="9" t="s">
        <v>164</v>
      </c>
      <c r="AG94" s="9" t="str">
        <f t="shared" si="18"/>
        <v>CMAC</v>
      </c>
      <c r="AH94" s="7"/>
      <c r="AI94" s="7"/>
      <c r="AJ94" s="7"/>
      <c r="AK94" s="7"/>
      <c r="AL94" s="7"/>
      <c r="AM94" s="7"/>
      <c r="AN94" s="7"/>
      <c r="AO94" s="7" t="e">
        <f ca="1">SEPARARAPELLIDOS2018(Tabla1[[#This Row],[APELLIDOS Y NOMBRES]])</f>
        <v>#NAME?</v>
      </c>
      <c r="AP94" s="7">
        <f t="shared" ca="1" si="19"/>
        <v>0</v>
      </c>
      <c r="AQ94" s="7">
        <f t="shared" ca="1" si="20"/>
        <v>0</v>
      </c>
      <c r="AR94" s="7">
        <f t="shared" ca="1" si="21"/>
        <v>0</v>
      </c>
      <c r="AS94" s="7" t="e">
        <f ca="1">QuitarSimbolos(Tabla1[[#This Row],[CODTRA5]])</f>
        <v>#NAME?</v>
      </c>
      <c r="AT94" s="7" t="s">
        <v>1703</v>
      </c>
      <c r="AU94" s="7">
        <f t="shared" si="16"/>
        <v>1</v>
      </c>
      <c r="AV94" s="7">
        <v>1</v>
      </c>
      <c r="AW94" s="7" t="str">
        <f>+Tabla1[[#This Row],[DNI23]]</f>
        <v>04630841</v>
      </c>
      <c r="AX94" s="7">
        <v>604</v>
      </c>
      <c r="AY94" s="8">
        <f>+Tabla1[[#This Row],[FECHA DE
NACIMIENTO]]</f>
        <v>20369</v>
      </c>
      <c r="AZ94" s="7">
        <f ca="1">+Tabla1[[#This Row],[CODTRA6]]</f>
        <v>0</v>
      </c>
      <c r="BA94" s="7">
        <f ca="1">+Tabla1[[#This Row],[CODTRA7]]</f>
        <v>0</v>
      </c>
      <c r="BB94" s="7" t="e">
        <f ca="1">+Tabla1[[#This Row],[CODTRA8]]</f>
        <v>#NAME?</v>
      </c>
      <c r="BC94" s="7">
        <f>+Tabla1[[#This Row],[SEXO]]</f>
        <v>1</v>
      </c>
      <c r="BD94" s="7">
        <v>9589</v>
      </c>
      <c r="BE94" s="7"/>
      <c r="BF94" s="7">
        <v>959616135</v>
      </c>
      <c r="BG94" s="10" t="s">
        <v>1704</v>
      </c>
      <c r="BH94" s="7">
        <v>3</v>
      </c>
      <c r="BI94" s="7" t="s">
        <v>1917</v>
      </c>
      <c r="BJ94" s="7" t="s">
        <v>1918</v>
      </c>
      <c r="BK94" s="7"/>
      <c r="BL94" s="7"/>
      <c r="BM94" s="7" t="s">
        <v>1797</v>
      </c>
      <c r="BN94" s="7">
        <v>4</v>
      </c>
      <c r="BO94" s="7"/>
      <c r="BP94" s="7"/>
      <c r="BQ94" s="7"/>
      <c r="BR94" s="7">
        <v>1</v>
      </c>
      <c r="BS94" s="7" t="s">
        <v>1706</v>
      </c>
      <c r="BT94" s="7"/>
      <c r="BU94" s="7">
        <v>170301</v>
      </c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9"/>
      <c r="CH94" s="9"/>
      <c r="CI94" s="9"/>
      <c r="CJ94" s="7">
        <v>1</v>
      </c>
    </row>
    <row r="95" spans="1:88" ht="15" x14ac:dyDescent="0.25">
      <c r="A95">
        <v>94</v>
      </c>
      <c r="B95" s="28">
        <v>390</v>
      </c>
      <c r="C95" s="28" t="s">
        <v>165</v>
      </c>
      <c r="D95" s="45">
        <v>30821941</v>
      </c>
      <c r="E95" s="35" t="s">
        <v>3351</v>
      </c>
      <c r="F95" s="29" t="s">
        <v>1720</v>
      </c>
      <c r="G95" s="29" t="s">
        <v>1702</v>
      </c>
      <c r="H95" s="30">
        <f t="shared" si="17"/>
        <v>17574</v>
      </c>
      <c r="I95" s="29" t="s">
        <v>1720</v>
      </c>
      <c r="J95" s="28">
        <v>0</v>
      </c>
      <c r="K95" s="31">
        <v>0</v>
      </c>
      <c r="L95" s="7"/>
      <c r="M95" s="7"/>
      <c r="N95" s="7"/>
      <c r="O95" s="32" t="str">
        <f>"Retención Judicial "&amp;(Tabla1[[#This Row],[JUDICIAL]]*100)&amp;"%"</f>
        <v>Retención Judicial 0%</v>
      </c>
      <c r="P95" s="7"/>
      <c r="Q95" s="33">
        <f t="shared" si="22"/>
        <v>930</v>
      </c>
      <c r="R95" s="34">
        <f>+Tabla1[[#This Row],[MINIMO VITAL]]*9%</f>
        <v>83.7</v>
      </c>
      <c r="S95" s="7"/>
      <c r="T95" s="7">
        <f t="shared" ca="1" si="13"/>
        <v>71</v>
      </c>
      <c r="U95" s="7" t="str">
        <f t="shared" si="14"/>
        <v>30821941</v>
      </c>
      <c r="V95" s="7"/>
      <c r="W95" s="7"/>
      <c r="X95" s="7"/>
      <c r="Y95" s="7"/>
      <c r="Z95" s="7"/>
      <c r="AA95" s="8">
        <f>+Tabla1[[#This Row],[FECHA DE
NACIMIENTO]]</f>
        <v>17574</v>
      </c>
      <c r="AB95" s="20"/>
      <c r="AC95" s="7"/>
      <c r="AD95" s="7" t="str">
        <f>IF(COUNTIF(D$1:D94,D95)=0,"OK","Duplicado")</f>
        <v>OK</v>
      </c>
      <c r="AE95" s="7" t="str">
        <f t="shared" ca="1" si="15"/>
        <v>Inactivo</v>
      </c>
      <c r="AF95" s="9" t="s">
        <v>1720</v>
      </c>
      <c r="AG95" s="9" t="str">
        <f t="shared" si="18"/>
        <v/>
      </c>
      <c r="AH95" s="7"/>
      <c r="AI95" s="7"/>
      <c r="AJ95" s="7"/>
      <c r="AK95" s="7"/>
      <c r="AL95" s="7"/>
      <c r="AM95" s="7"/>
      <c r="AN95" s="7"/>
      <c r="AO95" s="7" t="e">
        <f ca="1">SEPARARAPELLIDOS2018(Tabla1[[#This Row],[APELLIDOS Y NOMBRES]])</f>
        <v>#NAME?</v>
      </c>
      <c r="AP95" s="7">
        <f t="shared" ca="1" si="19"/>
        <v>0</v>
      </c>
      <c r="AQ95" s="7">
        <f t="shared" ca="1" si="20"/>
        <v>0</v>
      </c>
      <c r="AR95" s="7">
        <f t="shared" ca="1" si="21"/>
        <v>0</v>
      </c>
      <c r="AS95" s="7" t="e">
        <f ca="1">QuitarSimbolos(Tabla1[[#This Row],[CODTRA5]])</f>
        <v>#NAME?</v>
      </c>
      <c r="AT95" s="7" t="s">
        <v>1703</v>
      </c>
      <c r="AU95" s="7">
        <f t="shared" si="16"/>
        <v>1</v>
      </c>
      <c r="AV95" s="7">
        <v>1</v>
      </c>
      <c r="AW95" s="7" t="str">
        <f>+Tabla1[[#This Row],[DNI23]]</f>
        <v>30821941</v>
      </c>
      <c r="AX95" s="7">
        <v>604</v>
      </c>
      <c r="AY95" s="8">
        <f>+Tabla1[[#This Row],[FECHA DE
NACIMIENTO]]</f>
        <v>17574</v>
      </c>
      <c r="AZ95" s="7">
        <f ca="1">+Tabla1[[#This Row],[CODTRA6]]</f>
        <v>0</v>
      </c>
      <c r="BA95" s="7">
        <f ca="1">+Tabla1[[#This Row],[CODTRA7]]</f>
        <v>0</v>
      </c>
      <c r="BB95" s="7" t="e">
        <f ca="1">+Tabla1[[#This Row],[CODTRA8]]</f>
        <v>#NAME?</v>
      </c>
      <c r="BC95" s="7">
        <f>+Tabla1[[#This Row],[SEXO]]</f>
        <v>1</v>
      </c>
      <c r="BD95" s="7">
        <v>9589</v>
      </c>
      <c r="BE95" s="7"/>
      <c r="BF95" s="7">
        <v>959616135</v>
      </c>
      <c r="BG95" s="10" t="s">
        <v>1704</v>
      </c>
      <c r="BH95" s="7"/>
      <c r="BI95" s="7"/>
      <c r="BJ95" s="7"/>
      <c r="BK95" s="7"/>
      <c r="BL95" s="7"/>
      <c r="BM95" s="7" t="s">
        <v>5</v>
      </c>
      <c r="BN95" s="7">
        <v>9</v>
      </c>
      <c r="BO95" s="7"/>
      <c r="BP95" s="7"/>
      <c r="BQ95" s="7"/>
      <c r="BR95" s="7">
        <v>2</v>
      </c>
      <c r="BS95" s="7" t="s">
        <v>1844</v>
      </c>
      <c r="BT95" s="7"/>
      <c r="BU95" s="7">
        <v>170301</v>
      </c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9"/>
      <c r="CH95" s="9"/>
      <c r="CI95" s="9"/>
      <c r="CJ95" s="7">
        <v>1</v>
      </c>
    </row>
    <row r="96" spans="1:88" ht="15" x14ac:dyDescent="0.25">
      <c r="A96">
        <v>95</v>
      </c>
      <c r="B96" s="28">
        <v>546</v>
      </c>
      <c r="C96" s="28" t="s">
        <v>166</v>
      </c>
      <c r="D96" s="45">
        <v>30835181</v>
      </c>
      <c r="E96" s="29" t="s">
        <v>1919</v>
      </c>
      <c r="F96" s="29" t="s">
        <v>1920</v>
      </c>
      <c r="G96" s="29" t="s">
        <v>1736</v>
      </c>
      <c r="H96" s="30">
        <f t="shared" si="17"/>
        <v>26370</v>
      </c>
      <c r="I96" s="29" t="s">
        <v>1737</v>
      </c>
      <c r="J96" s="28">
        <v>0</v>
      </c>
      <c r="K96" s="31">
        <v>0</v>
      </c>
      <c r="L96" s="7"/>
      <c r="M96" s="7"/>
      <c r="N96" s="7"/>
      <c r="O96" s="32" t="str">
        <f>"Retención Judicial "&amp;(Tabla1[[#This Row],[JUDICIAL]]*100)&amp;"%"</f>
        <v>Retención Judicial 0%</v>
      </c>
      <c r="P96" s="7"/>
      <c r="Q96" s="33">
        <f t="shared" si="22"/>
        <v>930</v>
      </c>
      <c r="R96" s="34">
        <f>+Tabla1[[#This Row],[MINIMO VITAL]]*9%</f>
        <v>83.7</v>
      </c>
      <c r="S96" s="7"/>
      <c r="T96" s="7">
        <f t="shared" ca="1" si="13"/>
        <v>47</v>
      </c>
      <c r="U96" s="7" t="str">
        <f t="shared" si="14"/>
        <v>30835181</v>
      </c>
      <c r="V96" s="7"/>
      <c r="W96" s="7"/>
      <c r="X96" s="7"/>
      <c r="Y96" s="7"/>
      <c r="Z96" s="7"/>
      <c r="AA96" s="8">
        <f>+Tabla1[[#This Row],[FECHA DE
NACIMIENTO]]</f>
        <v>26370</v>
      </c>
      <c r="AB96" s="20"/>
      <c r="AC96" s="7"/>
      <c r="AD96" s="7" t="str">
        <f>IF(COUNTIF(D$1:D95,D96)=0,"OK","Duplicado")</f>
        <v>OK</v>
      </c>
      <c r="AE96" s="7" t="str">
        <f t="shared" ca="1" si="15"/>
        <v>Inactivo</v>
      </c>
      <c r="AF96" s="9" t="s">
        <v>167</v>
      </c>
      <c r="AG96" s="9" t="str">
        <f t="shared" si="18"/>
        <v>CMAC</v>
      </c>
      <c r="AH96" s="7"/>
      <c r="AI96" s="7"/>
      <c r="AJ96" s="7"/>
      <c r="AK96" s="7"/>
      <c r="AL96" s="7"/>
      <c r="AM96" s="7"/>
      <c r="AN96" s="7"/>
      <c r="AO96" s="7" t="e">
        <f ca="1">SEPARARAPELLIDOS2018(Tabla1[[#This Row],[APELLIDOS Y NOMBRES]])</f>
        <v>#NAME?</v>
      </c>
      <c r="AP96" s="7">
        <f t="shared" ca="1" si="19"/>
        <v>0</v>
      </c>
      <c r="AQ96" s="7">
        <f t="shared" ca="1" si="20"/>
        <v>0</v>
      </c>
      <c r="AR96" s="7">
        <f t="shared" ca="1" si="21"/>
        <v>0</v>
      </c>
      <c r="AS96" s="7" t="e">
        <f ca="1">QuitarSimbolos(Tabla1[[#This Row],[CODTRA5]])</f>
        <v>#NAME?</v>
      </c>
      <c r="AT96" s="7" t="s">
        <v>1703</v>
      </c>
      <c r="AU96" s="7">
        <f t="shared" si="16"/>
        <v>1</v>
      </c>
      <c r="AV96" s="7">
        <v>1</v>
      </c>
      <c r="AW96" s="7" t="str">
        <f>+Tabla1[[#This Row],[DNI23]]</f>
        <v>30835181</v>
      </c>
      <c r="AX96" s="7">
        <v>604</v>
      </c>
      <c r="AY96" s="8">
        <f>+Tabla1[[#This Row],[FECHA DE
NACIMIENTO]]</f>
        <v>26370</v>
      </c>
      <c r="AZ96" s="7">
        <f ca="1">+Tabla1[[#This Row],[CODTRA6]]</f>
        <v>0</v>
      </c>
      <c r="BA96" s="7">
        <f ca="1">+Tabla1[[#This Row],[CODTRA7]]</f>
        <v>0</v>
      </c>
      <c r="BB96" s="7" t="e">
        <f ca="1">+Tabla1[[#This Row],[CODTRA8]]</f>
        <v>#NAME?</v>
      </c>
      <c r="BC96" s="7">
        <f>+Tabla1[[#This Row],[SEXO]]</f>
        <v>1</v>
      </c>
      <c r="BD96" s="7">
        <v>9589</v>
      </c>
      <c r="BE96" s="7"/>
      <c r="BF96" s="7">
        <v>959616135</v>
      </c>
      <c r="BG96" s="10" t="s">
        <v>1704</v>
      </c>
      <c r="BH96" s="7"/>
      <c r="BI96" s="7"/>
      <c r="BJ96" s="7"/>
      <c r="BK96" s="7"/>
      <c r="BL96" s="7"/>
      <c r="BM96" s="7" t="s">
        <v>1711</v>
      </c>
      <c r="BN96" s="7">
        <v>6</v>
      </c>
      <c r="BO96" s="7"/>
      <c r="BP96" s="7"/>
      <c r="BQ96" s="7"/>
      <c r="BR96" s="7">
        <v>2</v>
      </c>
      <c r="BS96" s="7" t="s">
        <v>1921</v>
      </c>
      <c r="BT96" s="7"/>
      <c r="BU96" s="7">
        <v>170301</v>
      </c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9"/>
      <c r="CH96" s="9"/>
      <c r="CI96" s="9"/>
      <c r="CJ96" s="7">
        <v>1</v>
      </c>
    </row>
    <row r="97" spans="1:88" ht="15" x14ac:dyDescent="0.25">
      <c r="A97">
        <v>96</v>
      </c>
      <c r="B97" s="28">
        <v>55</v>
      </c>
      <c r="C97" s="28" t="s">
        <v>168</v>
      </c>
      <c r="D97" s="45">
        <v>30831803</v>
      </c>
      <c r="E97" s="29" t="s">
        <v>1922</v>
      </c>
      <c r="F97" s="29"/>
      <c r="G97" s="29" t="s">
        <v>1702</v>
      </c>
      <c r="H97" s="30">
        <f t="shared" si="17"/>
        <v>18897</v>
      </c>
      <c r="I97" s="29"/>
      <c r="J97" s="28">
        <v>0</v>
      </c>
      <c r="K97" s="31">
        <v>0</v>
      </c>
      <c r="L97" s="7"/>
      <c r="M97" s="7"/>
      <c r="N97" s="7"/>
      <c r="O97" s="32" t="str">
        <f>"Retención Judicial "&amp;(Tabla1[[#This Row],[JUDICIAL]]*100)&amp;"%"</f>
        <v>Retención Judicial 0%</v>
      </c>
      <c r="P97" s="7"/>
      <c r="Q97" s="33">
        <f t="shared" si="22"/>
        <v>930</v>
      </c>
      <c r="R97" s="34">
        <f>+Tabla1[[#This Row],[MINIMO VITAL]]*9%</f>
        <v>83.7</v>
      </c>
      <c r="S97" s="7"/>
      <c r="T97" s="7">
        <f t="shared" ca="1" si="13"/>
        <v>67</v>
      </c>
      <c r="U97" s="7" t="str">
        <f t="shared" si="14"/>
        <v>30831803</v>
      </c>
      <c r="V97" s="7"/>
      <c r="W97" s="7"/>
      <c r="X97" s="7"/>
      <c r="Y97" s="7"/>
      <c r="Z97" s="7"/>
      <c r="AA97" s="8">
        <f>+Tabla1[[#This Row],[FECHA DE
NACIMIENTO]]</f>
        <v>18897</v>
      </c>
      <c r="AB97" s="20"/>
      <c r="AC97" s="7"/>
      <c r="AD97" s="7" t="str">
        <f>IF(COUNTIF(D$1:D96,D97)=0,"OK","Duplicado")</f>
        <v>OK</v>
      </c>
      <c r="AE97" s="7" t="str">
        <f t="shared" ca="1" si="15"/>
        <v>Inactivo</v>
      </c>
      <c r="AF97" s="9" t="s">
        <v>169</v>
      </c>
      <c r="AG97" s="9" t="str">
        <f t="shared" si="18"/>
        <v>CMAC</v>
      </c>
      <c r="AH97" s="7"/>
      <c r="AI97" s="7"/>
      <c r="AJ97" s="7"/>
      <c r="AK97" s="7"/>
      <c r="AL97" s="7"/>
      <c r="AM97" s="7"/>
      <c r="AN97" s="7"/>
      <c r="AO97" s="7" t="e">
        <f ca="1">SEPARARAPELLIDOS2018(Tabla1[[#This Row],[APELLIDOS Y NOMBRES]])</f>
        <v>#NAME?</v>
      </c>
      <c r="AP97" s="7">
        <f t="shared" ca="1" si="19"/>
        <v>0</v>
      </c>
      <c r="AQ97" s="7">
        <f t="shared" ca="1" si="20"/>
        <v>0</v>
      </c>
      <c r="AR97" s="7">
        <f t="shared" ca="1" si="21"/>
        <v>0</v>
      </c>
      <c r="AS97" s="7" t="e">
        <f ca="1">QuitarSimbolos(Tabla1[[#This Row],[CODTRA5]])</f>
        <v>#NAME?</v>
      </c>
      <c r="AT97" s="7" t="s">
        <v>1703</v>
      </c>
      <c r="AU97" s="7">
        <f t="shared" si="16"/>
        <v>1</v>
      </c>
      <c r="AV97" s="7">
        <v>1</v>
      </c>
      <c r="AW97" s="7" t="str">
        <f>+Tabla1[[#This Row],[DNI23]]</f>
        <v>30831803</v>
      </c>
      <c r="AX97" s="7">
        <v>604</v>
      </c>
      <c r="AY97" s="8">
        <f>+Tabla1[[#This Row],[FECHA DE
NACIMIENTO]]</f>
        <v>18897</v>
      </c>
      <c r="AZ97" s="7">
        <f ca="1">+Tabla1[[#This Row],[CODTRA6]]</f>
        <v>0</v>
      </c>
      <c r="BA97" s="7">
        <f ca="1">+Tabla1[[#This Row],[CODTRA7]]</f>
        <v>0</v>
      </c>
      <c r="BB97" s="7" t="e">
        <f ca="1">+Tabla1[[#This Row],[CODTRA8]]</f>
        <v>#NAME?</v>
      </c>
      <c r="BC97" s="7">
        <f>+Tabla1[[#This Row],[SEXO]]</f>
        <v>1</v>
      </c>
      <c r="BD97" s="7">
        <v>9589</v>
      </c>
      <c r="BE97" s="7"/>
      <c r="BF97" s="7">
        <v>959616135</v>
      </c>
      <c r="BG97" s="10" t="s">
        <v>1704</v>
      </c>
      <c r="BH97" s="7"/>
      <c r="BI97" s="7"/>
      <c r="BJ97" s="7"/>
      <c r="BK97" s="7"/>
      <c r="BL97" s="7"/>
      <c r="BM97" s="7" t="s">
        <v>6</v>
      </c>
      <c r="BN97" s="7">
        <v>16</v>
      </c>
      <c r="BO97" s="7"/>
      <c r="BP97" s="7"/>
      <c r="BQ97" s="7"/>
      <c r="BR97" s="7">
        <v>2</v>
      </c>
      <c r="BS97" s="7" t="s">
        <v>1733</v>
      </c>
      <c r="BT97" s="7"/>
      <c r="BU97" s="7">
        <v>170301</v>
      </c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9"/>
      <c r="CH97" s="9"/>
      <c r="CI97" s="9"/>
      <c r="CJ97" s="7">
        <v>1</v>
      </c>
    </row>
    <row r="98" spans="1:88" ht="15" x14ac:dyDescent="0.25">
      <c r="A98">
        <v>97</v>
      </c>
      <c r="B98" s="28">
        <v>760</v>
      </c>
      <c r="C98" s="28" t="s">
        <v>170</v>
      </c>
      <c r="D98" s="45">
        <v>43553476</v>
      </c>
      <c r="E98" s="29" t="s">
        <v>1923</v>
      </c>
      <c r="F98" s="29" t="s">
        <v>1924</v>
      </c>
      <c r="G98" s="29" t="s">
        <v>1757</v>
      </c>
      <c r="H98" s="30">
        <f t="shared" si="17"/>
        <v>30037</v>
      </c>
      <c r="I98" s="29" t="s">
        <v>1710</v>
      </c>
      <c r="J98" s="28">
        <v>0</v>
      </c>
      <c r="K98" s="31">
        <v>0</v>
      </c>
      <c r="L98" s="7"/>
      <c r="M98" s="7"/>
      <c r="N98" s="7"/>
      <c r="O98" s="32" t="str">
        <f>"Retención Judicial "&amp;(Tabla1[[#This Row],[JUDICIAL]]*100)&amp;"%"</f>
        <v>Retención Judicial 0%</v>
      </c>
      <c r="P98" s="7"/>
      <c r="Q98" s="33">
        <f t="shared" si="22"/>
        <v>930</v>
      </c>
      <c r="R98" s="34">
        <f>+Tabla1[[#This Row],[MINIMO VITAL]]*9%</f>
        <v>83.7</v>
      </c>
      <c r="S98" s="7"/>
      <c r="T98" s="7">
        <f t="shared" ca="1" si="13"/>
        <v>37</v>
      </c>
      <c r="U98" s="7" t="str">
        <f t="shared" si="14"/>
        <v>43553476</v>
      </c>
      <c r="V98" s="7"/>
      <c r="W98" s="7"/>
      <c r="X98" s="7"/>
      <c r="Y98" s="7"/>
      <c r="Z98" s="7"/>
      <c r="AA98" s="8">
        <f>+Tabla1[[#This Row],[FECHA DE
NACIMIENTO]]</f>
        <v>30037</v>
      </c>
      <c r="AB98" s="20"/>
      <c r="AC98" s="7"/>
      <c r="AD98" s="7" t="str">
        <f>IF(COUNTIF(D$1:D97,D98)=0,"OK","Duplicado")</f>
        <v>OK</v>
      </c>
      <c r="AE98" s="7" t="str">
        <f t="shared" ca="1" si="15"/>
        <v>Inactivo</v>
      </c>
      <c r="AF98" s="9" t="s">
        <v>171</v>
      </c>
      <c r="AG98" s="9" t="str">
        <f t="shared" si="18"/>
        <v>CMAC</v>
      </c>
      <c r="AH98" s="7"/>
      <c r="AI98" s="7"/>
      <c r="AJ98" s="7"/>
      <c r="AK98" s="7"/>
      <c r="AL98" s="7"/>
      <c r="AM98" s="7"/>
      <c r="AN98" s="7"/>
      <c r="AO98" s="7" t="e">
        <f ca="1">SEPARARAPELLIDOS2018(Tabla1[[#This Row],[APELLIDOS Y NOMBRES]])</f>
        <v>#NAME?</v>
      </c>
      <c r="AP98" s="7">
        <f t="shared" ca="1" si="19"/>
        <v>0</v>
      </c>
      <c r="AQ98" s="7">
        <f t="shared" ca="1" si="20"/>
        <v>0</v>
      </c>
      <c r="AR98" s="7">
        <f t="shared" ca="1" si="21"/>
        <v>0</v>
      </c>
      <c r="AS98" s="7" t="e">
        <f ca="1">QuitarSimbolos(Tabla1[[#This Row],[CODTRA5]])</f>
        <v>#NAME?</v>
      </c>
      <c r="AT98" s="7" t="s">
        <v>1703</v>
      </c>
      <c r="AU98" s="7">
        <f t="shared" si="16"/>
        <v>1</v>
      </c>
      <c r="AV98" s="7">
        <v>1</v>
      </c>
      <c r="AW98" s="7" t="str">
        <f>+Tabla1[[#This Row],[DNI23]]</f>
        <v>43553476</v>
      </c>
      <c r="AX98" s="7">
        <v>604</v>
      </c>
      <c r="AY98" s="8">
        <f>+Tabla1[[#This Row],[FECHA DE
NACIMIENTO]]</f>
        <v>30037</v>
      </c>
      <c r="AZ98" s="7">
        <f ca="1">+Tabla1[[#This Row],[CODTRA6]]</f>
        <v>0</v>
      </c>
      <c r="BA98" s="7">
        <f ca="1">+Tabla1[[#This Row],[CODTRA7]]</f>
        <v>0</v>
      </c>
      <c r="BB98" s="7" t="e">
        <f ca="1">+Tabla1[[#This Row],[CODTRA8]]</f>
        <v>#NAME?</v>
      </c>
      <c r="BC98" s="7">
        <f>+Tabla1[[#This Row],[SEXO]]</f>
        <v>1</v>
      </c>
      <c r="BD98" s="7">
        <v>9589</v>
      </c>
      <c r="BE98" s="7"/>
      <c r="BF98" s="7">
        <v>959616135</v>
      </c>
      <c r="BG98" s="10" t="s">
        <v>1704</v>
      </c>
      <c r="BH98" s="7"/>
      <c r="BI98" s="7"/>
      <c r="BJ98" s="7"/>
      <c r="BK98" s="7"/>
      <c r="BL98" s="7"/>
      <c r="BM98" s="7">
        <v>34</v>
      </c>
      <c r="BN98" s="7">
        <v>2</v>
      </c>
      <c r="BO98" s="7"/>
      <c r="BP98" s="7"/>
      <c r="BQ98" s="7"/>
      <c r="BR98" s="7">
        <v>1</v>
      </c>
      <c r="BS98" s="7" t="s">
        <v>1925</v>
      </c>
      <c r="BT98" s="7"/>
      <c r="BU98" s="7">
        <v>170301</v>
      </c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9"/>
      <c r="CH98" s="9"/>
      <c r="CI98" s="9"/>
      <c r="CJ98" s="7">
        <v>1</v>
      </c>
    </row>
    <row r="99" spans="1:88" ht="15" x14ac:dyDescent="0.25">
      <c r="A99">
        <v>98</v>
      </c>
      <c r="B99" s="28">
        <v>761</v>
      </c>
      <c r="C99" s="28" t="s">
        <v>172</v>
      </c>
      <c r="D99" s="45">
        <v>71449186</v>
      </c>
      <c r="E99" s="29" t="s">
        <v>1926</v>
      </c>
      <c r="F99" s="29"/>
      <c r="G99" s="29" t="s">
        <v>1702</v>
      </c>
      <c r="H99" s="30">
        <f t="shared" si="17"/>
        <v>34555</v>
      </c>
      <c r="I99" s="29"/>
      <c r="J99" s="28">
        <v>0</v>
      </c>
      <c r="K99" s="31">
        <v>0</v>
      </c>
      <c r="L99" s="7"/>
      <c r="M99" s="7"/>
      <c r="N99" s="7"/>
      <c r="O99" s="32" t="str">
        <f>"Retención Judicial "&amp;(Tabla1[[#This Row],[JUDICIAL]]*100)&amp;"%"</f>
        <v>Retención Judicial 0%</v>
      </c>
      <c r="P99" s="7"/>
      <c r="Q99" s="33">
        <f t="shared" si="22"/>
        <v>930</v>
      </c>
      <c r="R99" s="34">
        <f>+Tabla1[[#This Row],[MINIMO VITAL]]*9%</f>
        <v>83.7</v>
      </c>
      <c r="S99" s="7"/>
      <c r="T99" s="7">
        <f t="shared" ca="1" si="13"/>
        <v>24</v>
      </c>
      <c r="U99" s="7" t="str">
        <f t="shared" si="14"/>
        <v>71449186</v>
      </c>
      <c r="V99" s="7"/>
      <c r="W99" s="7"/>
      <c r="X99" s="7"/>
      <c r="Y99" s="7"/>
      <c r="Z99" s="7"/>
      <c r="AA99" s="8">
        <f>+Tabla1[[#This Row],[FECHA DE
NACIMIENTO]]</f>
        <v>34555</v>
      </c>
      <c r="AB99" s="20"/>
      <c r="AC99" s="7"/>
      <c r="AD99" s="7" t="str">
        <f>IF(COUNTIF(D$1:D98,D99)=0,"OK","Duplicado")</f>
        <v>OK</v>
      </c>
      <c r="AE99" s="7" t="str">
        <f t="shared" ca="1" si="15"/>
        <v>Inactivo</v>
      </c>
      <c r="AF99" s="9" t="s">
        <v>173</v>
      </c>
      <c r="AG99" s="9" t="str">
        <f t="shared" si="18"/>
        <v>CMAC</v>
      </c>
      <c r="AH99" s="7"/>
      <c r="AI99" s="7"/>
      <c r="AJ99" s="7"/>
      <c r="AK99" s="7"/>
      <c r="AL99" s="7"/>
      <c r="AM99" s="7"/>
      <c r="AN99" s="7"/>
      <c r="AO99" s="7" t="e">
        <f ca="1">SEPARARAPELLIDOS2018(Tabla1[[#This Row],[APELLIDOS Y NOMBRES]])</f>
        <v>#NAME?</v>
      </c>
      <c r="AP99" s="7">
        <f t="shared" ca="1" si="19"/>
        <v>0</v>
      </c>
      <c r="AQ99" s="7">
        <f t="shared" ca="1" si="20"/>
        <v>0</v>
      </c>
      <c r="AR99" s="7">
        <f t="shared" ca="1" si="21"/>
        <v>0</v>
      </c>
      <c r="AS99" s="7" t="e">
        <f ca="1">QuitarSimbolos(Tabla1[[#This Row],[CODTRA5]])</f>
        <v>#NAME?</v>
      </c>
      <c r="AT99" s="7" t="s">
        <v>1703</v>
      </c>
      <c r="AU99" s="7">
        <f t="shared" si="16"/>
        <v>1</v>
      </c>
      <c r="AV99" s="7">
        <v>1</v>
      </c>
      <c r="AW99" s="7" t="str">
        <f>+Tabla1[[#This Row],[DNI23]]</f>
        <v>71449186</v>
      </c>
      <c r="AX99" s="7">
        <v>604</v>
      </c>
      <c r="AY99" s="8">
        <f>+Tabla1[[#This Row],[FECHA DE
NACIMIENTO]]</f>
        <v>34555</v>
      </c>
      <c r="AZ99" s="7">
        <f ca="1">+Tabla1[[#This Row],[CODTRA6]]</f>
        <v>0</v>
      </c>
      <c r="BA99" s="7">
        <f ca="1">+Tabla1[[#This Row],[CODTRA7]]</f>
        <v>0</v>
      </c>
      <c r="BB99" s="7" t="e">
        <f ca="1">+Tabla1[[#This Row],[CODTRA8]]</f>
        <v>#NAME?</v>
      </c>
      <c r="BC99" s="7">
        <f>+Tabla1[[#This Row],[SEXO]]</f>
        <v>1</v>
      </c>
      <c r="BD99" s="7">
        <v>9589</v>
      </c>
      <c r="BE99" s="7"/>
      <c r="BF99" s="7">
        <v>959616135</v>
      </c>
      <c r="BG99" s="10" t="s">
        <v>1704</v>
      </c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9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9"/>
      <c r="CH99" s="9"/>
      <c r="CI99" s="9"/>
      <c r="CJ99" s="7">
        <v>1</v>
      </c>
    </row>
    <row r="100" spans="1:88" ht="15" x14ac:dyDescent="0.25">
      <c r="A100">
        <v>99</v>
      </c>
      <c r="B100" s="28">
        <v>762</v>
      </c>
      <c r="C100" s="28" t="s">
        <v>174</v>
      </c>
      <c r="D100" s="45">
        <v>4623515</v>
      </c>
      <c r="E100" s="29" t="s">
        <v>1927</v>
      </c>
      <c r="F100" s="29" t="s">
        <v>1928</v>
      </c>
      <c r="G100" s="29" t="s">
        <v>1736</v>
      </c>
      <c r="H100" s="30">
        <f t="shared" si="17"/>
        <v>20486</v>
      </c>
      <c r="I100" s="29" t="s">
        <v>1737</v>
      </c>
      <c r="J100" s="28">
        <v>0</v>
      </c>
      <c r="K100" s="31">
        <v>0</v>
      </c>
      <c r="L100" s="7"/>
      <c r="M100" s="7"/>
      <c r="N100" s="7"/>
      <c r="O100" s="32" t="str">
        <f>"Retención Judicial "&amp;(Tabla1[[#This Row],[JUDICIAL]]*100)&amp;"%"</f>
        <v>Retención Judicial 0%</v>
      </c>
      <c r="P100" s="7"/>
      <c r="Q100" s="33">
        <f t="shared" si="22"/>
        <v>930</v>
      </c>
      <c r="R100" s="34">
        <f>+Tabla1[[#This Row],[MINIMO VITAL]]*9%</f>
        <v>83.7</v>
      </c>
      <c r="S100" s="7"/>
      <c r="T100" s="7">
        <f t="shared" ca="1" si="13"/>
        <v>63</v>
      </c>
      <c r="U100" s="7" t="str">
        <f t="shared" si="14"/>
        <v>04623515</v>
      </c>
      <c r="V100" s="7"/>
      <c r="W100" s="7"/>
      <c r="X100" s="7"/>
      <c r="Y100" s="7"/>
      <c r="Z100" s="7"/>
      <c r="AA100" s="8">
        <f>+Tabla1[[#This Row],[FECHA DE
NACIMIENTO]]</f>
        <v>20486</v>
      </c>
      <c r="AB100" s="20"/>
      <c r="AC100" s="7"/>
      <c r="AD100" s="7" t="str">
        <f>IF(COUNTIF(D$1:D99,D100)=0,"OK","Duplicado")</f>
        <v>OK</v>
      </c>
      <c r="AE100" s="7" t="str">
        <f t="shared" ca="1" si="15"/>
        <v>Inactivo</v>
      </c>
      <c r="AF100" s="9" t="s">
        <v>175</v>
      </c>
      <c r="AG100" s="9" t="str">
        <f t="shared" si="18"/>
        <v>CMAC</v>
      </c>
      <c r="AH100" s="7"/>
      <c r="AI100" s="7"/>
      <c r="AJ100" s="7"/>
      <c r="AK100" s="7"/>
      <c r="AL100" s="7"/>
      <c r="AM100" s="7"/>
      <c r="AN100" s="7"/>
      <c r="AO100" s="7" t="e">
        <f ca="1">SEPARARAPELLIDOS2018(Tabla1[[#This Row],[APELLIDOS Y NOMBRES]])</f>
        <v>#NAME?</v>
      </c>
      <c r="AP100" s="7">
        <f t="shared" ca="1" si="19"/>
        <v>0</v>
      </c>
      <c r="AQ100" s="7">
        <f t="shared" ca="1" si="20"/>
        <v>0</v>
      </c>
      <c r="AR100" s="7">
        <f t="shared" ca="1" si="21"/>
        <v>0</v>
      </c>
      <c r="AS100" s="7" t="e">
        <f ca="1">QuitarSimbolos(Tabla1[[#This Row],[CODTRA5]])</f>
        <v>#NAME?</v>
      </c>
      <c r="AT100" s="7" t="s">
        <v>1703</v>
      </c>
      <c r="AU100" s="7">
        <f t="shared" si="16"/>
        <v>1</v>
      </c>
      <c r="AV100" s="7">
        <v>1</v>
      </c>
      <c r="AW100" s="7" t="str">
        <f>+Tabla1[[#This Row],[DNI23]]</f>
        <v>04623515</v>
      </c>
      <c r="AX100" s="7">
        <v>604</v>
      </c>
      <c r="AY100" s="8">
        <f>+Tabla1[[#This Row],[FECHA DE
NACIMIENTO]]</f>
        <v>20486</v>
      </c>
      <c r="AZ100" s="7">
        <f ca="1">+Tabla1[[#This Row],[CODTRA6]]</f>
        <v>0</v>
      </c>
      <c r="BA100" s="7">
        <f ca="1">+Tabla1[[#This Row],[CODTRA7]]</f>
        <v>0</v>
      </c>
      <c r="BB100" s="7" t="e">
        <f ca="1">+Tabla1[[#This Row],[CODTRA8]]</f>
        <v>#NAME?</v>
      </c>
      <c r="BC100" s="7">
        <f>+Tabla1[[#This Row],[SEXO]]</f>
        <v>1</v>
      </c>
      <c r="BD100" s="7">
        <v>9589</v>
      </c>
      <c r="BE100" s="7"/>
      <c r="BF100" s="7">
        <v>959616135</v>
      </c>
      <c r="BG100" s="10" t="s">
        <v>1704</v>
      </c>
      <c r="BH100" s="7"/>
      <c r="BI100" s="7"/>
      <c r="BJ100" s="7"/>
      <c r="BK100" s="7"/>
      <c r="BL100" s="7"/>
      <c r="BM100" s="7" t="s">
        <v>1711</v>
      </c>
      <c r="BN100" s="7">
        <v>10</v>
      </c>
      <c r="BO100" s="7"/>
      <c r="BP100" s="7"/>
      <c r="BQ100" s="7"/>
      <c r="BR100" s="7">
        <v>2</v>
      </c>
      <c r="BS100" s="7" t="s">
        <v>1929</v>
      </c>
      <c r="BT100" s="7"/>
      <c r="BU100" s="7">
        <v>170301</v>
      </c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9"/>
      <c r="CH100" s="9"/>
      <c r="CI100" s="9"/>
      <c r="CJ100" s="7">
        <v>1</v>
      </c>
    </row>
    <row r="101" spans="1:88" ht="15" x14ac:dyDescent="0.25">
      <c r="A101">
        <v>100</v>
      </c>
      <c r="B101" s="28">
        <v>396</v>
      </c>
      <c r="C101" s="28" t="s">
        <v>176</v>
      </c>
      <c r="D101" s="45">
        <v>40295587</v>
      </c>
      <c r="E101" s="35" t="s">
        <v>3352</v>
      </c>
      <c r="F101" s="35" t="s">
        <v>3612</v>
      </c>
      <c r="G101" s="35" t="s">
        <v>1757</v>
      </c>
      <c r="H101" s="30">
        <f t="shared" si="17"/>
        <v>29053</v>
      </c>
      <c r="I101" s="29" t="s">
        <v>1710</v>
      </c>
      <c r="J101" s="28">
        <v>0</v>
      </c>
      <c r="K101" s="31">
        <v>0</v>
      </c>
      <c r="L101" s="7"/>
      <c r="M101" s="7"/>
      <c r="N101" s="7"/>
      <c r="O101" s="32" t="str">
        <f>"Retención Judicial "&amp;(Tabla1[[#This Row],[JUDICIAL]]*100)&amp;"%"</f>
        <v>Retención Judicial 0%</v>
      </c>
      <c r="P101" s="7"/>
      <c r="Q101" s="33">
        <f t="shared" si="22"/>
        <v>930</v>
      </c>
      <c r="R101" s="34">
        <f>+Tabla1[[#This Row],[MINIMO VITAL]]*9%</f>
        <v>83.7</v>
      </c>
      <c r="S101" s="7"/>
      <c r="T101" s="7">
        <f t="shared" ca="1" si="13"/>
        <v>39</v>
      </c>
      <c r="U101" s="7" t="str">
        <f t="shared" si="14"/>
        <v>40295587</v>
      </c>
      <c r="V101" s="7"/>
      <c r="W101" s="7"/>
      <c r="X101" s="7"/>
      <c r="Y101" s="7"/>
      <c r="Z101" s="7"/>
      <c r="AA101" s="8">
        <f>+Tabla1[[#This Row],[FECHA DE
NACIMIENTO]]</f>
        <v>29053</v>
      </c>
      <c r="AB101" s="20"/>
      <c r="AC101" s="7"/>
      <c r="AD101" s="7" t="str">
        <f>IF(COUNTIF(D$1:D100,D101)=0,"OK","Duplicado")</f>
        <v>OK</v>
      </c>
      <c r="AE101" s="7" t="str">
        <f t="shared" ca="1" si="15"/>
        <v>Inactivo</v>
      </c>
      <c r="AF101" s="9" t="s">
        <v>1720</v>
      </c>
      <c r="AG101" s="9" t="str">
        <f t="shared" si="18"/>
        <v/>
      </c>
      <c r="AH101" s="7"/>
      <c r="AI101" s="7"/>
      <c r="AJ101" s="7"/>
      <c r="AK101" s="7"/>
      <c r="AL101" s="7"/>
      <c r="AM101" s="7"/>
      <c r="AN101" s="7"/>
      <c r="AO101" s="7" t="e">
        <f ca="1">SEPARARAPELLIDOS2018(Tabla1[[#This Row],[APELLIDOS Y NOMBRES]])</f>
        <v>#NAME?</v>
      </c>
      <c r="AP101" s="7">
        <f t="shared" ca="1" si="19"/>
        <v>0</v>
      </c>
      <c r="AQ101" s="7">
        <f t="shared" ca="1" si="20"/>
        <v>0</v>
      </c>
      <c r="AR101" s="7">
        <f t="shared" ca="1" si="21"/>
        <v>0</v>
      </c>
      <c r="AS101" s="7" t="e">
        <f ca="1">QuitarSimbolos(Tabla1[[#This Row],[CODTRA5]])</f>
        <v>#NAME?</v>
      </c>
      <c r="AT101" s="7" t="s">
        <v>1703</v>
      </c>
      <c r="AU101" s="7">
        <f t="shared" si="16"/>
        <v>1</v>
      </c>
      <c r="AV101" s="7">
        <v>1</v>
      </c>
      <c r="AW101" s="7" t="str">
        <f>+Tabla1[[#This Row],[DNI23]]</f>
        <v>40295587</v>
      </c>
      <c r="AX101" s="7">
        <v>604</v>
      </c>
      <c r="AY101" s="8">
        <f>+Tabla1[[#This Row],[FECHA DE
NACIMIENTO]]</f>
        <v>29053</v>
      </c>
      <c r="AZ101" s="7">
        <f ca="1">+Tabla1[[#This Row],[CODTRA6]]</f>
        <v>0</v>
      </c>
      <c r="BA101" s="7">
        <f ca="1">+Tabla1[[#This Row],[CODTRA7]]</f>
        <v>0</v>
      </c>
      <c r="BB101" s="7" t="e">
        <f ca="1">+Tabla1[[#This Row],[CODTRA8]]</f>
        <v>#NAME?</v>
      </c>
      <c r="BC101" s="7">
        <f>+Tabla1[[#This Row],[SEXO]]</f>
        <v>1</v>
      </c>
      <c r="BD101" s="7">
        <v>9589</v>
      </c>
      <c r="BE101" s="7"/>
      <c r="BF101" s="7">
        <v>959616135</v>
      </c>
      <c r="BG101" s="10" t="s">
        <v>1704</v>
      </c>
      <c r="BH101" s="7"/>
      <c r="BI101" s="7"/>
      <c r="BJ101" s="7"/>
      <c r="BK101" s="7"/>
      <c r="BL101" s="7"/>
      <c r="BM101" s="7" t="s">
        <v>1721</v>
      </c>
      <c r="BN101" s="7">
        <v>13</v>
      </c>
      <c r="BO101" s="7"/>
      <c r="BP101" s="7"/>
      <c r="BQ101" s="7"/>
      <c r="BR101" s="7">
        <v>2</v>
      </c>
      <c r="BS101" s="7" t="s">
        <v>1758</v>
      </c>
      <c r="BT101" s="7"/>
      <c r="BU101" s="7">
        <v>170301</v>
      </c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9"/>
      <c r="CH101" s="9"/>
      <c r="CI101" s="9"/>
      <c r="CJ101" s="7">
        <v>1</v>
      </c>
    </row>
    <row r="102" spans="1:88" ht="15" x14ac:dyDescent="0.25">
      <c r="A102">
        <v>101</v>
      </c>
      <c r="B102" s="28">
        <v>291</v>
      </c>
      <c r="C102" s="28" t="s">
        <v>3355</v>
      </c>
      <c r="D102" s="45">
        <v>30825791</v>
      </c>
      <c r="E102" s="35" t="s">
        <v>3353</v>
      </c>
      <c r="F102" s="35" t="s">
        <v>3613</v>
      </c>
      <c r="G102" s="35" t="s">
        <v>1736</v>
      </c>
      <c r="H102" s="30">
        <f t="shared" si="17"/>
        <v>22959</v>
      </c>
      <c r="I102" s="29" t="s">
        <v>1710</v>
      </c>
      <c r="J102" s="28">
        <v>0</v>
      </c>
      <c r="K102" s="31">
        <v>0</v>
      </c>
      <c r="L102" s="7"/>
      <c r="M102" s="7"/>
      <c r="N102" s="7"/>
      <c r="O102" s="32" t="str">
        <f>"Retención Judicial "&amp;(Tabla1[[#This Row],[JUDICIAL]]*100)&amp;"%"</f>
        <v>Retención Judicial 0%</v>
      </c>
      <c r="P102" s="7"/>
      <c r="Q102" s="33">
        <f t="shared" si="22"/>
        <v>930</v>
      </c>
      <c r="R102" s="34">
        <f>+Tabla1[[#This Row],[MINIMO VITAL]]*9%</f>
        <v>83.7</v>
      </c>
      <c r="S102" s="7"/>
      <c r="T102" s="7">
        <f t="shared" ca="1" si="13"/>
        <v>56</v>
      </c>
      <c r="U102" s="7" t="str">
        <f t="shared" si="14"/>
        <v>30825791</v>
      </c>
      <c r="V102" s="7"/>
      <c r="W102" s="7"/>
      <c r="X102" s="7"/>
      <c r="Y102" s="7"/>
      <c r="Z102" s="7"/>
      <c r="AA102" s="8">
        <f>+Tabla1[[#This Row],[FECHA DE
NACIMIENTO]]</f>
        <v>22959</v>
      </c>
      <c r="AB102" s="20"/>
      <c r="AC102" s="7"/>
      <c r="AD102" s="7" t="str">
        <f>IF(COUNTIF(D$1:D101,D102)=0,"OK","Duplicado")</f>
        <v>OK</v>
      </c>
      <c r="AE102" s="7" t="str">
        <f t="shared" ca="1" si="15"/>
        <v>Inactivo</v>
      </c>
      <c r="AF102" s="9" t="s">
        <v>1720</v>
      </c>
      <c r="AG102" s="9" t="str">
        <f t="shared" si="18"/>
        <v/>
      </c>
      <c r="AH102" s="7"/>
      <c r="AI102" s="7"/>
      <c r="AJ102" s="7"/>
      <c r="AK102" s="7"/>
      <c r="AL102" s="7"/>
      <c r="AM102" s="7"/>
      <c r="AN102" s="7"/>
      <c r="AO102" s="7" t="e">
        <f ca="1">SEPARARAPELLIDOS2018(Tabla1[[#This Row],[APELLIDOS Y NOMBRES]])</f>
        <v>#NAME?</v>
      </c>
      <c r="AP102" s="7">
        <f t="shared" ca="1" si="19"/>
        <v>0</v>
      </c>
      <c r="AQ102" s="7">
        <f t="shared" ca="1" si="20"/>
        <v>0</v>
      </c>
      <c r="AR102" s="7">
        <f t="shared" ca="1" si="21"/>
        <v>0</v>
      </c>
      <c r="AS102" s="7" t="e">
        <f ca="1">QuitarSimbolos(Tabla1[[#This Row],[CODTRA5]])</f>
        <v>#NAME?</v>
      </c>
      <c r="AT102" s="7" t="s">
        <v>1703</v>
      </c>
      <c r="AU102" s="7">
        <f t="shared" si="16"/>
        <v>1</v>
      </c>
      <c r="AV102" s="7">
        <v>1</v>
      </c>
      <c r="AW102" s="7" t="str">
        <f>+Tabla1[[#This Row],[DNI23]]</f>
        <v>30825791</v>
      </c>
      <c r="AX102" s="7">
        <v>604</v>
      </c>
      <c r="AY102" s="8">
        <f>+Tabla1[[#This Row],[FECHA DE
NACIMIENTO]]</f>
        <v>22959</v>
      </c>
      <c r="AZ102" s="7">
        <f ca="1">+Tabla1[[#This Row],[CODTRA6]]</f>
        <v>0</v>
      </c>
      <c r="BA102" s="7">
        <f ca="1">+Tabla1[[#This Row],[CODTRA7]]</f>
        <v>0</v>
      </c>
      <c r="BB102" s="7" t="e">
        <f ca="1">+Tabla1[[#This Row],[CODTRA8]]</f>
        <v>#NAME?</v>
      </c>
      <c r="BC102" s="7">
        <f>+Tabla1[[#This Row],[SEXO]]</f>
        <v>1</v>
      </c>
      <c r="BD102" s="7">
        <v>9589</v>
      </c>
      <c r="BE102" s="7"/>
      <c r="BF102" s="7">
        <v>959616135</v>
      </c>
      <c r="BG102" s="10" t="s">
        <v>1704</v>
      </c>
      <c r="BH102" s="7"/>
      <c r="BI102" s="7"/>
      <c r="BJ102" s="7"/>
      <c r="BK102" s="7"/>
      <c r="BL102" s="7"/>
      <c r="BM102" s="7" t="s">
        <v>1738</v>
      </c>
      <c r="BN102" s="7">
        <v>2</v>
      </c>
      <c r="BO102" s="7"/>
      <c r="BP102" s="7"/>
      <c r="BQ102" s="7"/>
      <c r="BR102" s="7">
        <v>2</v>
      </c>
      <c r="BS102" s="7" t="s">
        <v>1758</v>
      </c>
      <c r="BT102" s="7"/>
      <c r="BU102" s="7">
        <v>170301</v>
      </c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9"/>
      <c r="CH102" s="9"/>
      <c r="CI102" s="9"/>
      <c r="CJ102" s="7">
        <v>1</v>
      </c>
    </row>
    <row r="103" spans="1:88" ht="15" x14ac:dyDescent="0.25">
      <c r="A103">
        <v>102</v>
      </c>
      <c r="B103" s="28">
        <v>255</v>
      </c>
      <c r="C103" s="28" t="s">
        <v>3356</v>
      </c>
      <c r="D103" s="45">
        <v>30829772</v>
      </c>
      <c r="E103" s="35" t="s">
        <v>3354</v>
      </c>
      <c r="F103" s="29" t="s">
        <v>1720</v>
      </c>
      <c r="G103" s="29" t="s">
        <v>1702</v>
      </c>
      <c r="H103" s="30">
        <f t="shared" si="17"/>
        <v>21666</v>
      </c>
      <c r="I103" s="29" t="s">
        <v>1720</v>
      </c>
      <c r="J103" s="28">
        <v>0</v>
      </c>
      <c r="K103" s="31">
        <v>0</v>
      </c>
      <c r="L103" s="7"/>
      <c r="M103" s="7"/>
      <c r="N103" s="7"/>
      <c r="O103" s="32" t="str">
        <f>"Retención Judicial "&amp;(Tabla1[[#This Row],[JUDICIAL]]*100)&amp;"%"</f>
        <v>Retención Judicial 0%</v>
      </c>
      <c r="P103" s="7"/>
      <c r="Q103" s="33">
        <f t="shared" si="22"/>
        <v>930</v>
      </c>
      <c r="R103" s="34">
        <f>+Tabla1[[#This Row],[MINIMO VITAL]]*9%</f>
        <v>83.7</v>
      </c>
      <c r="S103" s="7"/>
      <c r="T103" s="7">
        <f t="shared" ca="1" si="13"/>
        <v>59</v>
      </c>
      <c r="U103" s="7" t="str">
        <f t="shared" si="14"/>
        <v>30829772</v>
      </c>
      <c r="V103" s="7"/>
      <c r="W103" s="7"/>
      <c r="X103" s="7"/>
      <c r="Y103" s="7"/>
      <c r="Z103" s="7"/>
      <c r="AA103" s="8">
        <f>+Tabla1[[#This Row],[FECHA DE
NACIMIENTO]]</f>
        <v>21666</v>
      </c>
      <c r="AB103" s="20"/>
      <c r="AC103" s="7"/>
      <c r="AD103" s="7" t="str">
        <f>IF(COUNTIF(D$1:D102,D103)=0,"OK","Duplicado")</f>
        <v>OK</v>
      </c>
      <c r="AE103" s="7" t="str">
        <f t="shared" ca="1" si="15"/>
        <v>Inactivo</v>
      </c>
      <c r="AF103" s="9" t="s">
        <v>1720</v>
      </c>
      <c r="AG103" s="9" t="str">
        <f t="shared" si="18"/>
        <v/>
      </c>
      <c r="AH103" s="7"/>
      <c r="AI103" s="7"/>
      <c r="AJ103" s="7"/>
      <c r="AK103" s="7"/>
      <c r="AL103" s="7"/>
      <c r="AM103" s="7"/>
      <c r="AN103" s="7"/>
      <c r="AO103" s="7" t="e">
        <f ca="1">SEPARARAPELLIDOS2018(Tabla1[[#This Row],[APELLIDOS Y NOMBRES]])</f>
        <v>#NAME?</v>
      </c>
      <c r="AP103" s="7">
        <f t="shared" ca="1" si="19"/>
        <v>0</v>
      </c>
      <c r="AQ103" s="7">
        <f t="shared" ca="1" si="20"/>
        <v>0</v>
      </c>
      <c r="AR103" s="7">
        <f t="shared" ca="1" si="21"/>
        <v>0</v>
      </c>
      <c r="AS103" s="7" t="e">
        <f ca="1">QuitarSimbolos(Tabla1[[#This Row],[CODTRA5]])</f>
        <v>#NAME?</v>
      </c>
      <c r="AT103" s="7" t="s">
        <v>1703</v>
      </c>
      <c r="AU103" s="7">
        <f t="shared" si="16"/>
        <v>1</v>
      </c>
      <c r="AV103" s="7">
        <v>1</v>
      </c>
      <c r="AW103" s="7" t="str">
        <f>+Tabla1[[#This Row],[DNI23]]</f>
        <v>30829772</v>
      </c>
      <c r="AX103" s="7">
        <v>604</v>
      </c>
      <c r="AY103" s="8">
        <f>+Tabla1[[#This Row],[FECHA DE
NACIMIENTO]]</f>
        <v>21666</v>
      </c>
      <c r="AZ103" s="7">
        <f ca="1">+Tabla1[[#This Row],[CODTRA6]]</f>
        <v>0</v>
      </c>
      <c r="BA103" s="7">
        <f ca="1">+Tabla1[[#This Row],[CODTRA7]]</f>
        <v>0</v>
      </c>
      <c r="BB103" s="7" t="e">
        <f ca="1">+Tabla1[[#This Row],[CODTRA8]]</f>
        <v>#NAME?</v>
      </c>
      <c r="BC103" s="7">
        <f>+Tabla1[[#This Row],[SEXO]]</f>
        <v>1</v>
      </c>
      <c r="BD103" s="7">
        <v>9589</v>
      </c>
      <c r="BE103" s="7"/>
      <c r="BF103" s="7">
        <v>959616135</v>
      </c>
      <c r="BG103" s="10" t="s">
        <v>1704</v>
      </c>
      <c r="BH103" s="7"/>
      <c r="BI103" s="7"/>
      <c r="BJ103" s="7"/>
      <c r="BK103" s="7"/>
      <c r="BL103" s="7"/>
      <c r="BM103" s="7" t="s">
        <v>3</v>
      </c>
      <c r="BN103" s="7">
        <v>2</v>
      </c>
      <c r="BO103" s="7"/>
      <c r="BP103" s="7"/>
      <c r="BQ103" s="7"/>
      <c r="BR103" s="7">
        <v>2</v>
      </c>
      <c r="BS103" s="7" t="s">
        <v>1758</v>
      </c>
      <c r="BT103" s="7"/>
      <c r="BU103" s="7">
        <v>170301</v>
      </c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9"/>
      <c r="CH103" s="9"/>
      <c r="CI103" s="9"/>
      <c r="CJ103" s="7">
        <v>1</v>
      </c>
    </row>
    <row r="104" spans="1:88" ht="15" x14ac:dyDescent="0.25">
      <c r="A104">
        <v>103</v>
      </c>
      <c r="B104" s="28">
        <v>295</v>
      </c>
      <c r="C104" s="28" t="s">
        <v>1597</v>
      </c>
      <c r="D104" s="45">
        <v>30824442</v>
      </c>
      <c r="E104" s="29" t="s">
        <v>1930</v>
      </c>
      <c r="F104" s="29" t="s">
        <v>1931</v>
      </c>
      <c r="G104" s="29" t="s">
        <v>1742</v>
      </c>
      <c r="H104" s="30">
        <f t="shared" si="17"/>
        <v>22376</v>
      </c>
      <c r="I104" s="29" t="s">
        <v>1737</v>
      </c>
      <c r="J104" s="28">
        <v>0</v>
      </c>
      <c r="K104" s="31">
        <v>0</v>
      </c>
      <c r="L104" s="7"/>
      <c r="M104" s="7"/>
      <c r="N104" s="7"/>
      <c r="O104" s="32" t="str">
        <f>"Retención Judicial "&amp;(Tabla1[[#This Row],[JUDICIAL]]*100)&amp;"%"</f>
        <v>Retención Judicial 0%</v>
      </c>
      <c r="P104" s="7"/>
      <c r="Q104" s="33">
        <f t="shared" si="22"/>
        <v>930</v>
      </c>
      <c r="R104" s="34">
        <f>+Tabla1[[#This Row],[MINIMO VITAL]]*9%</f>
        <v>83.7</v>
      </c>
      <c r="S104" s="7"/>
      <c r="T104" s="7">
        <f t="shared" ca="1" si="13"/>
        <v>58</v>
      </c>
      <c r="U104" s="7" t="str">
        <f t="shared" si="14"/>
        <v>30824442</v>
      </c>
      <c r="V104" s="7"/>
      <c r="W104" s="7"/>
      <c r="X104" s="7"/>
      <c r="Y104" s="7"/>
      <c r="Z104" s="7"/>
      <c r="AA104" s="8">
        <f>+Tabla1[[#This Row],[FECHA DE
NACIMIENTO]]</f>
        <v>22376</v>
      </c>
      <c r="AB104" s="20"/>
      <c r="AC104" s="7"/>
      <c r="AD104" s="7" t="str">
        <f>IF(COUNTIF(D$1:D103,D104)=0,"OK","Duplicado")</f>
        <v>OK</v>
      </c>
      <c r="AE104" s="7" t="str">
        <f t="shared" ca="1" si="15"/>
        <v>Inactivo</v>
      </c>
      <c r="AF104" s="9" t="s">
        <v>1563</v>
      </c>
      <c r="AG104" s="9" t="str">
        <f t="shared" si="18"/>
        <v>CMAC</v>
      </c>
      <c r="AH104" s="7"/>
      <c r="AI104" s="7"/>
      <c r="AJ104" s="7"/>
      <c r="AK104" s="7"/>
      <c r="AL104" s="7"/>
      <c r="AM104" s="7"/>
      <c r="AN104" s="7"/>
      <c r="AO104" s="7" t="e">
        <f ca="1">SEPARARAPELLIDOS2018(Tabla1[[#This Row],[APELLIDOS Y NOMBRES]])</f>
        <v>#NAME?</v>
      </c>
      <c r="AP104" s="7">
        <f t="shared" ca="1" si="19"/>
        <v>0</v>
      </c>
      <c r="AQ104" s="7">
        <f t="shared" ca="1" si="20"/>
        <v>0</v>
      </c>
      <c r="AR104" s="7">
        <f t="shared" ca="1" si="21"/>
        <v>0</v>
      </c>
      <c r="AS104" s="7" t="e">
        <f ca="1">QuitarSimbolos(Tabla1[[#This Row],[CODTRA5]])</f>
        <v>#NAME?</v>
      </c>
      <c r="AT104" s="7" t="s">
        <v>1703</v>
      </c>
      <c r="AU104" s="7">
        <f t="shared" si="16"/>
        <v>1</v>
      </c>
      <c r="AV104" s="7">
        <v>1</v>
      </c>
      <c r="AW104" s="7" t="str">
        <f>+Tabla1[[#This Row],[DNI23]]</f>
        <v>30824442</v>
      </c>
      <c r="AX104" s="7">
        <v>604</v>
      </c>
      <c r="AY104" s="8">
        <f>+Tabla1[[#This Row],[FECHA DE
NACIMIENTO]]</f>
        <v>22376</v>
      </c>
      <c r="AZ104" s="7">
        <f ca="1">+Tabla1[[#This Row],[CODTRA6]]</f>
        <v>0</v>
      </c>
      <c r="BA104" s="7">
        <f ca="1">+Tabla1[[#This Row],[CODTRA7]]</f>
        <v>0</v>
      </c>
      <c r="BB104" s="7" t="e">
        <f ca="1">+Tabla1[[#This Row],[CODTRA8]]</f>
        <v>#NAME?</v>
      </c>
      <c r="BC104" s="7">
        <f>+Tabla1[[#This Row],[SEXO]]</f>
        <v>1</v>
      </c>
      <c r="BD104" s="7">
        <v>9589</v>
      </c>
      <c r="BE104" s="7"/>
      <c r="BF104" s="7">
        <v>959616135</v>
      </c>
      <c r="BG104" s="10" t="s">
        <v>1704</v>
      </c>
      <c r="BH104" s="7"/>
      <c r="BI104" s="7"/>
      <c r="BJ104" s="7"/>
      <c r="BK104" s="7"/>
      <c r="BL104" s="7"/>
      <c r="BM104" s="7" t="s">
        <v>1738</v>
      </c>
      <c r="BN104" s="7">
        <v>12</v>
      </c>
      <c r="BO104" s="7"/>
      <c r="BP104" s="7"/>
      <c r="BQ104" s="7"/>
      <c r="BR104" s="7">
        <v>2</v>
      </c>
      <c r="BS104" s="7" t="s">
        <v>1758</v>
      </c>
      <c r="BT104" s="7"/>
      <c r="BU104" s="7">
        <v>170301</v>
      </c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9"/>
      <c r="CH104" s="9"/>
      <c r="CI104" s="9"/>
      <c r="CJ104" s="7">
        <v>1</v>
      </c>
    </row>
    <row r="105" spans="1:88" ht="15" x14ac:dyDescent="0.25">
      <c r="A105">
        <v>104</v>
      </c>
      <c r="B105" s="28">
        <v>294</v>
      </c>
      <c r="C105" s="28" t="s">
        <v>3357</v>
      </c>
      <c r="D105" s="45">
        <v>30856034</v>
      </c>
      <c r="E105" s="35" t="s">
        <v>3360</v>
      </c>
      <c r="F105" s="29" t="s">
        <v>1720</v>
      </c>
      <c r="G105" s="29" t="s">
        <v>1702</v>
      </c>
      <c r="H105" s="30">
        <f t="shared" si="17"/>
        <v>27750</v>
      </c>
      <c r="I105" s="29" t="s">
        <v>1720</v>
      </c>
      <c r="J105" s="28">
        <v>0</v>
      </c>
      <c r="K105" s="31">
        <v>0</v>
      </c>
      <c r="L105" s="7"/>
      <c r="M105" s="7"/>
      <c r="N105" s="7"/>
      <c r="O105" s="32" t="str">
        <f>"Retención Judicial "&amp;(Tabla1[[#This Row],[JUDICIAL]]*100)&amp;"%"</f>
        <v>Retención Judicial 0%</v>
      </c>
      <c r="P105" s="7"/>
      <c r="Q105" s="33">
        <f t="shared" si="22"/>
        <v>930</v>
      </c>
      <c r="R105" s="34">
        <f>+Tabla1[[#This Row],[MINIMO VITAL]]*9%</f>
        <v>83.7</v>
      </c>
      <c r="S105" s="7"/>
      <c r="T105" s="7">
        <f t="shared" ca="1" si="13"/>
        <v>43</v>
      </c>
      <c r="U105" s="7" t="str">
        <f t="shared" si="14"/>
        <v>30856034</v>
      </c>
      <c r="V105" s="7"/>
      <c r="W105" s="7"/>
      <c r="X105" s="7"/>
      <c r="Y105" s="7"/>
      <c r="Z105" s="7"/>
      <c r="AA105" s="8">
        <f>+Tabla1[[#This Row],[FECHA DE
NACIMIENTO]]</f>
        <v>27750</v>
      </c>
      <c r="AB105" s="20"/>
      <c r="AC105" s="7"/>
      <c r="AD105" s="7" t="str">
        <f>IF(COUNTIF(D$1:D104,D105)=0,"OK","Duplicado")</f>
        <v>OK</v>
      </c>
      <c r="AE105" s="7" t="str">
        <f t="shared" ca="1" si="15"/>
        <v>Inactivo</v>
      </c>
      <c r="AF105" s="9" t="s">
        <v>1720</v>
      </c>
      <c r="AG105" s="9" t="str">
        <f t="shared" si="18"/>
        <v/>
      </c>
      <c r="AH105" s="7"/>
      <c r="AI105" s="7"/>
      <c r="AJ105" s="7"/>
      <c r="AK105" s="7"/>
      <c r="AL105" s="7"/>
      <c r="AM105" s="7"/>
      <c r="AN105" s="7"/>
      <c r="AO105" s="7" t="e">
        <f ca="1">SEPARARAPELLIDOS2018(Tabla1[[#This Row],[APELLIDOS Y NOMBRES]])</f>
        <v>#NAME?</v>
      </c>
      <c r="AP105" s="7">
        <f t="shared" ca="1" si="19"/>
        <v>0</v>
      </c>
      <c r="AQ105" s="7">
        <f t="shared" ca="1" si="20"/>
        <v>0</v>
      </c>
      <c r="AR105" s="7">
        <f t="shared" ca="1" si="21"/>
        <v>0</v>
      </c>
      <c r="AS105" s="7" t="e">
        <f ca="1">QuitarSimbolos(Tabla1[[#This Row],[CODTRA5]])</f>
        <v>#NAME?</v>
      </c>
      <c r="AT105" s="7" t="s">
        <v>1703</v>
      </c>
      <c r="AU105" s="7">
        <f t="shared" si="16"/>
        <v>1</v>
      </c>
      <c r="AV105" s="7">
        <v>1</v>
      </c>
      <c r="AW105" s="7" t="str">
        <f>+Tabla1[[#This Row],[DNI23]]</f>
        <v>30856034</v>
      </c>
      <c r="AX105" s="7">
        <v>604</v>
      </c>
      <c r="AY105" s="8">
        <f>+Tabla1[[#This Row],[FECHA DE
NACIMIENTO]]</f>
        <v>27750</v>
      </c>
      <c r="AZ105" s="7">
        <f ca="1">+Tabla1[[#This Row],[CODTRA6]]</f>
        <v>0</v>
      </c>
      <c r="BA105" s="7">
        <f ca="1">+Tabla1[[#This Row],[CODTRA7]]</f>
        <v>0</v>
      </c>
      <c r="BB105" s="7" t="e">
        <f ca="1">+Tabla1[[#This Row],[CODTRA8]]</f>
        <v>#NAME?</v>
      </c>
      <c r="BC105" s="7">
        <f>+Tabla1[[#This Row],[SEXO]]</f>
        <v>1</v>
      </c>
      <c r="BD105" s="7">
        <v>9589</v>
      </c>
      <c r="BE105" s="7"/>
      <c r="BF105" s="7">
        <v>959616135</v>
      </c>
      <c r="BG105" s="10" t="s">
        <v>1704</v>
      </c>
      <c r="BH105" s="7">
        <v>3</v>
      </c>
      <c r="BI105" s="7" t="s">
        <v>1932</v>
      </c>
      <c r="BJ105" s="7" t="s">
        <v>1769</v>
      </c>
      <c r="BK105" s="7"/>
      <c r="BL105" s="7"/>
      <c r="BM105" s="7"/>
      <c r="BN105" s="7"/>
      <c r="BO105" s="7"/>
      <c r="BP105" s="7"/>
      <c r="BQ105" s="7"/>
      <c r="BR105" s="7"/>
      <c r="BS105" s="7"/>
      <c r="BT105" s="7" t="s">
        <v>1933</v>
      </c>
      <c r="BU105" s="7">
        <v>40128</v>
      </c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9"/>
      <c r="CH105" s="9"/>
      <c r="CI105" s="9"/>
      <c r="CJ105" s="7">
        <v>1</v>
      </c>
    </row>
    <row r="106" spans="1:88" ht="15" x14ac:dyDescent="0.25">
      <c r="A106">
        <v>105</v>
      </c>
      <c r="B106" s="28">
        <v>70</v>
      </c>
      <c r="C106" s="28" t="s">
        <v>177</v>
      </c>
      <c r="D106" s="45">
        <v>4639878</v>
      </c>
      <c r="E106" s="29" t="s">
        <v>1934</v>
      </c>
      <c r="F106" s="29" t="s">
        <v>1935</v>
      </c>
      <c r="G106" s="29" t="s">
        <v>1736</v>
      </c>
      <c r="H106" s="30">
        <f t="shared" si="17"/>
        <v>23765</v>
      </c>
      <c r="I106" s="29" t="s">
        <v>1710</v>
      </c>
      <c r="J106" s="28">
        <v>0</v>
      </c>
      <c r="K106" s="31">
        <v>0</v>
      </c>
      <c r="L106" s="7"/>
      <c r="M106" s="7"/>
      <c r="N106" s="7"/>
      <c r="O106" s="32" t="str">
        <f>"Retención Judicial "&amp;(Tabla1[[#This Row],[JUDICIAL]]*100)&amp;"%"</f>
        <v>Retención Judicial 0%</v>
      </c>
      <c r="P106" s="7"/>
      <c r="Q106" s="33">
        <f t="shared" si="22"/>
        <v>930</v>
      </c>
      <c r="R106" s="34">
        <f>+Tabla1[[#This Row],[MINIMO VITAL]]*9%</f>
        <v>83.7</v>
      </c>
      <c r="S106" s="7"/>
      <c r="T106" s="7">
        <f t="shared" ca="1" si="13"/>
        <v>54</v>
      </c>
      <c r="U106" s="7" t="str">
        <f t="shared" si="14"/>
        <v>04639878</v>
      </c>
      <c r="V106" s="7"/>
      <c r="W106" s="7"/>
      <c r="X106" s="7"/>
      <c r="Y106" s="7"/>
      <c r="Z106" s="7"/>
      <c r="AA106" s="8">
        <f>+Tabla1[[#This Row],[FECHA DE
NACIMIENTO]]</f>
        <v>23765</v>
      </c>
      <c r="AB106" s="20"/>
      <c r="AC106" s="7"/>
      <c r="AD106" s="7" t="str">
        <f>IF(COUNTIF(D$1:D105,D106)=0,"OK","Duplicado")</f>
        <v>OK</v>
      </c>
      <c r="AE106" s="7" t="str">
        <f t="shared" ca="1" si="15"/>
        <v>Inactivo</v>
      </c>
      <c r="AF106" s="9" t="s">
        <v>178</v>
      </c>
      <c r="AG106" s="9" t="str">
        <f t="shared" si="18"/>
        <v>CMAC</v>
      </c>
      <c r="AH106" s="7"/>
      <c r="AI106" s="7"/>
      <c r="AJ106" s="7"/>
      <c r="AK106" s="7"/>
      <c r="AL106" s="7"/>
      <c r="AM106" s="7"/>
      <c r="AN106" s="7"/>
      <c r="AO106" s="7" t="e">
        <f ca="1">SEPARARAPELLIDOS2018(Tabla1[[#This Row],[APELLIDOS Y NOMBRES]])</f>
        <v>#NAME?</v>
      </c>
      <c r="AP106" s="7">
        <f t="shared" ca="1" si="19"/>
        <v>0</v>
      </c>
      <c r="AQ106" s="7">
        <f t="shared" ca="1" si="20"/>
        <v>0</v>
      </c>
      <c r="AR106" s="7">
        <f t="shared" ca="1" si="21"/>
        <v>0</v>
      </c>
      <c r="AS106" s="7" t="e">
        <f ca="1">QuitarSimbolos(Tabla1[[#This Row],[CODTRA5]])</f>
        <v>#NAME?</v>
      </c>
      <c r="AT106" s="7" t="s">
        <v>1703</v>
      </c>
      <c r="AU106" s="7">
        <f t="shared" si="16"/>
        <v>1</v>
      </c>
      <c r="AV106" s="7">
        <v>1</v>
      </c>
      <c r="AW106" s="7" t="str">
        <f>+Tabla1[[#This Row],[DNI23]]</f>
        <v>04639878</v>
      </c>
      <c r="AX106" s="7">
        <v>604</v>
      </c>
      <c r="AY106" s="8">
        <f>+Tabla1[[#This Row],[FECHA DE
NACIMIENTO]]</f>
        <v>23765</v>
      </c>
      <c r="AZ106" s="7">
        <f ca="1">+Tabla1[[#This Row],[CODTRA6]]</f>
        <v>0</v>
      </c>
      <c r="BA106" s="7">
        <f ca="1">+Tabla1[[#This Row],[CODTRA7]]</f>
        <v>0</v>
      </c>
      <c r="BB106" s="7" t="e">
        <f ca="1">+Tabla1[[#This Row],[CODTRA8]]</f>
        <v>#NAME?</v>
      </c>
      <c r="BC106" s="7">
        <f>+Tabla1[[#This Row],[SEXO]]</f>
        <v>1</v>
      </c>
      <c r="BD106" s="7">
        <v>9589</v>
      </c>
      <c r="BE106" s="7"/>
      <c r="BF106" s="7">
        <v>959616135</v>
      </c>
      <c r="BG106" s="10" t="s">
        <v>1704</v>
      </c>
      <c r="BH106" s="7"/>
      <c r="BI106" s="7"/>
      <c r="BJ106" s="7"/>
      <c r="BK106" s="7"/>
      <c r="BL106" s="7"/>
      <c r="BM106" s="7" t="s">
        <v>1716</v>
      </c>
      <c r="BN106" s="7">
        <v>6</v>
      </c>
      <c r="BO106" s="7"/>
      <c r="BP106" s="7"/>
      <c r="BQ106" s="7"/>
      <c r="BR106" s="7">
        <v>2</v>
      </c>
      <c r="BS106" s="7" t="s">
        <v>1821</v>
      </c>
      <c r="BT106" s="7"/>
      <c r="BU106" s="7">
        <v>170301</v>
      </c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9"/>
      <c r="CH106" s="9"/>
      <c r="CI106" s="9"/>
      <c r="CJ106" s="7">
        <v>1</v>
      </c>
    </row>
    <row r="107" spans="1:88" ht="15" x14ac:dyDescent="0.25">
      <c r="A107">
        <v>106</v>
      </c>
      <c r="B107" s="28">
        <v>467</v>
      </c>
      <c r="C107" s="28" t="s">
        <v>179</v>
      </c>
      <c r="D107" s="45">
        <v>30852492</v>
      </c>
      <c r="E107" s="35" t="s">
        <v>3361</v>
      </c>
      <c r="F107" s="29" t="s">
        <v>1720</v>
      </c>
      <c r="G107" s="29" t="s">
        <v>1702</v>
      </c>
      <c r="H107" s="30">
        <f t="shared" si="17"/>
        <v>21254</v>
      </c>
      <c r="I107" s="29" t="s">
        <v>1720</v>
      </c>
      <c r="J107" s="28">
        <v>0</v>
      </c>
      <c r="K107" s="31">
        <v>0</v>
      </c>
      <c r="L107" s="7"/>
      <c r="M107" s="7"/>
      <c r="N107" s="7"/>
      <c r="O107" s="32" t="str">
        <f>"Retención Judicial "&amp;(Tabla1[[#This Row],[JUDICIAL]]*100)&amp;"%"</f>
        <v>Retención Judicial 0%</v>
      </c>
      <c r="P107" s="7"/>
      <c r="Q107" s="33">
        <f t="shared" si="22"/>
        <v>930</v>
      </c>
      <c r="R107" s="34">
        <f>+Tabla1[[#This Row],[MINIMO VITAL]]*9%</f>
        <v>83.7</v>
      </c>
      <c r="S107" s="7"/>
      <c r="T107" s="7">
        <f t="shared" ca="1" si="13"/>
        <v>61</v>
      </c>
      <c r="U107" s="7" t="str">
        <f t="shared" si="14"/>
        <v>30852492</v>
      </c>
      <c r="V107" s="7"/>
      <c r="W107" s="7"/>
      <c r="X107" s="7"/>
      <c r="Y107" s="7"/>
      <c r="Z107" s="7"/>
      <c r="AA107" s="8">
        <f>+Tabla1[[#This Row],[FECHA DE
NACIMIENTO]]</f>
        <v>21254</v>
      </c>
      <c r="AB107" s="20"/>
      <c r="AC107" s="7"/>
      <c r="AD107" s="7" t="str">
        <f>IF(COUNTIF(D$1:D106,D107)=0,"OK","Duplicado")</f>
        <v>OK</v>
      </c>
      <c r="AE107" s="7" t="str">
        <f t="shared" ca="1" si="15"/>
        <v>Inactivo</v>
      </c>
      <c r="AF107" s="9" t="s">
        <v>1720</v>
      </c>
      <c r="AG107" s="9" t="str">
        <f t="shared" si="18"/>
        <v/>
      </c>
      <c r="AH107" s="7"/>
      <c r="AI107" s="7"/>
      <c r="AJ107" s="7"/>
      <c r="AK107" s="7"/>
      <c r="AL107" s="7"/>
      <c r="AM107" s="7"/>
      <c r="AN107" s="7"/>
      <c r="AO107" s="7" t="e">
        <f ca="1">SEPARARAPELLIDOS2018(Tabla1[[#This Row],[APELLIDOS Y NOMBRES]])</f>
        <v>#NAME?</v>
      </c>
      <c r="AP107" s="7">
        <f t="shared" ca="1" si="19"/>
        <v>0</v>
      </c>
      <c r="AQ107" s="7">
        <f t="shared" ca="1" si="20"/>
        <v>0</v>
      </c>
      <c r="AR107" s="7">
        <f t="shared" ca="1" si="21"/>
        <v>0</v>
      </c>
      <c r="AS107" s="7" t="e">
        <f ca="1">QuitarSimbolos(Tabla1[[#This Row],[CODTRA5]])</f>
        <v>#NAME?</v>
      </c>
      <c r="AT107" s="7" t="s">
        <v>1703</v>
      </c>
      <c r="AU107" s="7">
        <f t="shared" si="16"/>
        <v>1</v>
      </c>
      <c r="AV107" s="7">
        <v>1</v>
      </c>
      <c r="AW107" s="7" t="str">
        <f>+Tabla1[[#This Row],[DNI23]]</f>
        <v>30852492</v>
      </c>
      <c r="AX107" s="7">
        <v>604</v>
      </c>
      <c r="AY107" s="8">
        <f>+Tabla1[[#This Row],[FECHA DE
NACIMIENTO]]</f>
        <v>21254</v>
      </c>
      <c r="AZ107" s="7">
        <f ca="1">+Tabla1[[#This Row],[CODTRA6]]</f>
        <v>0</v>
      </c>
      <c r="BA107" s="7">
        <f ca="1">+Tabla1[[#This Row],[CODTRA7]]</f>
        <v>0</v>
      </c>
      <c r="BB107" s="7" t="e">
        <f ca="1">+Tabla1[[#This Row],[CODTRA8]]</f>
        <v>#NAME?</v>
      </c>
      <c r="BC107" s="7">
        <f>+Tabla1[[#This Row],[SEXO]]</f>
        <v>1</v>
      </c>
      <c r="BD107" s="7">
        <v>9589</v>
      </c>
      <c r="BE107" s="7"/>
      <c r="BF107" s="7">
        <v>959616135</v>
      </c>
      <c r="BG107" s="10" t="s">
        <v>1704</v>
      </c>
      <c r="BH107" s="7"/>
      <c r="BI107" s="7"/>
      <c r="BJ107" s="7"/>
      <c r="BK107" s="7"/>
      <c r="BL107" s="7"/>
      <c r="BM107" s="7" t="s">
        <v>1750</v>
      </c>
      <c r="BN107" s="7">
        <v>7</v>
      </c>
      <c r="BO107" s="7"/>
      <c r="BP107" s="7"/>
      <c r="BQ107" s="7"/>
      <c r="BR107" s="7">
        <v>1</v>
      </c>
      <c r="BS107" s="7" t="s">
        <v>1706</v>
      </c>
      <c r="BT107" s="7"/>
      <c r="BU107" s="7">
        <v>170301</v>
      </c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9"/>
      <c r="CH107" s="9"/>
      <c r="CI107" s="9"/>
      <c r="CJ107" s="7">
        <v>1</v>
      </c>
    </row>
    <row r="108" spans="1:88" ht="15" x14ac:dyDescent="0.25">
      <c r="A108">
        <v>107</v>
      </c>
      <c r="B108" s="28">
        <v>765</v>
      </c>
      <c r="C108" s="28" t="s">
        <v>180</v>
      </c>
      <c r="D108" s="45">
        <v>30827628</v>
      </c>
      <c r="E108" s="29" t="s">
        <v>1936</v>
      </c>
      <c r="F108" s="29"/>
      <c r="G108" s="29" t="s">
        <v>1702</v>
      </c>
      <c r="H108" s="30">
        <f t="shared" si="17"/>
        <v>20295</v>
      </c>
      <c r="I108" s="29"/>
      <c r="J108" s="28">
        <v>0</v>
      </c>
      <c r="K108" s="31">
        <v>0</v>
      </c>
      <c r="L108" s="7"/>
      <c r="M108" s="7"/>
      <c r="N108" s="7"/>
      <c r="O108" s="32" t="str">
        <f>"Retención Judicial "&amp;(Tabla1[[#This Row],[JUDICIAL]]*100)&amp;"%"</f>
        <v>Retención Judicial 0%</v>
      </c>
      <c r="P108" s="7"/>
      <c r="Q108" s="33">
        <f t="shared" si="22"/>
        <v>930</v>
      </c>
      <c r="R108" s="34">
        <f>+Tabla1[[#This Row],[MINIMO VITAL]]*9%</f>
        <v>83.7</v>
      </c>
      <c r="S108" s="7"/>
      <c r="T108" s="7">
        <f t="shared" ca="1" si="13"/>
        <v>63</v>
      </c>
      <c r="U108" s="7" t="str">
        <f t="shared" si="14"/>
        <v>30827628</v>
      </c>
      <c r="V108" s="7"/>
      <c r="W108" s="7"/>
      <c r="X108" s="7"/>
      <c r="Y108" s="7"/>
      <c r="Z108" s="7"/>
      <c r="AA108" s="8">
        <f>+Tabla1[[#This Row],[FECHA DE
NACIMIENTO]]</f>
        <v>20295</v>
      </c>
      <c r="AB108" s="20"/>
      <c r="AC108" s="7"/>
      <c r="AD108" s="7" t="str">
        <f>IF(COUNTIF(D$1:D107,D108)=0,"OK","Duplicado")</f>
        <v>OK</v>
      </c>
      <c r="AE108" s="7" t="str">
        <f t="shared" ca="1" si="15"/>
        <v>Inactivo</v>
      </c>
      <c r="AF108" s="9" t="s">
        <v>181</v>
      </c>
      <c r="AG108" s="9" t="str">
        <f t="shared" si="18"/>
        <v>CMAC</v>
      </c>
      <c r="AH108" s="7"/>
      <c r="AI108" s="7"/>
      <c r="AJ108" s="7"/>
      <c r="AK108" s="7"/>
      <c r="AL108" s="7"/>
      <c r="AM108" s="7"/>
      <c r="AN108" s="7"/>
      <c r="AO108" s="7" t="e">
        <f ca="1">SEPARARAPELLIDOS2018(Tabla1[[#This Row],[APELLIDOS Y NOMBRES]])</f>
        <v>#NAME?</v>
      </c>
      <c r="AP108" s="7">
        <f t="shared" ca="1" si="19"/>
        <v>0</v>
      </c>
      <c r="AQ108" s="7">
        <f t="shared" ca="1" si="20"/>
        <v>0</v>
      </c>
      <c r="AR108" s="7">
        <f t="shared" ca="1" si="21"/>
        <v>0</v>
      </c>
      <c r="AS108" s="7" t="e">
        <f ca="1">QuitarSimbolos(Tabla1[[#This Row],[CODTRA5]])</f>
        <v>#NAME?</v>
      </c>
      <c r="AT108" s="7" t="s">
        <v>1703</v>
      </c>
      <c r="AU108" s="7">
        <f t="shared" si="16"/>
        <v>1</v>
      </c>
      <c r="AV108" s="7">
        <v>1</v>
      </c>
      <c r="AW108" s="7" t="str">
        <f>+Tabla1[[#This Row],[DNI23]]</f>
        <v>30827628</v>
      </c>
      <c r="AX108" s="7">
        <v>604</v>
      </c>
      <c r="AY108" s="8">
        <f>+Tabla1[[#This Row],[FECHA DE
NACIMIENTO]]</f>
        <v>20295</v>
      </c>
      <c r="AZ108" s="7">
        <f ca="1">+Tabla1[[#This Row],[CODTRA6]]</f>
        <v>0</v>
      </c>
      <c r="BA108" s="7">
        <f ca="1">+Tabla1[[#This Row],[CODTRA7]]</f>
        <v>0</v>
      </c>
      <c r="BB108" s="7" t="e">
        <f ca="1">+Tabla1[[#This Row],[CODTRA8]]</f>
        <v>#NAME?</v>
      </c>
      <c r="BC108" s="7">
        <f>+Tabla1[[#This Row],[SEXO]]</f>
        <v>1</v>
      </c>
      <c r="BD108" s="7">
        <v>9589</v>
      </c>
      <c r="BE108" s="7"/>
      <c r="BF108" s="7">
        <v>959616135</v>
      </c>
      <c r="BG108" s="10" t="s">
        <v>1704</v>
      </c>
      <c r="BH108" s="7"/>
      <c r="BI108" s="7"/>
      <c r="BJ108" s="7"/>
      <c r="BK108" s="7"/>
      <c r="BL108" s="7"/>
      <c r="BM108" s="7" t="s">
        <v>1750</v>
      </c>
      <c r="BN108" s="7">
        <v>4</v>
      </c>
      <c r="BO108" s="7"/>
      <c r="BP108" s="7"/>
      <c r="BQ108" s="7"/>
      <c r="BR108" s="7">
        <v>2</v>
      </c>
      <c r="BS108" s="7" t="s">
        <v>1937</v>
      </c>
      <c r="BT108" s="7"/>
      <c r="BU108" s="7">
        <v>170301</v>
      </c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9"/>
      <c r="CH108" s="9"/>
      <c r="CI108" s="9"/>
      <c r="CJ108" s="7">
        <v>1</v>
      </c>
    </row>
    <row r="109" spans="1:88" ht="15" x14ac:dyDescent="0.25">
      <c r="A109">
        <v>108</v>
      </c>
      <c r="B109" s="28">
        <v>269</v>
      </c>
      <c r="C109" s="28" t="s">
        <v>3362</v>
      </c>
      <c r="D109" s="45">
        <v>30821337</v>
      </c>
      <c r="E109" s="35" t="s">
        <v>3363</v>
      </c>
      <c r="F109" s="29" t="s">
        <v>1720</v>
      </c>
      <c r="G109" s="29" t="s">
        <v>1702</v>
      </c>
      <c r="H109" s="30">
        <f t="shared" si="17"/>
        <v>21437</v>
      </c>
      <c r="I109" s="29" t="s">
        <v>1720</v>
      </c>
      <c r="J109" s="28">
        <v>0</v>
      </c>
      <c r="K109" s="31">
        <v>0</v>
      </c>
      <c r="L109" s="7"/>
      <c r="M109" s="7"/>
      <c r="N109" s="7"/>
      <c r="O109" s="32" t="str">
        <f>"Retención Judicial "&amp;(Tabla1[[#This Row],[JUDICIAL]]*100)&amp;"%"</f>
        <v>Retención Judicial 0%</v>
      </c>
      <c r="P109" s="7"/>
      <c r="Q109" s="33">
        <f t="shared" si="22"/>
        <v>930</v>
      </c>
      <c r="R109" s="34">
        <f>+Tabla1[[#This Row],[MINIMO VITAL]]*9%</f>
        <v>83.7</v>
      </c>
      <c r="S109" s="7"/>
      <c r="T109" s="7">
        <f t="shared" ca="1" si="13"/>
        <v>60</v>
      </c>
      <c r="U109" s="7" t="str">
        <f t="shared" si="14"/>
        <v>30821337</v>
      </c>
      <c r="V109" s="7"/>
      <c r="W109" s="7"/>
      <c r="X109" s="7"/>
      <c r="Y109" s="7"/>
      <c r="Z109" s="7"/>
      <c r="AA109" s="8">
        <f>+Tabla1[[#This Row],[FECHA DE
NACIMIENTO]]</f>
        <v>21437</v>
      </c>
      <c r="AB109" s="20"/>
      <c r="AC109" s="7"/>
      <c r="AD109" s="7" t="str">
        <f>IF(COUNTIF(D$1:D108,D109)=0,"OK","Duplicado")</f>
        <v>OK</v>
      </c>
      <c r="AE109" s="7" t="str">
        <f t="shared" ca="1" si="15"/>
        <v>Inactivo</v>
      </c>
      <c r="AF109" s="9" t="s">
        <v>1720</v>
      </c>
      <c r="AG109" s="9" t="str">
        <f t="shared" si="18"/>
        <v/>
      </c>
      <c r="AH109" s="7"/>
      <c r="AI109" s="7"/>
      <c r="AJ109" s="7"/>
      <c r="AK109" s="7"/>
      <c r="AL109" s="7"/>
      <c r="AM109" s="7"/>
      <c r="AN109" s="7"/>
      <c r="AO109" s="7" t="e">
        <f ca="1">SEPARARAPELLIDOS2018(Tabla1[[#This Row],[APELLIDOS Y NOMBRES]])</f>
        <v>#NAME?</v>
      </c>
      <c r="AP109" s="7">
        <f t="shared" ca="1" si="19"/>
        <v>0</v>
      </c>
      <c r="AQ109" s="7">
        <f t="shared" ca="1" si="20"/>
        <v>0</v>
      </c>
      <c r="AR109" s="7">
        <f t="shared" ca="1" si="21"/>
        <v>0</v>
      </c>
      <c r="AS109" s="7" t="e">
        <f ca="1">QuitarSimbolos(Tabla1[[#This Row],[CODTRA5]])</f>
        <v>#NAME?</v>
      </c>
      <c r="AT109" s="7" t="s">
        <v>1703</v>
      </c>
      <c r="AU109" s="7">
        <f t="shared" si="16"/>
        <v>1</v>
      </c>
      <c r="AV109" s="7">
        <v>1</v>
      </c>
      <c r="AW109" s="7" t="str">
        <f>+Tabla1[[#This Row],[DNI23]]</f>
        <v>30821337</v>
      </c>
      <c r="AX109" s="7">
        <v>604</v>
      </c>
      <c r="AY109" s="8">
        <f>+Tabla1[[#This Row],[FECHA DE
NACIMIENTO]]</f>
        <v>21437</v>
      </c>
      <c r="AZ109" s="7">
        <f ca="1">+Tabla1[[#This Row],[CODTRA6]]</f>
        <v>0</v>
      </c>
      <c r="BA109" s="7">
        <f ca="1">+Tabla1[[#This Row],[CODTRA7]]</f>
        <v>0</v>
      </c>
      <c r="BB109" s="7" t="e">
        <f ca="1">+Tabla1[[#This Row],[CODTRA8]]</f>
        <v>#NAME?</v>
      </c>
      <c r="BC109" s="7">
        <f>+Tabla1[[#This Row],[SEXO]]</f>
        <v>1</v>
      </c>
      <c r="BD109" s="7">
        <v>9589</v>
      </c>
      <c r="BE109" s="7"/>
      <c r="BF109" s="7">
        <v>959616135</v>
      </c>
      <c r="BG109" s="10" t="s">
        <v>1704</v>
      </c>
      <c r="BH109" s="7"/>
      <c r="BI109" s="7"/>
      <c r="BJ109" s="7"/>
      <c r="BK109" s="7"/>
      <c r="BL109" s="7"/>
      <c r="BM109" s="7" t="s">
        <v>8</v>
      </c>
      <c r="BN109" s="7">
        <v>7</v>
      </c>
      <c r="BO109" s="7"/>
      <c r="BP109" s="7"/>
      <c r="BQ109" s="7"/>
      <c r="BR109" s="7">
        <v>2</v>
      </c>
      <c r="BS109" s="7" t="s">
        <v>1938</v>
      </c>
      <c r="BT109" s="7"/>
      <c r="BU109" s="7">
        <v>170301</v>
      </c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9"/>
      <c r="CH109" s="9"/>
      <c r="CI109" s="9"/>
      <c r="CJ109" s="7">
        <v>1</v>
      </c>
    </row>
    <row r="110" spans="1:88" ht="15" x14ac:dyDescent="0.25">
      <c r="A110">
        <v>109</v>
      </c>
      <c r="B110" s="28">
        <v>569</v>
      </c>
      <c r="C110" s="28" t="s">
        <v>182</v>
      </c>
      <c r="D110" s="45">
        <v>40049181</v>
      </c>
      <c r="E110" s="29" t="s">
        <v>1939</v>
      </c>
      <c r="F110" s="29"/>
      <c r="G110" s="29" t="s">
        <v>1702</v>
      </c>
      <c r="H110" s="30">
        <f t="shared" si="17"/>
        <v>26507</v>
      </c>
      <c r="I110" s="29"/>
      <c r="J110" s="28">
        <v>0</v>
      </c>
      <c r="K110" s="31">
        <v>0</v>
      </c>
      <c r="L110" s="7"/>
      <c r="M110" s="7"/>
      <c r="N110" s="7"/>
      <c r="O110" s="32" t="str">
        <f>"Retención Judicial "&amp;(Tabla1[[#This Row],[JUDICIAL]]*100)&amp;"%"</f>
        <v>Retención Judicial 0%</v>
      </c>
      <c r="P110" s="7"/>
      <c r="Q110" s="33">
        <f t="shared" si="22"/>
        <v>930</v>
      </c>
      <c r="R110" s="34">
        <f>+Tabla1[[#This Row],[MINIMO VITAL]]*9%</f>
        <v>83.7</v>
      </c>
      <c r="S110" s="7"/>
      <c r="T110" s="7">
        <f t="shared" ca="1" si="13"/>
        <v>46</v>
      </c>
      <c r="U110" s="7" t="str">
        <f t="shared" si="14"/>
        <v>40049181</v>
      </c>
      <c r="V110" s="7"/>
      <c r="W110" s="7"/>
      <c r="X110" s="7"/>
      <c r="Y110" s="7"/>
      <c r="Z110" s="7"/>
      <c r="AA110" s="8">
        <f>+Tabla1[[#This Row],[FECHA DE
NACIMIENTO]]</f>
        <v>26507</v>
      </c>
      <c r="AB110" s="20">
        <v>3.1</v>
      </c>
      <c r="AC110" s="7"/>
      <c r="AD110" s="7" t="str">
        <f>IF(COUNTIF(D$1:D109,D110)=0,"OK","Duplicado")</f>
        <v>OK</v>
      </c>
      <c r="AE110" s="7" t="str">
        <f t="shared" ca="1" si="15"/>
        <v>Inactivo</v>
      </c>
      <c r="AF110" s="9" t="s">
        <v>183</v>
      </c>
      <c r="AG110" s="9" t="str">
        <f t="shared" si="18"/>
        <v>CMAC</v>
      </c>
      <c r="AH110" s="7"/>
      <c r="AI110" s="7"/>
      <c r="AJ110" s="7"/>
      <c r="AK110" s="7"/>
      <c r="AL110" s="7"/>
      <c r="AM110" s="7"/>
      <c r="AN110" s="7"/>
      <c r="AO110" s="7" t="e">
        <f ca="1">SEPARARAPELLIDOS2018(Tabla1[[#This Row],[APELLIDOS Y NOMBRES]])</f>
        <v>#NAME?</v>
      </c>
      <c r="AP110" s="7">
        <f t="shared" ca="1" si="19"/>
        <v>0</v>
      </c>
      <c r="AQ110" s="7">
        <f t="shared" ca="1" si="20"/>
        <v>0</v>
      </c>
      <c r="AR110" s="7">
        <f t="shared" ca="1" si="21"/>
        <v>0</v>
      </c>
      <c r="AS110" s="7" t="e">
        <f ca="1">QuitarSimbolos(Tabla1[[#This Row],[CODTRA5]])</f>
        <v>#NAME?</v>
      </c>
      <c r="AT110" s="7" t="s">
        <v>1703</v>
      </c>
      <c r="AU110" s="7">
        <f t="shared" si="16"/>
        <v>1</v>
      </c>
      <c r="AV110" s="7">
        <v>1</v>
      </c>
      <c r="AW110" s="7" t="str">
        <f>+Tabla1[[#This Row],[DNI23]]</f>
        <v>40049181</v>
      </c>
      <c r="AX110" s="7">
        <v>604</v>
      </c>
      <c r="AY110" s="8">
        <f>+Tabla1[[#This Row],[FECHA DE
NACIMIENTO]]</f>
        <v>26507</v>
      </c>
      <c r="AZ110" s="7">
        <f ca="1">+Tabla1[[#This Row],[CODTRA6]]</f>
        <v>0</v>
      </c>
      <c r="BA110" s="7">
        <f ca="1">+Tabla1[[#This Row],[CODTRA7]]</f>
        <v>0</v>
      </c>
      <c r="BB110" s="7" t="e">
        <f ca="1">+Tabla1[[#This Row],[CODTRA8]]</f>
        <v>#NAME?</v>
      </c>
      <c r="BC110" s="7">
        <f>+Tabla1[[#This Row],[SEXO]]</f>
        <v>1</v>
      </c>
      <c r="BD110" s="7">
        <v>9589</v>
      </c>
      <c r="BE110" s="7"/>
      <c r="BF110" s="7">
        <v>959616135</v>
      </c>
      <c r="BG110" s="10" t="s">
        <v>1704</v>
      </c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>
        <v>2</v>
      </c>
      <c r="BS110" s="7" t="s">
        <v>1940</v>
      </c>
      <c r="BT110" s="7" t="s">
        <v>1941</v>
      </c>
      <c r="BU110" s="7">
        <v>170301</v>
      </c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9"/>
      <c r="CH110" s="9"/>
      <c r="CI110" s="9"/>
      <c r="CJ110" s="7">
        <v>1</v>
      </c>
    </row>
    <row r="111" spans="1:88" ht="15" x14ac:dyDescent="0.25">
      <c r="A111">
        <v>110</v>
      </c>
      <c r="B111" s="28">
        <v>201</v>
      </c>
      <c r="C111" s="28" t="s">
        <v>184</v>
      </c>
      <c r="D111" s="45">
        <v>29724627</v>
      </c>
      <c r="E111" s="35" t="s">
        <v>3364</v>
      </c>
      <c r="F111" s="35" t="s">
        <v>3614</v>
      </c>
      <c r="G111" s="29" t="s">
        <v>1757</v>
      </c>
      <c r="H111" s="30">
        <f t="shared" si="17"/>
        <v>26591</v>
      </c>
      <c r="I111" s="29" t="s">
        <v>1710</v>
      </c>
      <c r="J111" s="28">
        <v>0</v>
      </c>
      <c r="K111" s="31">
        <v>0</v>
      </c>
      <c r="L111" s="7"/>
      <c r="M111" s="7"/>
      <c r="N111" s="7"/>
      <c r="O111" s="32" t="str">
        <f>"Retención Judicial "&amp;(Tabla1[[#This Row],[JUDICIAL]]*100)&amp;"%"</f>
        <v>Retención Judicial 0%</v>
      </c>
      <c r="P111" s="7"/>
      <c r="Q111" s="33">
        <f t="shared" si="22"/>
        <v>930</v>
      </c>
      <c r="R111" s="34">
        <f>+Tabla1[[#This Row],[MINIMO VITAL]]*9%</f>
        <v>83.7</v>
      </c>
      <c r="S111" s="7"/>
      <c r="T111" s="7">
        <f t="shared" ca="1" si="13"/>
        <v>46</v>
      </c>
      <c r="U111" s="7" t="str">
        <f t="shared" si="14"/>
        <v>29724627</v>
      </c>
      <c r="V111" s="7"/>
      <c r="W111" s="7"/>
      <c r="X111" s="7"/>
      <c r="Y111" s="7"/>
      <c r="Z111" s="7"/>
      <c r="AA111" s="8">
        <f>+Tabla1[[#This Row],[FECHA DE
NACIMIENTO]]</f>
        <v>26591</v>
      </c>
      <c r="AB111" s="20"/>
      <c r="AC111" s="7"/>
      <c r="AD111" s="7" t="str">
        <f>IF(COUNTIF(D$1:D110,D111)=0,"OK","Duplicado")</f>
        <v>OK</v>
      </c>
      <c r="AE111" s="7" t="str">
        <f t="shared" ca="1" si="15"/>
        <v>Inactivo</v>
      </c>
      <c r="AF111" s="9" t="s">
        <v>1720</v>
      </c>
      <c r="AG111" s="9" t="str">
        <f t="shared" si="18"/>
        <v/>
      </c>
      <c r="AH111" s="7"/>
      <c r="AI111" s="7"/>
      <c r="AJ111" s="7"/>
      <c r="AK111" s="7"/>
      <c r="AL111" s="7"/>
      <c r="AM111" s="7"/>
      <c r="AN111" s="7"/>
      <c r="AO111" s="7" t="e">
        <f ca="1">SEPARARAPELLIDOS2018(Tabla1[[#This Row],[APELLIDOS Y NOMBRES]])</f>
        <v>#NAME?</v>
      </c>
      <c r="AP111" s="7">
        <f t="shared" ca="1" si="19"/>
        <v>0</v>
      </c>
      <c r="AQ111" s="7">
        <f t="shared" ca="1" si="20"/>
        <v>0</v>
      </c>
      <c r="AR111" s="7">
        <f t="shared" ca="1" si="21"/>
        <v>0</v>
      </c>
      <c r="AS111" s="7" t="e">
        <f ca="1">QuitarSimbolos(Tabla1[[#This Row],[CODTRA5]])</f>
        <v>#NAME?</v>
      </c>
      <c r="AT111" s="7" t="s">
        <v>1703</v>
      </c>
      <c r="AU111" s="7">
        <f t="shared" si="16"/>
        <v>1</v>
      </c>
      <c r="AV111" s="7">
        <v>1</v>
      </c>
      <c r="AW111" s="7" t="str">
        <f>+Tabla1[[#This Row],[DNI23]]</f>
        <v>29724627</v>
      </c>
      <c r="AX111" s="7">
        <v>604</v>
      </c>
      <c r="AY111" s="8">
        <f>+Tabla1[[#This Row],[FECHA DE
NACIMIENTO]]</f>
        <v>26591</v>
      </c>
      <c r="AZ111" s="7">
        <f ca="1">+Tabla1[[#This Row],[CODTRA6]]</f>
        <v>0</v>
      </c>
      <c r="BA111" s="7">
        <f ca="1">+Tabla1[[#This Row],[CODTRA7]]</f>
        <v>0</v>
      </c>
      <c r="BB111" s="7" t="e">
        <f ca="1">+Tabla1[[#This Row],[CODTRA8]]</f>
        <v>#NAME?</v>
      </c>
      <c r="BC111" s="7">
        <f>+Tabla1[[#This Row],[SEXO]]</f>
        <v>1</v>
      </c>
      <c r="BD111" s="7">
        <v>9589</v>
      </c>
      <c r="BE111" s="7"/>
      <c r="BF111" s="7">
        <v>959616135</v>
      </c>
      <c r="BG111" s="10" t="s">
        <v>1704</v>
      </c>
      <c r="BH111" s="7"/>
      <c r="BI111" s="7"/>
      <c r="BJ111" s="7"/>
      <c r="BK111" s="7"/>
      <c r="BL111" s="7"/>
      <c r="BM111" s="7" t="s">
        <v>1750</v>
      </c>
      <c r="BN111" s="7">
        <v>1</v>
      </c>
      <c r="BO111" s="7"/>
      <c r="BP111" s="7"/>
      <c r="BQ111" s="7"/>
      <c r="BR111" s="7">
        <v>2</v>
      </c>
      <c r="BS111" s="7" t="s">
        <v>1942</v>
      </c>
      <c r="BT111" s="7"/>
      <c r="BU111" s="7">
        <v>170301</v>
      </c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9"/>
      <c r="CH111" s="9"/>
      <c r="CI111" s="9"/>
      <c r="CJ111" s="7">
        <v>1</v>
      </c>
    </row>
    <row r="112" spans="1:88" ht="15" x14ac:dyDescent="0.25">
      <c r="A112">
        <v>111</v>
      </c>
      <c r="B112" s="28">
        <v>1307</v>
      </c>
      <c r="C112" s="28" t="s">
        <v>185</v>
      </c>
      <c r="D112" s="45">
        <v>4642785</v>
      </c>
      <c r="E112" s="29" t="s">
        <v>1943</v>
      </c>
      <c r="F112" s="29" t="s">
        <v>1944</v>
      </c>
      <c r="G112" s="29" t="s">
        <v>1736</v>
      </c>
      <c r="H112" s="30">
        <f t="shared" si="17"/>
        <v>26311</v>
      </c>
      <c r="I112" s="29" t="s">
        <v>1737</v>
      </c>
      <c r="J112" s="28">
        <v>0</v>
      </c>
      <c r="K112" s="31">
        <v>0</v>
      </c>
      <c r="L112" s="7"/>
      <c r="M112" s="7"/>
      <c r="N112" s="7"/>
      <c r="O112" s="32" t="str">
        <f>"Retención Judicial "&amp;(Tabla1[[#This Row],[JUDICIAL]]*100)&amp;"%"</f>
        <v>Retención Judicial 0%</v>
      </c>
      <c r="P112" s="7"/>
      <c r="Q112" s="33">
        <f t="shared" si="22"/>
        <v>930</v>
      </c>
      <c r="R112" s="34">
        <f>+Tabla1[[#This Row],[MINIMO VITAL]]*9%</f>
        <v>83.7</v>
      </c>
      <c r="S112" s="7"/>
      <c r="T112" s="7">
        <f t="shared" ca="1" si="13"/>
        <v>47</v>
      </c>
      <c r="U112" s="7" t="str">
        <f t="shared" si="14"/>
        <v>04642785</v>
      </c>
      <c r="V112" s="7"/>
      <c r="W112" s="7"/>
      <c r="X112" s="7"/>
      <c r="Y112" s="7"/>
      <c r="Z112" s="7"/>
      <c r="AA112" s="8">
        <f>+Tabla1[[#This Row],[FECHA DE
NACIMIENTO]]</f>
        <v>26311</v>
      </c>
      <c r="AB112" s="20"/>
      <c r="AC112" s="7"/>
      <c r="AD112" s="7" t="str">
        <f>IF(COUNTIF(D$1:D111,D112)=0,"OK","Duplicado")</f>
        <v>OK</v>
      </c>
      <c r="AE112" s="7" t="str">
        <f t="shared" ca="1" si="15"/>
        <v>Inactivo</v>
      </c>
      <c r="AF112" s="9" t="s">
        <v>186</v>
      </c>
      <c r="AG112" s="9" t="str">
        <f t="shared" si="18"/>
        <v>CMAC</v>
      </c>
      <c r="AH112" s="7"/>
      <c r="AI112" s="7"/>
      <c r="AJ112" s="7"/>
      <c r="AK112" s="7"/>
      <c r="AL112" s="7"/>
      <c r="AM112" s="7"/>
      <c r="AN112" s="7"/>
      <c r="AO112" s="7" t="e">
        <f ca="1">SEPARARAPELLIDOS2018(Tabla1[[#This Row],[APELLIDOS Y NOMBRES]])</f>
        <v>#NAME?</v>
      </c>
      <c r="AP112" s="7">
        <f t="shared" ca="1" si="19"/>
        <v>0</v>
      </c>
      <c r="AQ112" s="7">
        <f t="shared" ca="1" si="20"/>
        <v>0</v>
      </c>
      <c r="AR112" s="7">
        <f t="shared" ca="1" si="21"/>
        <v>0</v>
      </c>
      <c r="AS112" s="7" t="e">
        <f ca="1">QuitarSimbolos(Tabla1[[#This Row],[CODTRA5]])</f>
        <v>#NAME?</v>
      </c>
      <c r="AT112" s="7" t="s">
        <v>1703</v>
      </c>
      <c r="AU112" s="7">
        <f t="shared" si="16"/>
        <v>1</v>
      </c>
      <c r="AV112" s="7">
        <v>1</v>
      </c>
      <c r="AW112" s="7" t="str">
        <f>+Tabla1[[#This Row],[DNI23]]</f>
        <v>04642785</v>
      </c>
      <c r="AX112" s="7">
        <v>604</v>
      </c>
      <c r="AY112" s="8">
        <f>+Tabla1[[#This Row],[FECHA DE
NACIMIENTO]]</f>
        <v>26311</v>
      </c>
      <c r="AZ112" s="7">
        <f ca="1">+Tabla1[[#This Row],[CODTRA6]]</f>
        <v>0</v>
      </c>
      <c r="BA112" s="7">
        <f ca="1">+Tabla1[[#This Row],[CODTRA7]]</f>
        <v>0</v>
      </c>
      <c r="BB112" s="7" t="e">
        <f ca="1">+Tabla1[[#This Row],[CODTRA8]]</f>
        <v>#NAME?</v>
      </c>
      <c r="BC112" s="7">
        <f>+Tabla1[[#This Row],[SEXO]]</f>
        <v>1</v>
      </c>
      <c r="BD112" s="7">
        <v>9589</v>
      </c>
      <c r="BE112" s="7"/>
      <c r="BF112" s="7">
        <v>959616135</v>
      </c>
      <c r="BG112" s="10" t="s">
        <v>1704</v>
      </c>
      <c r="BH112" s="7"/>
      <c r="BI112" s="7"/>
      <c r="BJ112" s="7"/>
      <c r="BK112" s="7"/>
      <c r="BL112" s="7"/>
      <c r="BM112" s="7" t="s">
        <v>1750</v>
      </c>
      <c r="BN112" s="7">
        <v>8</v>
      </c>
      <c r="BO112" s="7"/>
      <c r="BP112" s="7"/>
      <c r="BQ112" s="7"/>
      <c r="BR112" s="7">
        <v>2</v>
      </c>
      <c r="BS112" s="7" t="s">
        <v>1945</v>
      </c>
      <c r="BT112" s="7"/>
      <c r="BU112" s="7">
        <v>170301</v>
      </c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9"/>
      <c r="CH112" s="9"/>
      <c r="CI112" s="9"/>
      <c r="CJ112" s="7">
        <v>1</v>
      </c>
    </row>
    <row r="113" spans="1:88" ht="15" x14ac:dyDescent="0.25">
      <c r="A113">
        <v>112</v>
      </c>
      <c r="B113" s="28">
        <v>523</v>
      </c>
      <c r="C113" s="28" t="s">
        <v>187</v>
      </c>
      <c r="D113" s="45">
        <v>30829637</v>
      </c>
      <c r="E113" s="35" t="s">
        <v>3365</v>
      </c>
      <c r="F113" s="29" t="s">
        <v>1720</v>
      </c>
      <c r="G113" s="29" t="s">
        <v>1702</v>
      </c>
      <c r="H113" s="30">
        <f t="shared" si="17"/>
        <v>24398</v>
      </c>
      <c r="I113" s="29" t="s">
        <v>1720</v>
      </c>
      <c r="J113" s="28">
        <v>0</v>
      </c>
      <c r="K113" s="31">
        <v>0</v>
      </c>
      <c r="L113" s="7"/>
      <c r="M113" s="7"/>
      <c r="N113" s="7"/>
      <c r="O113" s="32" t="str">
        <f>"Retención Judicial "&amp;(Tabla1[[#This Row],[JUDICIAL]]*100)&amp;"%"</f>
        <v>Retención Judicial 0%</v>
      </c>
      <c r="P113" s="7"/>
      <c r="Q113" s="33">
        <f t="shared" si="22"/>
        <v>930</v>
      </c>
      <c r="R113" s="34">
        <f>+Tabla1[[#This Row],[MINIMO VITAL]]*9%</f>
        <v>83.7</v>
      </c>
      <c r="S113" s="7"/>
      <c r="T113" s="7">
        <f t="shared" ca="1" si="13"/>
        <v>52</v>
      </c>
      <c r="U113" s="7" t="str">
        <f t="shared" si="14"/>
        <v>30829637</v>
      </c>
      <c r="V113" s="7"/>
      <c r="W113" s="7"/>
      <c r="X113" s="7"/>
      <c r="Y113" s="7"/>
      <c r="Z113" s="7"/>
      <c r="AA113" s="8">
        <f>+Tabla1[[#This Row],[FECHA DE
NACIMIENTO]]</f>
        <v>24398</v>
      </c>
      <c r="AB113" s="20"/>
      <c r="AC113" s="7"/>
      <c r="AD113" s="7" t="str">
        <f>IF(COUNTIF(D$1:D112,D113)=0,"OK","Duplicado")</f>
        <v>OK</v>
      </c>
      <c r="AE113" s="7" t="str">
        <f t="shared" ca="1" si="15"/>
        <v>Inactivo</v>
      </c>
      <c r="AF113" s="9" t="s">
        <v>1720</v>
      </c>
      <c r="AG113" s="9" t="str">
        <f t="shared" si="18"/>
        <v/>
      </c>
      <c r="AH113" s="7"/>
      <c r="AI113" s="7"/>
      <c r="AJ113" s="7"/>
      <c r="AK113" s="7"/>
      <c r="AL113" s="7"/>
      <c r="AM113" s="7"/>
      <c r="AN113" s="7"/>
      <c r="AO113" s="7" t="e">
        <f ca="1">SEPARARAPELLIDOS2018(Tabla1[[#This Row],[APELLIDOS Y NOMBRES]])</f>
        <v>#NAME?</v>
      </c>
      <c r="AP113" s="7">
        <f t="shared" ca="1" si="19"/>
        <v>0</v>
      </c>
      <c r="AQ113" s="7">
        <f t="shared" ca="1" si="20"/>
        <v>0</v>
      </c>
      <c r="AR113" s="7">
        <f t="shared" ca="1" si="21"/>
        <v>0</v>
      </c>
      <c r="AS113" s="7" t="e">
        <f ca="1">QuitarSimbolos(Tabla1[[#This Row],[CODTRA5]])</f>
        <v>#NAME?</v>
      </c>
      <c r="AT113" s="7" t="s">
        <v>1703</v>
      </c>
      <c r="AU113" s="7">
        <f t="shared" si="16"/>
        <v>1</v>
      </c>
      <c r="AV113" s="7">
        <v>1</v>
      </c>
      <c r="AW113" s="7" t="str">
        <f>+Tabla1[[#This Row],[DNI23]]</f>
        <v>30829637</v>
      </c>
      <c r="AX113" s="7">
        <v>604</v>
      </c>
      <c r="AY113" s="8">
        <f>+Tabla1[[#This Row],[FECHA DE
NACIMIENTO]]</f>
        <v>24398</v>
      </c>
      <c r="AZ113" s="7">
        <f ca="1">+Tabla1[[#This Row],[CODTRA6]]</f>
        <v>0</v>
      </c>
      <c r="BA113" s="7">
        <f ca="1">+Tabla1[[#This Row],[CODTRA7]]</f>
        <v>0</v>
      </c>
      <c r="BB113" s="7" t="e">
        <f ca="1">+Tabla1[[#This Row],[CODTRA8]]</f>
        <v>#NAME?</v>
      </c>
      <c r="BC113" s="7">
        <f>+Tabla1[[#This Row],[SEXO]]</f>
        <v>1</v>
      </c>
      <c r="BD113" s="7">
        <v>9589</v>
      </c>
      <c r="BE113" s="7"/>
      <c r="BF113" s="7">
        <v>959616135</v>
      </c>
      <c r="BG113" s="10" t="s">
        <v>1704</v>
      </c>
      <c r="BH113" s="7"/>
      <c r="BI113" s="7"/>
      <c r="BJ113" s="7"/>
      <c r="BK113" s="7"/>
      <c r="BL113" s="7"/>
      <c r="BM113" s="7" t="s">
        <v>1705</v>
      </c>
      <c r="BN113" s="7">
        <v>10</v>
      </c>
      <c r="BO113" s="7"/>
      <c r="BP113" s="7"/>
      <c r="BQ113" s="7"/>
      <c r="BR113" s="7">
        <v>1</v>
      </c>
      <c r="BS113" s="7" t="s">
        <v>1946</v>
      </c>
      <c r="BT113" s="7"/>
      <c r="BU113" s="7">
        <v>170301</v>
      </c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9"/>
      <c r="CH113" s="9"/>
      <c r="CI113" s="9"/>
      <c r="CJ113" s="7">
        <v>1</v>
      </c>
    </row>
    <row r="114" spans="1:88" ht="15" x14ac:dyDescent="0.25">
      <c r="A114">
        <v>113</v>
      </c>
      <c r="B114" s="28">
        <v>504</v>
      </c>
      <c r="C114" s="28" t="s">
        <v>188</v>
      </c>
      <c r="D114" s="45">
        <v>40374952</v>
      </c>
      <c r="E114" s="29" t="s">
        <v>1947</v>
      </c>
      <c r="F114" s="29" t="s">
        <v>1948</v>
      </c>
      <c r="G114" s="29" t="s">
        <v>1736</v>
      </c>
      <c r="H114" s="30">
        <f t="shared" si="17"/>
        <v>28616</v>
      </c>
      <c r="I114" s="29" t="s">
        <v>1737</v>
      </c>
      <c r="J114" s="28">
        <v>0</v>
      </c>
      <c r="K114" s="31">
        <v>0</v>
      </c>
      <c r="L114" s="7"/>
      <c r="M114" s="7"/>
      <c r="N114" s="7"/>
      <c r="O114" s="32" t="str">
        <f>"Retención Judicial "&amp;(Tabla1[[#This Row],[JUDICIAL]]*100)&amp;"%"</f>
        <v>Retención Judicial 0%</v>
      </c>
      <c r="P114" s="7"/>
      <c r="Q114" s="33">
        <f t="shared" si="22"/>
        <v>930</v>
      </c>
      <c r="R114" s="34">
        <f>+Tabla1[[#This Row],[MINIMO VITAL]]*9%</f>
        <v>83.7</v>
      </c>
      <c r="S114" s="7"/>
      <c r="T114" s="7">
        <f t="shared" ca="1" si="13"/>
        <v>40</v>
      </c>
      <c r="U114" s="7" t="str">
        <f t="shared" si="14"/>
        <v>40374952</v>
      </c>
      <c r="V114" s="7"/>
      <c r="W114" s="7"/>
      <c r="X114" s="7"/>
      <c r="Y114" s="7"/>
      <c r="Z114" s="7"/>
      <c r="AA114" s="8">
        <f>+Tabla1[[#This Row],[FECHA DE
NACIMIENTO]]</f>
        <v>28616</v>
      </c>
      <c r="AB114" s="20"/>
      <c r="AC114" s="7"/>
      <c r="AD114" s="7" t="str">
        <f>IF(COUNTIF(D$1:D113,D114)=0,"OK","Duplicado")</f>
        <v>OK</v>
      </c>
      <c r="AE114" s="7" t="str">
        <f t="shared" ca="1" si="15"/>
        <v>Inactivo</v>
      </c>
      <c r="AF114" s="9" t="s">
        <v>189</v>
      </c>
      <c r="AG114" s="9" t="str">
        <f t="shared" si="18"/>
        <v>CMAC</v>
      </c>
      <c r="AH114" s="7"/>
      <c r="AI114" s="7"/>
      <c r="AJ114" s="7"/>
      <c r="AK114" s="7"/>
      <c r="AL114" s="7"/>
      <c r="AM114" s="7"/>
      <c r="AN114" s="7"/>
      <c r="AO114" s="7" t="e">
        <f ca="1">SEPARARAPELLIDOS2018(Tabla1[[#This Row],[APELLIDOS Y NOMBRES]])</f>
        <v>#NAME?</v>
      </c>
      <c r="AP114" s="7">
        <f t="shared" ca="1" si="19"/>
        <v>0</v>
      </c>
      <c r="AQ114" s="7">
        <f t="shared" ca="1" si="20"/>
        <v>0</v>
      </c>
      <c r="AR114" s="7">
        <f t="shared" ca="1" si="21"/>
        <v>0</v>
      </c>
      <c r="AS114" s="7" t="e">
        <f ca="1">QuitarSimbolos(Tabla1[[#This Row],[CODTRA5]])</f>
        <v>#NAME?</v>
      </c>
      <c r="AT114" s="7" t="s">
        <v>1703</v>
      </c>
      <c r="AU114" s="7">
        <f t="shared" si="16"/>
        <v>1</v>
      </c>
      <c r="AV114" s="7">
        <v>1</v>
      </c>
      <c r="AW114" s="7" t="str">
        <f>+Tabla1[[#This Row],[DNI23]]</f>
        <v>40374952</v>
      </c>
      <c r="AX114" s="7">
        <v>604</v>
      </c>
      <c r="AY114" s="8">
        <f>+Tabla1[[#This Row],[FECHA DE
NACIMIENTO]]</f>
        <v>28616</v>
      </c>
      <c r="AZ114" s="7">
        <f ca="1">+Tabla1[[#This Row],[CODTRA6]]</f>
        <v>0</v>
      </c>
      <c r="BA114" s="7">
        <f ca="1">+Tabla1[[#This Row],[CODTRA7]]</f>
        <v>0</v>
      </c>
      <c r="BB114" s="7" t="e">
        <f ca="1">+Tabla1[[#This Row],[CODTRA8]]</f>
        <v>#NAME?</v>
      </c>
      <c r="BC114" s="7">
        <f>+Tabla1[[#This Row],[SEXO]]</f>
        <v>1</v>
      </c>
      <c r="BD114" s="7">
        <v>9589</v>
      </c>
      <c r="BE114" s="7"/>
      <c r="BF114" s="7">
        <v>959616135</v>
      </c>
      <c r="BG114" s="10" t="s">
        <v>1704</v>
      </c>
      <c r="BH114" s="7"/>
      <c r="BI114" s="7"/>
      <c r="BJ114" s="7"/>
      <c r="BK114" s="7"/>
      <c r="BL114" s="7"/>
      <c r="BM114" s="7" t="s">
        <v>7</v>
      </c>
      <c r="BN114" s="7">
        <v>20</v>
      </c>
      <c r="BO114" s="7"/>
      <c r="BP114" s="7"/>
      <c r="BQ114" s="7"/>
      <c r="BR114" s="7">
        <v>2</v>
      </c>
      <c r="BS114" s="7" t="s">
        <v>1840</v>
      </c>
      <c r="BT114" s="7"/>
      <c r="BU114" s="7">
        <v>170301</v>
      </c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9"/>
      <c r="CH114" s="9"/>
      <c r="CI114" s="9"/>
      <c r="CJ114" s="7">
        <v>1</v>
      </c>
    </row>
    <row r="115" spans="1:88" ht="15" x14ac:dyDescent="0.25">
      <c r="A115">
        <v>114</v>
      </c>
      <c r="B115" s="28">
        <v>768</v>
      </c>
      <c r="C115" s="28" t="s">
        <v>190</v>
      </c>
      <c r="D115" s="45">
        <v>44755241</v>
      </c>
      <c r="E115" s="29" t="s">
        <v>1949</v>
      </c>
      <c r="F115" s="29"/>
      <c r="G115" s="29" t="s">
        <v>1702</v>
      </c>
      <c r="H115" s="30">
        <f t="shared" si="17"/>
        <v>31934</v>
      </c>
      <c r="I115" s="29"/>
      <c r="J115" s="28">
        <v>0</v>
      </c>
      <c r="K115" s="31">
        <v>0</v>
      </c>
      <c r="L115" s="7"/>
      <c r="M115" s="7"/>
      <c r="N115" s="7"/>
      <c r="O115" s="32" t="str">
        <f>"Retención Judicial "&amp;(Tabla1[[#This Row],[JUDICIAL]]*100)&amp;"%"</f>
        <v>Retención Judicial 0%</v>
      </c>
      <c r="P115" s="7"/>
      <c r="Q115" s="33">
        <f t="shared" si="22"/>
        <v>930</v>
      </c>
      <c r="R115" s="34">
        <f>+Tabla1[[#This Row],[MINIMO VITAL]]*9%</f>
        <v>83.7</v>
      </c>
      <c r="S115" s="7"/>
      <c r="T115" s="7">
        <f t="shared" ca="1" si="13"/>
        <v>31</v>
      </c>
      <c r="U115" s="7" t="str">
        <f t="shared" si="14"/>
        <v>44755241</v>
      </c>
      <c r="V115" s="7"/>
      <c r="W115" s="7"/>
      <c r="X115" s="7"/>
      <c r="Y115" s="7"/>
      <c r="Z115" s="7"/>
      <c r="AA115" s="8">
        <f>+Tabla1[[#This Row],[FECHA DE
NACIMIENTO]]</f>
        <v>31934</v>
      </c>
      <c r="AB115" s="20"/>
      <c r="AC115" s="7"/>
      <c r="AD115" s="7" t="str">
        <f>IF(COUNTIF(D$1:D114,D115)=0,"OK","Duplicado")</f>
        <v>OK</v>
      </c>
      <c r="AE115" s="7" t="str">
        <f t="shared" ca="1" si="15"/>
        <v>Inactivo</v>
      </c>
      <c r="AF115" s="9" t="s">
        <v>191</v>
      </c>
      <c r="AG115" s="9" t="str">
        <f t="shared" si="18"/>
        <v>CMAC</v>
      </c>
      <c r="AH115" s="7"/>
      <c r="AI115" s="7"/>
      <c r="AJ115" s="7"/>
      <c r="AK115" s="7"/>
      <c r="AL115" s="7"/>
      <c r="AM115" s="7"/>
      <c r="AN115" s="7"/>
      <c r="AO115" s="7" t="e">
        <f ca="1">SEPARARAPELLIDOS2018(Tabla1[[#This Row],[APELLIDOS Y NOMBRES]])</f>
        <v>#NAME?</v>
      </c>
      <c r="AP115" s="7">
        <f t="shared" ca="1" si="19"/>
        <v>0</v>
      </c>
      <c r="AQ115" s="7">
        <f t="shared" ca="1" si="20"/>
        <v>0</v>
      </c>
      <c r="AR115" s="7">
        <f t="shared" ca="1" si="21"/>
        <v>0</v>
      </c>
      <c r="AS115" s="7" t="e">
        <f ca="1">QuitarSimbolos(Tabla1[[#This Row],[CODTRA5]])</f>
        <v>#NAME?</v>
      </c>
      <c r="AT115" s="7" t="s">
        <v>1703</v>
      </c>
      <c r="AU115" s="7">
        <f t="shared" si="16"/>
        <v>1</v>
      </c>
      <c r="AV115" s="7">
        <v>1</v>
      </c>
      <c r="AW115" s="7" t="str">
        <f>+Tabla1[[#This Row],[DNI23]]</f>
        <v>44755241</v>
      </c>
      <c r="AX115" s="7">
        <v>604</v>
      </c>
      <c r="AY115" s="8">
        <f>+Tabla1[[#This Row],[FECHA DE
NACIMIENTO]]</f>
        <v>31934</v>
      </c>
      <c r="AZ115" s="7">
        <f ca="1">+Tabla1[[#This Row],[CODTRA6]]</f>
        <v>0</v>
      </c>
      <c r="BA115" s="7">
        <f ca="1">+Tabla1[[#This Row],[CODTRA7]]</f>
        <v>0</v>
      </c>
      <c r="BB115" s="7" t="e">
        <f ca="1">+Tabla1[[#This Row],[CODTRA8]]</f>
        <v>#NAME?</v>
      </c>
      <c r="BC115" s="7">
        <f>+Tabla1[[#This Row],[SEXO]]</f>
        <v>1</v>
      </c>
      <c r="BD115" s="7">
        <v>9589</v>
      </c>
      <c r="BE115" s="7"/>
      <c r="BF115" s="7">
        <v>959616135</v>
      </c>
      <c r="BG115" s="10" t="s">
        <v>1704</v>
      </c>
      <c r="BH115" s="7"/>
      <c r="BI115" s="7"/>
      <c r="BJ115" s="7"/>
      <c r="BK115" s="7"/>
      <c r="BL115" s="7"/>
      <c r="BM115" s="7" t="s">
        <v>1711</v>
      </c>
      <c r="BN115" s="7">
        <v>5</v>
      </c>
      <c r="BO115" s="7"/>
      <c r="BP115" s="7"/>
      <c r="BQ115" s="7"/>
      <c r="BR115" s="7">
        <v>1</v>
      </c>
      <c r="BS115" s="7" t="s">
        <v>1706</v>
      </c>
      <c r="BT115" s="7"/>
      <c r="BU115" s="7">
        <v>170301</v>
      </c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9"/>
      <c r="CH115" s="9"/>
      <c r="CI115" s="9"/>
      <c r="CJ115" s="7">
        <v>1</v>
      </c>
    </row>
    <row r="116" spans="1:88" ht="15" x14ac:dyDescent="0.25">
      <c r="A116">
        <v>115</v>
      </c>
      <c r="B116" s="28">
        <v>576</v>
      </c>
      <c r="C116" s="28" t="s">
        <v>192</v>
      </c>
      <c r="D116" s="45">
        <v>30822408</v>
      </c>
      <c r="E116" s="29" t="s">
        <v>1950</v>
      </c>
      <c r="F116" s="29"/>
      <c r="G116" s="29" t="s">
        <v>1702</v>
      </c>
      <c r="H116" s="30">
        <f t="shared" si="17"/>
        <v>22246</v>
      </c>
      <c r="I116" s="29"/>
      <c r="J116" s="28">
        <v>0</v>
      </c>
      <c r="K116" s="31">
        <v>0</v>
      </c>
      <c r="L116" s="7"/>
      <c r="M116" s="7"/>
      <c r="N116" s="7"/>
      <c r="O116" s="32" t="str">
        <f>"Retención Judicial "&amp;(Tabla1[[#This Row],[JUDICIAL]]*100)&amp;"%"</f>
        <v>Retención Judicial 0%</v>
      </c>
      <c r="P116" s="7"/>
      <c r="Q116" s="33">
        <f t="shared" si="22"/>
        <v>930</v>
      </c>
      <c r="R116" s="34">
        <f>+Tabla1[[#This Row],[MINIMO VITAL]]*9%</f>
        <v>83.7</v>
      </c>
      <c r="S116" s="7"/>
      <c r="T116" s="7">
        <f t="shared" ca="1" si="13"/>
        <v>58</v>
      </c>
      <c r="U116" s="7" t="str">
        <f t="shared" si="14"/>
        <v>30822408</v>
      </c>
      <c r="V116" s="7"/>
      <c r="W116" s="7"/>
      <c r="X116" s="7"/>
      <c r="Y116" s="7"/>
      <c r="Z116" s="7"/>
      <c r="AA116" s="8">
        <f>+Tabla1[[#This Row],[FECHA DE
NACIMIENTO]]</f>
        <v>22246</v>
      </c>
      <c r="AB116" s="20"/>
      <c r="AC116" s="7"/>
      <c r="AD116" s="7" t="str">
        <f>IF(COUNTIF(D$1:D115,D116)=0,"OK","Duplicado")</f>
        <v>OK</v>
      </c>
      <c r="AE116" s="7" t="str">
        <f t="shared" ca="1" si="15"/>
        <v>Inactivo</v>
      </c>
      <c r="AF116" s="9" t="s">
        <v>193</v>
      </c>
      <c r="AG116" s="9" t="str">
        <f t="shared" si="18"/>
        <v>CMAC</v>
      </c>
      <c r="AH116" s="7"/>
      <c r="AI116" s="7"/>
      <c r="AJ116" s="7"/>
      <c r="AK116" s="7"/>
      <c r="AL116" s="7"/>
      <c r="AM116" s="7"/>
      <c r="AN116" s="7"/>
      <c r="AO116" s="7" t="e">
        <f ca="1">SEPARARAPELLIDOS2018(Tabla1[[#This Row],[APELLIDOS Y NOMBRES]])</f>
        <v>#NAME?</v>
      </c>
      <c r="AP116" s="7">
        <f t="shared" ca="1" si="19"/>
        <v>0</v>
      </c>
      <c r="AQ116" s="7">
        <f t="shared" ca="1" si="20"/>
        <v>0</v>
      </c>
      <c r="AR116" s="7">
        <f t="shared" ca="1" si="21"/>
        <v>0</v>
      </c>
      <c r="AS116" s="7" t="e">
        <f ca="1">QuitarSimbolos(Tabla1[[#This Row],[CODTRA5]])</f>
        <v>#NAME?</v>
      </c>
      <c r="AT116" s="7" t="s">
        <v>1703</v>
      </c>
      <c r="AU116" s="7">
        <f t="shared" si="16"/>
        <v>1</v>
      </c>
      <c r="AV116" s="7">
        <v>1</v>
      </c>
      <c r="AW116" s="7" t="str">
        <f>+Tabla1[[#This Row],[DNI23]]</f>
        <v>30822408</v>
      </c>
      <c r="AX116" s="7">
        <v>604</v>
      </c>
      <c r="AY116" s="8">
        <f>+Tabla1[[#This Row],[FECHA DE
NACIMIENTO]]</f>
        <v>22246</v>
      </c>
      <c r="AZ116" s="7">
        <f ca="1">+Tabla1[[#This Row],[CODTRA6]]</f>
        <v>0</v>
      </c>
      <c r="BA116" s="7">
        <f ca="1">+Tabla1[[#This Row],[CODTRA7]]</f>
        <v>0</v>
      </c>
      <c r="BB116" s="7" t="e">
        <f ca="1">+Tabla1[[#This Row],[CODTRA8]]</f>
        <v>#NAME?</v>
      </c>
      <c r="BC116" s="7">
        <f>+Tabla1[[#This Row],[SEXO]]</f>
        <v>1</v>
      </c>
      <c r="BD116" s="7">
        <v>9589</v>
      </c>
      <c r="BE116" s="7"/>
      <c r="BF116" s="7">
        <v>959616135</v>
      </c>
      <c r="BG116" s="10" t="s">
        <v>1704</v>
      </c>
      <c r="BH116" s="7"/>
      <c r="BI116" s="7"/>
      <c r="BJ116" s="7"/>
      <c r="BK116" s="7"/>
      <c r="BL116" s="7"/>
      <c r="BM116" s="7">
        <v>16</v>
      </c>
      <c r="BN116" s="7">
        <v>16</v>
      </c>
      <c r="BO116" s="7"/>
      <c r="BP116" s="7"/>
      <c r="BQ116" s="7"/>
      <c r="BR116" s="7">
        <v>2</v>
      </c>
      <c r="BS116" s="7" t="s">
        <v>1951</v>
      </c>
      <c r="BT116" s="7" t="s">
        <v>1952</v>
      </c>
      <c r="BU116" s="7">
        <v>170301</v>
      </c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9"/>
      <c r="CH116" s="9"/>
      <c r="CI116" s="9"/>
      <c r="CJ116" s="7">
        <v>1</v>
      </c>
    </row>
    <row r="117" spans="1:88" ht="15" x14ac:dyDescent="0.25">
      <c r="A117">
        <v>116</v>
      </c>
      <c r="B117" s="28">
        <v>284</v>
      </c>
      <c r="C117" s="28" t="s">
        <v>3358</v>
      </c>
      <c r="D117" s="45">
        <v>30821041</v>
      </c>
      <c r="E117" s="29" t="s">
        <v>1720</v>
      </c>
      <c r="F117" s="29" t="s">
        <v>1720</v>
      </c>
      <c r="G117" s="29" t="s">
        <v>1702</v>
      </c>
      <c r="H117" s="30" t="str">
        <f t="shared" si="17"/>
        <v xml:space="preserve"> </v>
      </c>
      <c r="I117" s="29" t="s">
        <v>1720</v>
      </c>
      <c r="J117" s="28">
        <v>0</v>
      </c>
      <c r="K117" s="31">
        <v>0</v>
      </c>
      <c r="L117" s="7"/>
      <c r="M117" s="7"/>
      <c r="N117" s="7"/>
      <c r="O117" s="32" t="str">
        <f>"Retención Judicial "&amp;(Tabla1[[#This Row],[JUDICIAL]]*100)&amp;"%"</f>
        <v>Retención Judicial 0%</v>
      </c>
      <c r="P117" s="7"/>
      <c r="Q117" s="33">
        <f t="shared" si="22"/>
        <v>930</v>
      </c>
      <c r="R117" s="34">
        <f>+Tabla1[[#This Row],[MINIMO VITAL]]*9%</f>
        <v>83.7</v>
      </c>
      <c r="S117" s="7"/>
      <c r="T117" s="7" t="str">
        <f t="shared" ca="1" si="13"/>
        <v xml:space="preserve"> </v>
      </c>
      <c r="U117" s="7" t="str">
        <f t="shared" si="14"/>
        <v>30821041</v>
      </c>
      <c r="V117" s="7"/>
      <c r="W117" s="7"/>
      <c r="X117" s="7"/>
      <c r="Y117" s="7"/>
      <c r="Z117" s="7"/>
      <c r="AA117" s="8" t="str">
        <f>+Tabla1[[#This Row],[FECHA DE
NACIMIENTO]]</f>
        <v xml:space="preserve"> </v>
      </c>
      <c r="AB117" s="20"/>
      <c r="AC117" s="7"/>
      <c r="AD117" s="7" t="str">
        <f>IF(COUNTIF(D$1:D116,D117)=0,"OK","Duplicado")</f>
        <v>OK</v>
      </c>
      <c r="AE117" s="7" t="str">
        <f t="shared" ca="1" si="15"/>
        <v>Inactivo</v>
      </c>
      <c r="AF117" s="9" t="s">
        <v>1720</v>
      </c>
      <c r="AG117" s="9" t="str">
        <f t="shared" si="18"/>
        <v/>
      </c>
      <c r="AH117" s="7"/>
      <c r="AI117" s="7"/>
      <c r="AJ117" s="7"/>
      <c r="AK117" s="7"/>
      <c r="AL117" s="7"/>
      <c r="AM117" s="7"/>
      <c r="AN117" s="7"/>
      <c r="AO117" s="7" t="e">
        <f ca="1">SEPARARAPELLIDOS2018(Tabla1[[#This Row],[APELLIDOS Y NOMBRES]])</f>
        <v>#NAME?</v>
      </c>
      <c r="AP117" s="7">
        <f t="shared" ca="1" si="19"/>
        <v>0</v>
      </c>
      <c r="AQ117" s="7">
        <f t="shared" ca="1" si="20"/>
        <v>0</v>
      </c>
      <c r="AR117" s="7">
        <f t="shared" ca="1" si="21"/>
        <v>0</v>
      </c>
      <c r="AS117" s="7" t="e">
        <f ca="1">QuitarSimbolos(Tabla1[[#This Row],[CODTRA5]])</f>
        <v>#NAME?</v>
      </c>
      <c r="AT117" s="7" t="s">
        <v>1703</v>
      </c>
      <c r="AU117" s="7">
        <f t="shared" si="16"/>
        <v>1</v>
      </c>
      <c r="AV117" s="7">
        <v>1</v>
      </c>
      <c r="AW117" s="7" t="str">
        <f>+Tabla1[[#This Row],[DNI23]]</f>
        <v>30821041</v>
      </c>
      <c r="AX117" s="7">
        <v>604</v>
      </c>
      <c r="AY117" s="8" t="str">
        <f>+Tabla1[[#This Row],[FECHA DE
NACIMIENTO]]</f>
        <v xml:space="preserve"> </v>
      </c>
      <c r="AZ117" s="7">
        <f ca="1">+Tabla1[[#This Row],[CODTRA6]]</f>
        <v>0</v>
      </c>
      <c r="BA117" s="7">
        <f ca="1">+Tabla1[[#This Row],[CODTRA7]]</f>
        <v>0</v>
      </c>
      <c r="BB117" s="7" t="e">
        <f ca="1">+Tabla1[[#This Row],[CODTRA8]]</f>
        <v>#NAME?</v>
      </c>
      <c r="BC117" s="7">
        <f>+Tabla1[[#This Row],[SEXO]]</f>
        <v>1</v>
      </c>
      <c r="BD117" s="7">
        <v>9589</v>
      </c>
      <c r="BE117" s="7"/>
      <c r="BF117" s="7">
        <v>959616135</v>
      </c>
      <c r="BG117" s="10" t="s">
        <v>1704</v>
      </c>
      <c r="BH117" s="7"/>
      <c r="BI117" s="7"/>
      <c r="BJ117" s="7"/>
      <c r="BK117" s="7"/>
      <c r="BL117" s="7"/>
      <c r="BM117" s="9"/>
      <c r="BN117" s="7"/>
      <c r="BO117" s="7"/>
      <c r="BP117" s="7"/>
      <c r="BQ117" s="7"/>
      <c r="BR117" s="7"/>
      <c r="BS117" s="9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9"/>
      <c r="CH117" s="9"/>
      <c r="CI117" s="9"/>
      <c r="CJ117" s="7">
        <v>1</v>
      </c>
    </row>
    <row r="118" spans="1:88" ht="15" x14ac:dyDescent="0.25">
      <c r="A118">
        <v>117</v>
      </c>
      <c r="B118" s="28">
        <v>297</v>
      </c>
      <c r="C118" s="28" t="s">
        <v>3359</v>
      </c>
      <c r="D118" s="45">
        <v>22266268</v>
      </c>
      <c r="E118" s="29" t="s">
        <v>1953</v>
      </c>
      <c r="F118" s="29" t="s">
        <v>1954</v>
      </c>
      <c r="G118" s="29" t="s">
        <v>1736</v>
      </c>
      <c r="H118" s="30">
        <f t="shared" si="17"/>
        <v>24349</v>
      </c>
      <c r="I118" s="29" t="s">
        <v>1737</v>
      </c>
      <c r="J118" s="28">
        <v>0</v>
      </c>
      <c r="K118" s="31">
        <v>0</v>
      </c>
      <c r="L118" s="7"/>
      <c r="M118" s="7"/>
      <c r="N118" s="7"/>
      <c r="O118" s="32" t="str">
        <f>"Retención Judicial "&amp;(Tabla1[[#This Row],[JUDICIAL]]*100)&amp;"%"</f>
        <v>Retención Judicial 0%</v>
      </c>
      <c r="P118" s="7"/>
      <c r="Q118" s="33">
        <f t="shared" si="22"/>
        <v>930</v>
      </c>
      <c r="R118" s="34">
        <f>+Tabla1[[#This Row],[MINIMO VITAL]]*9%</f>
        <v>83.7</v>
      </c>
      <c r="S118" s="7"/>
      <c r="T118" s="7">
        <f t="shared" ca="1" si="13"/>
        <v>52</v>
      </c>
      <c r="U118" s="7" t="str">
        <f t="shared" si="14"/>
        <v>22266268</v>
      </c>
      <c r="V118" s="7"/>
      <c r="W118" s="7"/>
      <c r="X118" s="7"/>
      <c r="Y118" s="7"/>
      <c r="Z118" s="7"/>
      <c r="AA118" s="8">
        <f>+Tabla1[[#This Row],[FECHA DE
NACIMIENTO]]</f>
        <v>24349</v>
      </c>
      <c r="AB118" s="20"/>
      <c r="AC118" s="7"/>
      <c r="AD118" s="7" t="str">
        <f>IF(COUNTIF(D$1:D117,D118)=0,"OK","Duplicado")</f>
        <v>OK</v>
      </c>
      <c r="AE118" s="7" t="str">
        <f t="shared" ca="1" si="15"/>
        <v>Inactivo</v>
      </c>
      <c r="AF118" s="9" t="s">
        <v>1720</v>
      </c>
      <c r="AG118" s="9" t="str">
        <f t="shared" si="18"/>
        <v/>
      </c>
      <c r="AH118" s="7"/>
      <c r="AI118" s="7"/>
      <c r="AJ118" s="7"/>
      <c r="AK118" s="7"/>
      <c r="AL118" s="7"/>
      <c r="AM118" s="7"/>
      <c r="AN118" s="7"/>
      <c r="AO118" s="7" t="e">
        <f ca="1">SEPARARAPELLIDOS2018(Tabla1[[#This Row],[APELLIDOS Y NOMBRES]])</f>
        <v>#NAME?</v>
      </c>
      <c r="AP118" s="7">
        <f t="shared" ca="1" si="19"/>
        <v>0</v>
      </c>
      <c r="AQ118" s="7">
        <f t="shared" ca="1" si="20"/>
        <v>0</v>
      </c>
      <c r="AR118" s="7">
        <f t="shared" ca="1" si="21"/>
        <v>0</v>
      </c>
      <c r="AS118" s="7" t="e">
        <f ca="1">QuitarSimbolos(Tabla1[[#This Row],[CODTRA5]])</f>
        <v>#NAME?</v>
      </c>
      <c r="AT118" s="7" t="s">
        <v>1703</v>
      </c>
      <c r="AU118" s="7">
        <f t="shared" si="16"/>
        <v>1</v>
      </c>
      <c r="AV118" s="7">
        <v>1</v>
      </c>
      <c r="AW118" s="7" t="str">
        <f>+Tabla1[[#This Row],[DNI23]]</f>
        <v>22266268</v>
      </c>
      <c r="AX118" s="7">
        <v>604</v>
      </c>
      <c r="AY118" s="8">
        <f>+Tabla1[[#This Row],[FECHA DE
NACIMIENTO]]</f>
        <v>24349</v>
      </c>
      <c r="AZ118" s="7">
        <f ca="1">+Tabla1[[#This Row],[CODTRA6]]</f>
        <v>0</v>
      </c>
      <c r="BA118" s="7">
        <f ca="1">+Tabla1[[#This Row],[CODTRA7]]</f>
        <v>0</v>
      </c>
      <c r="BB118" s="7" t="e">
        <f ca="1">+Tabla1[[#This Row],[CODTRA8]]</f>
        <v>#NAME?</v>
      </c>
      <c r="BC118" s="7">
        <f>+Tabla1[[#This Row],[SEXO]]</f>
        <v>1</v>
      </c>
      <c r="BD118" s="7">
        <v>9589</v>
      </c>
      <c r="BE118" s="7"/>
      <c r="BF118" s="7">
        <v>959616135</v>
      </c>
      <c r="BG118" s="10" t="s">
        <v>1704</v>
      </c>
      <c r="BH118" s="7"/>
      <c r="BI118" s="7"/>
      <c r="BJ118" s="7"/>
      <c r="BK118" s="7"/>
      <c r="BL118" s="7"/>
      <c r="BM118" s="7" t="s">
        <v>1738</v>
      </c>
      <c r="BN118" s="7">
        <v>6</v>
      </c>
      <c r="BO118" s="7"/>
      <c r="BP118" s="7"/>
      <c r="BQ118" s="7"/>
      <c r="BR118" s="7">
        <v>2</v>
      </c>
      <c r="BS118" s="7" t="s">
        <v>1955</v>
      </c>
      <c r="BT118" s="7"/>
      <c r="BU118" s="7">
        <v>170301</v>
      </c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9"/>
      <c r="CH118" s="9"/>
      <c r="CI118" s="9"/>
      <c r="CJ118" s="7">
        <v>1</v>
      </c>
    </row>
    <row r="119" spans="1:88" ht="15" x14ac:dyDescent="0.25">
      <c r="A119">
        <v>118</v>
      </c>
      <c r="B119" s="28">
        <v>770</v>
      </c>
      <c r="C119" s="28" t="s">
        <v>194</v>
      </c>
      <c r="D119" s="45">
        <v>30830702</v>
      </c>
      <c r="E119" s="29" t="s">
        <v>1956</v>
      </c>
      <c r="F119" s="29"/>
      <c r="G119" s="29" t="s">
        <v>1702</v>
      </c>
      <c r="H119" s="30">
        <f t="shared" si="17"/>
        <v>21284</v>
      </c>
      <c r="I119" s="29"/>
      <c r="J119" s="28">
        <v>0</v>
      </c>
      <c r="K119" s="31">
        <v>0</v>
      </c>
      <c r="L119" s="7"/>
      <c r="M119" s="7"/>
      <c r="N119" s="7"/>
      <c r="O119" s="32" t="str">
        <f>"Retención Judicial "&amp;(Tabla1[[#This Row],[JUDICIAL]]*100)&amp;"%"</f>
        <v>Retención Judicial 0%</v>
      </c>
      <c r="P119" s="7"/>
      <c r="Q119" s="33">
        <f t="shared" si="22"/>
        <v>930</v>
      </c>
      <c r="R119" s="34">
        <f>+Tabla1[[#This Row],[MINIMO VITAL]]*9%</f>
        <v>83.7</v>
      </c>
      <c r="S119" s="7"/>
      <c r="T119" s="7">
        <f t="shared" ca="1" si="13"/>
        <v>61</v>
      </c>
      <c r="U119" s="7" t="str">
        <f t="shared" si="14"/>
        <v>30830702</v>
      </c>
      <c r="V119" s="7"/>
      <c r="W119" s="7"/>
      <c r="X119" s="7"/>
      <c r="Y119" s="7"/>
      <c r="Z119" s="7"/>
      <c r="AA119" s="8">
        <f>+Tabla1[[#This Row],[FECHA DE
NACIMIENTO]]</f>
        <v>21284</v>
      </c>
      <c r="AB119" s="20"/>
      <c r="AC119" s="7"/>
      <c r="AD119" s="7" t="str">
        <f>IF(COUNTIF(D$1:D118,D119)=0,"OK","Duplicado")</f>
        <v>OK</v>
      </c>
      <c r="AE119" s="7" t="str">
        <f t="shared" ca="1" si="15"/>
        <v>Inactivo</v>
      </c>
      <c r="AF119" s="9" t="s">
        <v>195</v>
      </c>
      <c r="AG119" s="9" t="str">
        <f t="shared" si="18"/>
        <v>CMAC</v>
      </c>
      <c r="AH119" s="7"/>
      <c r="AI119" s="7"/>
      <c r="AJ119" s="7"/>
      <c r="AK119" s="7"/>
      <c r="AL119" s="7"/>
      <c r="AM119" s="7"/>
      <c r="AN119" s="7"/>
      <c r="AO119" s="7" t="e">
        <f ca="1">SEPARARAPELLIDOS2018(Tabla1[[#This Row],[APELLIDOS Y NOMBRES]])</f>
        <v>#NAME?</v>
      </c>
      <c r="AP119" s="7">
        <f t="shared" ca="1" si="19"/>
        <v>0</v>
      </c>
      <c r="AQ119" s="7">
        <f t="shared" ca="1" si="20"/>
        <v>0</v>
      </c>
      <c r="AR119" s="7">
        <f t="shared" ca="1" si="21"/>
        <v>0</v>
      </c>
      <c r="AS119" s="7" t="e">
        <f ca="1">QuitarSimbolos(Tabla1[[#This Row],[CODTRA5]])</f>
        <v>#NAME?</v>
      </c>
      <c r="AT119" s="7" t="s">
        <v>1703</v>
      </c>
      <c r="AU119" s="7">
        <f t="shared" si="16"/>
        <v>1</v>
      </c>
      <c r="AV119" s="7">
        <v>1</v>
      </c>
      <c r="AW119" s="7" t="str">
        <f>+Tabla1[[#This Row],[DNI23]]</f>
        <v>30830702</v>
      </c>
      <c r="AX119" s="7">
        <v>604</v>
      </c>
      <c r="AY119" s="8">
        <f>+Tabla1[[#This Row],[FECHA DE
NACIMIENTO]]</f>
        <v>21284</v>
      </c>
      <c r="AZ119" s="7">
        <f ca="1">+Tabla1[[#This Row],[CODTRA6]]</f>
        <v>0</v>
      </c>
      <c r="BA119" s="7">
        <f ca="1">+Tabla1[[#This Row],[CODTRA7]]</f>
        <v>0</v>
      </c>
      <c r="BB119" s="7" t="e">
        <f ca="1">+Tabla1[[#This Row],[CODTRA8]]</f>
        <v>#NAME?</v>
      </c>
      <c r="BC119" s="7">
        <f>+Tabla1[[#This Row],[SEXO]]</f>
        <v>1</v>
      </c>
      <c r="BD119" s="7">
        <v>9589</v>
      </c>
      <c r="BE119" s="7"/>
      <c r="BF119" s="7">
        <v>959616135</v>
      </c>
      <c r="BG119" s="10" t="s">
        <v>1704</v>
      </c>
      <c r="BH119" s="7"/>
      <c r="BI119" s="7"/>
      <c r="BJ119" s="7"/>
      <c r="BK119" s="7"/>
      <c r="BL119" s="7"/>
      <c r="BM119" s="7" t="s">
        <v>1865</v>
      </c>
      <c r="BN119" s="7">
        <v>9</v>
      </c>
      <c r="BO119" s="7"/>
      <c r="BP119" s="7"/>
      <c r="BQ119" s="7"/>
      <c r="BR119" s="7">
        <v>2</v>
      </c>
      <c r="BS119" s="7" t="s">
        <v>1957</v>
      </c>
      <c r="BT119" s="7"/>
      <c r="BU119" s="7">
        <v>170301</v>
      </c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9"/>
      <c r="CH119" s="9"/>
      <c r="CI119" s="9"/>
      <c r="CJ119" s="7">
        <v>1</v>
      </c>
    </row>
    <row r="120" spans="1:88" ht="15" x14ac:dyDescent="0.25">
      <c r="A120">
        <v>119</v>
      </c>
      <c r="B120" s="28">
        <v>18</v>
      </c>
      <c r="C120" s="28" t="s">
        <v>196</v>
      </c>
      <c r="D120" s="45">
        <v>4621353</v>
      </c>
      <c r="E120" s="29" t="s">
        <v>1958</v>
      </c>
      <c r="F120" s="29"/>
      <c r="G120" s="29" t="s">
        <v>1702</v>
      </c>
      <c r="H120" s="30">
        <f t="shared" si="17"/>
        <v>18504</v>
      </c>
      <c r="I120" s="29" t="s">
        <v>1720</v>
      </c>
      <c r="J120" s="28">
        <v>0</v>
      </c>
      <c r="K120" s="31">
        <v>0</v>
      </c>
      <c r="L120" s="7"/>
      <c r="M120" s="7"/>
      <c r="N120" s="7"/>
      <c r="O120" s="32" t="str">
        <f>"Retención Judicial "&amp;(Tabla1[[#This Row],[JUDICIAL]]*100)&amp;"%"</f>
        <v>Retención Judicial 0%</v>
      </c>
      <c r="P120" s="7"/>
      <c r="Q120" s="33">
        <f t="shared" si="22"/>
        <v>930</v>
      </c>
      <c r="R120" s="34">
        <f>+Tabla1[[#This Row],[MINIMO VITAL]]*9%</f>
        <v>83.7</v>
      </c>
      <c r="S120" s="7"/>
      <c r="T120" s="7">
        <f t="shared" ca="1" si="13"/>
        <v>68</v>
      </c>
      <c r="U120" s="7" t="str">
        <f t="shared" si="14"/>
        <v>04621353</v>
      </c>
      <c r="V120" s="7"/>
      <c r="W120" s="7"/>
      <c r="X120" s="7"/>
      <c r="Y120" s="7"/>
      <c r="Z120" s="7"/>
      <c r="AA120" s="8">
        <f>+Tabla1[[#This Row],[FECHA DE
NACIMIENTO]]</f>
        <v>18504</v>
      </c>
      <c r="AB120" s="20"/>
      <c r="AC120" s="7"/>
      <c r="AD120" s="7" t="str">
        <f>IF(COUNTIF(D$1:D119,D120)=0,"OK","Duplicado")</f>
        <v>OK</v>
      </c>
      <c r="AE120" s="7" t="str">
        <f t="shared" ca="1" si="15"/>
        <v>Inactivo</v>
      </c>
      <c r="AF120" s="9" t="s">
        <v>197</v>
      </c>
      <c r="AG120" s="9" t="str">
        <f t="shared" si="18"/>
        <v>CMAC</v>
      </c>
      <c r="AH120" s="7"/>
      <c r="AI120" s="7"/>
      <c r="AJ120" s="7"/>
      <c r="AK120" s="7"/>
      <c r="AL120" s="7"/>
      <c r="AM120" s="7"/>
      <c r="AN120" s="7"/>
      <c r="AO120" s="7" t="e">
        <f ca="1">SEPARARAPELLIDOS2018(Tabla1[[#This Row],[APELLIDOS Y NOMBRES]])</f>
        <v>#NAME?</v>
      </c>
      <c r="AP120" s="7">
        <f t="shared" ca="1" si="19"/>
        <v>0</v>
      </c>
      <c r="AQ120" s="7">
        <f t="shared" ca="1" si="20"/>
        <v>0</v>
      </c>
      <c r="AR120" s="7">
        <f t="shared" ca="1" si="21"/>
        <v>0</v>
      </c>
      <c r="AS120" s="7" t="e">
        <f ca="1">QuitarSimbolos(Tabla1[[#This Row],[CODTRA5]])</f>
        <v>#NAME?</v>
      </c>
      <c r="AT120" s="7" t="s">
        <v>1703</v>
      </c>
      <c r="AU120" s="7">
        <f t="shared" si="16"/>
        <v>1</v>
      </c>
      <c r="AV120" s="7">
        <v>1</v>
      </c>
      <c r="AW120" s="7" t="str">
        <f>+Tabla1[[#This Row],[DNI23]]</f>
        <v>04621353</v>
      </c>
      <c r="AX120" s="7">
        <v>604</v>
      </c>
      <c r="AY120" s="8">
        <f>+Tabla1[[#This Row],[FECHA DE
NACIMIENTO]]</f>
        <v>18504</v>
      </c>
      <c r="AZ120" s="7">
        <f ca="1">+Tabla1[[#This Row],[CODTRA6]]</f>
        <v>0</v>
      </c>
      <c r="BA120" s="7">
        <f ca="1">+Tabla1[[#This Row],[CODTRA7]]</f>
        <v>0</v>
      </c>
      <c r="BB120" s="7" t="e">
        <f ca="1">+Tabla1[[#This Row],[CODTRA8]]</f>
        <v>#NAME?</v>
      </c>
      <c r="BC120" s="7">
        <f>+Tabla1[[#This Row],[SEXO]]</f>
        <v>1</v>
      </c>
      <c r="BD120" s="7">
        <v>9589</v>
      </c>
      <c r="BE120" s="7"/>
      <c r="BF120" s="7">
        <v>959616135</v>
      </c>
      <c r="BG120" s="10" t="s">
        <v>1704</v>
      </c>
      <c r="BH120" s="7"/>
      <c r="BI120" s="7"/>
      <c r="BJ120" s="7"/>
      <c r="BK120" s="7"/>
      <c r="BL120" s="7"/>
      <c r="BM120" s="7" t="s">
        <v>1705</v>
      </c>
      <c r="BN120" s="7">
        <v>29</v>
      </c>
      <c r="BO120" s="7"/>
      <c r="BP120" s="7"/>
      <c r="BQ120" s="7"/>
      <c r="BR120" s="7">
        <v>1</v>
      </c>
      <c r="BS120" s="7" t="s">
        <v>1706</v>
      </c>
      <c r="BT120" s="7"/>
      <c r="BU120" s="7">
        <v>170301</v>
      </c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9"/>
      <c r="CH120" s="9"/>
      <c r="CI120" s="9"/>
      <c r="CJ120" s="7">
        <v>1</v>
      </c>
    </row>
    <row r="121" spans="1:88" ht="15" x14ac:dyDescent="0.25">
      <c r="A121">
        <v>120</v>
      </c>
      <c r="B121" s="28">
        <v>331</v>
      </c>
      <c r="C121" s="28" t="s">
        <v>198</v>
      </c>
      <c r="D121" s="45">
        <v>40532974</v>
      </c>
      <c r="E121" s="35" t="s">
        <v>3366</v>
      </c>
      <c r="F121" s="35" t="s">
        <v>3615</v>
      </c>
      <c r="G121" s="35" t="s">
        <v>1736</v>
      </c>
      <c r="H121" s="30">
        <f t="shared" si="17"/>
        <v>29323</v>
      </c>
      <c r="I121" s="29" t="s">
        <v>1710</v>
      </c>
      <c r="J121" s="28">
        <v>0</v>
      </c>
      <c r="K121" s="31">
        <v>0</v>
      </c>
      <c r="L121" s="7"/>
      <c r="M121" s="7"/>
      <c r="N121" s="7"/>
      <c r="O121" s="32" t="str">
        <f>"Retención Judicial "&amp;(Tabla1[[#This Row],[JUDICIAL]]*100)&amp;"%"</f>
        <v>Retención Judicial 0%</v>
      </c>
      <c r="P121" s="7"/>
      <c r="Q121" s="33">
        <f t="shared" si="22"/>
        <v>930</v>
      </c>
      <c r="R121" s="34">
        <f>+Tabla1[[#This Row],[MINIMO VITAL]]*9%</f>
        <v>83.7</v>
      </c>
      <c r="S121" s="7"/>
      <c r="T121" s="7">
        <f t="shared" ca="1" si="13"/>
        <v>39</v>
      </c>
      <c r="U121" s="7" t="str">
        <f t="shared" si="14"/>
        <v>40532974</v>
      </c>
      <c r="V121" s="7"/>
      <c r="W121" s="7"/>
      <c r="X121" s="7"/>
      <c r="Y121" s="7"/>
      <c r="Z121" s="7"/>
      <c r="AA121" s="8">
        <f>+Tabla1[[#This Row],[FECHA DE
NACIMIENTO]]</f>
        <v>29323</v>
      </c>
      <c r="AB121" s="20"/>
      <c r="AC121" s="7"/>
      <c r="AD121" s="7" t="str">
        <f>IF(COUNTIF(D$1:D120,D121)=0,"OK","Duplicado")</f>
        <v>OK</v>
      </c>
      <c r="AE121" s="7" t="str">
        <f t="shared" ca="1" si="15"/>
        <v>Inactivo</v>
      </c>
      <c r="AF121" s="9" t="s">
        <v>1720</v>
      </c>
      <c r="AG121" s="9" t="str">
        <f t="shared" si="18"/>
        <v/>
      </c>
      <c r="AH121" s="7"/>
      <c r="AI121" s="7"/>
      <c r="AJ121" s="7"/>
      <c r="AK121" s="7"/>
      <c r="AL121" s="7"/>
      <c r="AM121" s="7"/>
      <c r="AN121" s="7"/>
      <c r="AO121" s="7" t="e">
        <f ca="1">SEPARARAPELLIDOS2018(Tabla1[[#This Row],[APELLIDOS Y NOMBRES]])</f>
        <v>#NAME?</v>
      </c>
      <c r="AP121" s="7">
        <f t="shared" ca="1" si="19"/>
        <v>0</v>
      </c>
      <c r="AQ121" s="7">
        <f t="shared" ca="1" si="20"/>
        <v>0</v>
      </c>
      <c r="AR121" s="7">
        <f t="shared" ca="1" si="21"/>
        <v>0</v>
      </c>
      <c r="AS121" s="7" t="e">
        <f ca="1">QuitarSimbolos(Tabla1[[#This Row],[CODTRA5]])</f>
        <v>#NAME?</v>
      </c>
      <c r="AT121" s="7" t="s">
        <v>1703</v>
      </c>
      <c r="AU121" s="7">
        <f t="shared" si="16"/>
        <v>1</v>
      </c>
      <c r="AV121" s="7">
        <v>1</v>
      </c>
      <c r="AW121" s="7" t="str">
        <f>+Tabla1[[#This Row],[DNI23]]</f>
        <v>40532974</v>
      </c>
      <c r="AX121" s="7">
        <v>604</v>
      </c>
      <c r="AY121" s="8">
        <f>+Tabla1[[#This Row],[FECHA DE
NACIMIENTO]]</f>
        <v>29323</v>
      </c>
      <c r="AZ121" s="7">
        <f ca="1">+Tabla1[[#This Row],[CODTRA6]]</f>
        <v>0</v>
      </c>
      <c r="BA121" s="7">
        <f ca="1">+Tabla1[[#This Row],[CODTRA7]]</f>
        <v>0</v>
      </c>
      <c r="BB121" s="7" t="e">
        <f ca="1">+Tabla1[[#This Row],[CODTRA8]]</f>
        <v>#NAME?</v>
      </c>
      <c r="BC121" s="7">
        <f>+Tabla1[[#This Row],[SEXO]]</f>
        <v>1</v>
      </c>
      <c r="BD121" s="7">
        <v>9589</v>
      </c>
      <c r="BE121" s="7"/>
      <c r="BF121" s="7">
        <v>984649727</v>
      </c>
      <c r="BG121" s="12" t="s">
        <v>1959</v>
      </c>
      <c r="BH121" s="7">
        <v>3</v>
      </c>
      <c r="BI121" s="9" t="s">
        <v>1960</v>
      </c>
      <c r="BJ121" s="7">
        <v>203</v>
      </c>
      <c r="BK121" s="7"/>
      <c r="BL121" s="7"/>
      <c r="BM121" s="7"/>
      <c r="BN121" s="7"/>
      <c r="BO121" s="7"/>
      <c r="BP121" s="7"/>
      <c r="BQ121" s="7"/>
      <c r="BR121" s="7"/>
      <c r="BS121" s="7"/>
      <c r="BT121" s="7" t="s">
        <v>1961</v>
      </c>
      <c r="BU121" s="7">
        <v>40701</v>
      </c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>
        <v>1</v>
      </c>
    </row>
    <row r="122" spans="1:88" ht="15" x14ac:dyDescent="0.25">
      <c r="A122">
        <v>121</v>
      </c>
      <c r="B122" s="28">
        <v>472</v>
      </c>
      <c r="C122" s="28" t="s">
        <v>199</v>
      </c>
      <c r="D122" s="45">
        <v>30831359</v>
      </c>
      <c r="E122" s="35" t="s">
        <v>3367</v>
      </c>
      <c r="F122" s="29" t="s">
        <v>1720</v>
      </c>
      <c r="G122" s="29" t="s">
        <v>1702</v>
      </c>
      <c r="H122" s="30">
        <f t="shared" si="17"/>
        <v>19902</v>
      </c>
      <c r="I122" s="29" t="s">
        <v>1720</v>
      </c>
      <c r="J122" s="28">
        <v>0</v>
      </c>
      <c r="K122" s="31">
        <v>0</v>
      </c>
      <c r="L122" s="7"/>
      <c r="M122" s="7"/>
      <c r="N122" s="7"/>
      <c r="O122" s="32" t="str">
        <f>"Retención Judicial "&amp;(Tabla1[[#This Row],[JUDICIAL]]*100)&amp;"%"</f>
        <v>Retención Judicial 0%</v>
      </c>
      <c r="P122" s="7"/>
      <c r="Q122" s="33">
        <f t="shared" si="22"/>
        <v>930</v>
      </c>
      <c r="R122" s="34">
        <f>+Tabla1[[#This Row],[MINIMO VITAL]]*9%</f>
        <v>83.7</v>
      </c>
      <c r="S122" s="7"/>
      <c r="T122" s="7">
        <f t="shared" ca="1" si="13"/>
        <v>64</v>
      </c>
      <c r="U122" s="7" t="str">
        <f t="shared" si="14"/>
        <v>30831359</v>
      </c>
      <c r="V122" s="7"/>
      <c r="W122" s="7"/>
      <c r="X122" s="7"/>
      <c r="Y122" s="7"/>
      <c r="Z122" s="7"/>
      <c r="AA122" s="8">
        <f>+Tabla1[[#This Row],[FECHA DE
NACIMIENTO]]</f>
        <v>19902</v>
      </c>
      <c r="AB122" s="20"/>
      <c r="AC122" s="7"/>
      <c r="AD122" s="7" t="str">
        <f>IF(COUNTIF(D$1:D121,D122)=0,"OK","Duplicado")</f>
        <v>OK</v>
      </c>
      <c r="AE122" s="7" t="str">
        <f t="shared" ca="1" si="15"/>
        <v>Inactivo</v>
      </c>
      <c r="AF122" s="9" t="s">
        <v>1720</v>
      </c>
      <c r="AG122" s="9" t="str">
        <f t="shared" si="18"/>
        <v/>
      </c>
      <c r="AH122" s="7"/>
      <c r="AI122" s="7"/>
      <c r="AJ122" s="7"/>
      <c r="AK122" s="7"/>
      <c r="AL122" s="7"/>
      <c r="AM122" s="7"/>
      <c r="AN122" s="7"/>
      <c r="AO122" s="7" t="e">
        <f ca="1">SEPARARAPELLIDOS2018(Tabla1[[#This Row],[APELLIDOS Y NOMBRES]])</f>
        <v>#NAME?</v>
      </c>
      <c r="AP122" s="7">
        <f t="shared" ca="1" si="19"/>
        <v>0</v>
      </c>
      <c r="AQ122" s="7">
        <f t="shared" ca="1" si="20"/>
        <v>0</v>
      </c>
      <c r="AR122" s="7">
        <f t="shared" ca="1" si="21"/>
        <v>0</v>
      </c>
      <c r="AS122" s="7" t="e">
        <f ca="1">QuitarSimbolos(Tabla1[[#This Row],[CODTRA5]])</f>
        <v>#NAME?</v>
      </c>
      <c r="AT122" s="7" t="s">
        <v>1703</v>
      </c>
      <c r="AU122" s="7">
        <f t="shared" si="16"/>
        <v>1</v>
      </c>
      <c r="AV122" s="7">
        <v>1</v>
      </c>
      <c r="AW122" s="7" t="str">
        <f>+Tabla1[[#This Row],[DNI23]]</f>
        <v>30831359</v>
      </c>
      <c r="AX122" s="7">
        <v>604</v>
      </c>
      <c r="AY122" s="8">
        <f>+Tabla1[[#This Row],[FECHA DE
NACIMIENTO]]</f>
        <v>19902</v>
      </c>
      <c r="AZ122" s="7">
        <f ca="1">+Tabla1[[#This Row],[CODTRA6]]</f>
        <v>0</v>
      </c>
      <c r="BA122" s="7">
        <f ca="1">+Tabla1[[#This Row],[CODTRA7]]</f>
        <v>0</v>
      </c>
      <c r="BB122" s="7" t="e">
        <f ca="1">+Tabla1[[#This Row],[CODTRA8]]</f>
        <v>#NAME?</v>
      </c>
      <c r="BC122" s="7">
        <f>+Tabla1[[#This Row],[SEXO]]</f>
        <v>1</v>
      </c>
      <c r="BD122" s="7">
        <v>9589</v>
      </c>
      <c r="BE122" s="7"/>
      <c r="BF122" s="7">
        <v>959616135</v>
      </c>
      <c r="BG122" s="10" t="s">
        <v>1704</v>
      </c>
      <c r="BH122" s="7">
        <v>3</v>
      </c>
      <c r="BI122" s="9" t="s">
        <v>1962</v>
      </c>
      <c r="BJ122" s="7">
        <v>489</v>
      </c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>
        <v>40701</v>
      </c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9"/>
      <c r="CH122" s="9"/>
      <c r="CI122" s="9"/>
      <c r="CJ122" s="7">
        <v>1</v>
      </c>
    </row>
    <row r="123" spans="1:88" ht="15" x14ac:dyDescent="0.25">
      <c r="A123">
        <v>122</v>
      </c>
      <c r="B123" s="28">
        <v>118</v>
      </c>
      <c r="C123" s="28" t="s">
        <v>200</v>
      </c>
      <c r="D123" s="45">
        <v>30837494</v>
      </c>
      <c r="E123" s="29" t="s">
        <v>1963</v>
      </c>
      <c r="F123" s="29" t="s">
        <v>1964</v>
      </c>
      <c r="G123" s="29" t="s">
        <v>1736</v>
      </c>
      <c r="H123" s="30">
        <f t="shared" si="17"/>
        <v>27961</v>
      </c>
      <c r="I123" s="29" t="s">
        <v>1710</v>
      </c>
      <c r="J123" s="28">
        <v>0</v>
      </c>
      <c r="K123" s="31">
        <v>0</v>
      </c>
      <c r="L123" s="7"/>
      <c r="M123" s="7"/>
      <c r="N123" s="7"/>
      <c r="O123" s="32" t="str">
        <f>"Retención Judicial "&amp;(Tabla1[[#This Row],[JUDICIAL]]*100)&amp;"%"</f>
        <v>Retención Judicial 0%</v>
      </c>
      <c r="P123" s="7"/>
      <c r="Q123" s="33">
        <f t="shared" si="22"/>
        <v>930</v>
      </c>
      <c r="R123" s="34">
        <f>+Tabla1[[#This Row],[MINIMO VITAL]]*9%</f>
        <v>83.7</v>
      </c>
      <c r="S123" s="7"/>
      <c r="T123" s="7">
        <f t="shared" ca="1" si="13"/>
        <v>42</v>
      </c>
      <c r="U123" s="7" t="str">
        <f t="shared" si="14"/>
        <v>30837494</v>
      </c>
      <c r="V123" s="7"/>
      <c r="W123" s="7"/>
      <c r="X123" s="7"/>
      <c r="Y123" s="7"/>
      <c r="Z123" s="7"/>
      <c r="AA123" s="8">
        <f>+Tabla1[[#This Row],[FECHA DE
NACIMIENTO]]</f>
        <v>27961</v>
      </c>
      <c r="AB123" s="20"/>
      <c r="AC123" s="7"/>
      <c r="AD123" s="7" t="str">
        <f>IF(COUNTIF(D$1:D122,D123)=0,"OK","Duplicado")</f>
        <v>OK</v>
      </c>
      <c r="AE123" s="7" t="str">
        <f t="shared" ca="1" si="15"/>
        <v>Inactivo</v>
      </c>
      <c r="AF123" s="9" t="s">
        <v>201</v>
      </c>
      <c r="AG123" s="9" t="str">
        <f t="shared" si="18"/>
        <v>CMAC</v>
      </c>
      <c r="AH123" s="7"/>
      <c r="AI123" s="7"/>
      <c r="AJ123" s="7"/>
      <c r="AK123" s="7"/>
      <c r="AL123" s="7"/>
      <c r="AM123" s="7"/>
      <c r="AN123" s="7"/>
      <c r="AO123" s="7" t="e">
        <f ca="1">SEPARARAPELLIDOS2018(Tabla1[[#This Row],[APELLIDOS Y NOMBRES]])</f>
        <v>#NAME?</v>
      </c>
      <c r="AP123" s="7">
        <f t="shared" ca="1" si="19"/>
        <v>0</v>
      </c>
      <c r="AQ123" s="7">
        <f t="shared" ca="1" si="20"/>
        <v>0</v>
      </c>
      <c r="AR123" s="7">
        <f t="shared" ca="1" si="21"/>
        <v>0</v>
      </c>
      <c r="AS123" s="7" t="e">
        <f ca="1">QuitarSimbolos(Tabla1[[#This Row],[CODTRA5]])</f>
        <v>#NAME?</v>
      </c>
      <c r="AT123" s="7" t="s">
        <v>1703</v>
      </c>
      <c r="AU123" s="7">
        <f t="shared" si="16"/>
        <v>1</v>
      </c>
      <c r="AV123" s="7">
        <v>1</v>
      </c>
      <c r="AW123" s="7" t="str">
        <f>+Tabla1[[#This Row],[DNI23]]</f>
        <v>30837494</v>
      </c>
      <c r="AX123" s="7">
        <v>604</v>
      </c>
      <c r="AY123" s="8">
        <f>+Tabla1[[#This Row],[FECHA DE
NACIMIENTO]]</f>
        <v>27961</v>
      </c>
      <c r="AZ123" s="7">
        <f ca="1">+Tabla1[[#This Row],[CODTRA6]]</f>
        <v>0</v>
      </c>
      <c r="BA123" s="7">
        <f ca="1">+Tabla1[[#This Row],[CODTRA7]]</f>
        <v>0</v>
      </c>
      <c r="BB123" s="7" t="e">
        <f ca="1">+Tabla1[[#This Row],[CODTRA8]]</f>
        <v>#NAME?</v>
      </c>
      <c r="BC123" s="7">
        <f>+Tabla1[[#This Row],[SEXO]]</f>
        <v>1</v>
      </c>
      <c r="BD123" s="7">
        <v>9589</v>
      </c>
      <c r="BE123" s="7"/>
      <c r="BF123" s="7">
        <v>992619557</v>
      </c>
      <c r="BG123" s="10" t="s">
        <v>1965</v>
      </c>
      <c r="BH123" s="7">
        <v>3</v>
      </c>
      <c r="BI123" s="9" t="s">
        <v>1966</v>
      </c>
      <c r="BJ123" s="7">
        <v>204</v>
      </c>
      <c r="BK123" s="7"/>
      <c r="BL123" s="7"/>
      <c r="BM123" s="7"/>
      <c r="BN123" s="7"/>
      <c r="BO123" s="7"/>
      <c r="BP123" s="7"/>
      <c r="BQ123" s="7"/>
      <c r="BR123" s="7">
        <v>1</v>
      </c>
      <c r="BS123" s="9" t="s">
        <v>1967</v>
      </c>
      <c r="BT123" s="7"/>
      <c r="BU123" s="7">
        <v>40701</v>
      </c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9"/>
      <c r="CH123" s="9"/>
      <c r="CI123" s="9"/>
      <c r="CJ123" s="7">
        <v>1</v>
      </c>
    </row>
    <row r="124" spans="1:88" ht="15" x14ac:dyDescent="0.25">
      <c r="A124">
        <v>123</v>
      </c>
      <c r="B124" s="28">
        <v>377</v>
      </c>
      <c r="C124" s="28" t="s">
        <v>202</v>
      </c>
      <c r="D124" s="45">
        <v>30828735</v>
      </c>
      <c r="E124" s="35" t="s">
        <v>3368</v>
      </c>
      <c r="F124" s="35" t="s">
        <v>3616</v>
      </c>
      <c r="G124" s="35" t="s">
        <v>1736</v>
      </c>
      <c r="H124" s="30">
        <f t="shared" si="17"/>
        <v>19462</v>
      </c>
      <c r="I124" s="29" t="s">
        <v>1737</v>
      </c>
      <c r="J124" s="28">
        <v>0</v>
      </c>
      <c r="K124" s="31">
        <v>0</v>
      </c>
      <c r="L124" s="7"/>
      <c r="M124" s="7"/>
      <c r="N124" s="7"/>
      <c r="O124" s="32" t="str">
        <f>"Retención Judicial "&amp;(Tabla1[[#This Row],[JUDICIAL]]*100)&amp;"%"</f>
        <v>Retención Judicial 0%</v>
      </c>
      <c r="P124" s="7"/>
      <c r="Q124" s="33">
        <f t="shared" si="22"/>
        <v>930</v>
      </c>
      <c r="R124" s="34">
        <f>+Tabla1[[#This Row],[MINIMO VITAL]]*9%</f>
        <v>83.7</v>
      </c>
      <c r="S124" s="7"/>
      <c r="T124" s="7">
        <f t="shared" ca="1" si="13"/>
        <v>66</v>
      </c>
      <c r="U124" s="7" t="str">
        <f t="shared" si="14"/>
        <v>30828735</v>
      </c>
      <c r="V124" s="7"/>
      <c r="W124" s="7"/>
      <c r="X124" s="7"/>
      <c r="Y124" s="7"/>
      <c r="Z124" s="7"/>
      <c r="AA124" s="8">
        <f>+Tabla1[[#This Row],[FECHA DE
NACIMIENTO]]</f>
        <v>19462</v>
      </c>
      <c r="AB124" s="20"/>
      <c r="AC124" s="7"/>
      <c r="AD124" s="7" t="str">
        <f>IF(COUNTIF(D$1:D123,D124)=0,"OK","Duplicado")</f>
        <v>OK</v>
      </c>
      <c r="AE124" s="7" t="str">
        <f t="shared" ca="1" si="15"/>
        <v>Inactivo</v>
      </c>
      <c r="AF124" s="9" t="s">
        <v>1720</v>
      </c>
      <c r="AG124" s="9" t="str">
        <f t="shared" si="18"/>
        <v/>
      </c>
      <c r="AH124" s="7"/>
      <c r="AI124" s="7"/>
      <c r="AJ124" s="7"/>
      <c r="AK124" s="7"/>
      <c r="AL124" s="7"/>
      <c r="AM124" s="7"/>
      <c r="AN124" s="7"/>
      <c r="AO124" s="7" t="e">
        <f ca="1">SEPARARAPELLIDOS2018(Tabla1[[#This Row],[APELLIDOS Y NOMBRES]])</f>
        <v>#NAME?</v>
      </c>
      <c r="AP124" s="7">
        <f t="shared" ca="1" si="19"/>
        <v>0</v>
      </c>
      <c r="AQ124" s="7">
        <f t="shared" ca="1" si="20"/>
        <v>0</v>
      </c>
      <c r="AR124" s="7">
        <f t="shared" ca="1" si="21"/>
        <v>0</v>
      </c>
      <c r="AS124" s="7" t="e">
        <f ca="1">QuitarSimbolos(Tabla1[[#This Row],[CODTRA5]])</f>
        <v>#NAME?</v>
      </c>
      <c r="AT124" s="7" t="s">
        <v>1703</v>
      </c>
      <c r="AU124" s="7">
        <f t="shared" si="16"/>
        <v>1</v>
      </c>
      <c r="AV124" s="7">
        <v>1</v>
      </c>
      <c r="AW124" s="7" t="str">
        <f>+Tabla1[[#This Row],[DNI23]]</f>
        <v>30828735</v>
      </c>
      <c r="AX124" s="7">
        <v>604</v>
      </c>
      <c r="AY124" s="8">
        <f>+Tabla1[[#This Row],[FECHA DE
NACIMIENTO]]</f>
        <v>19462</v>
      </c>
      <c r="AZ124" s="7">
        <f ca="1">+Tabla1[[#This Row],[CODTRA6]]</f>
        <v>0</v>
      </c>
      <c r="BA124" s="7">
        <f ca="1">+Tabla1[[#This Row],[CODTRA7]]</f>
        <v>0</v>
      </c>
      <c r="BB124" s="7" t="e">
        <f ca="1">+Tabla1[[#This Row],[CODTRA8]]</f>
        <v>#NAME?</v>
      </c>
      <c r="BC124" s="7">
        <f>+Tabla1[[#This Row],[SEXO]]</f>
        <v>1</v>
      </c>
      <c r="BD124" s="7">
        <v>9589</v>
      </c>
      <c r="BE124" s="7"/>
      <c r="BF124" s="7">
        <v>959940867</v>
      </c>
      <c r="BG124" s="10" t="s">
        <v>1968</v>
      </c>
      <c r="BH124" s="7">
        <v>3</v>
      </c>
      <c r="BI124" s="9" t="s">
        <v>1969</v>
      </c>
      <c r="BJ124" s="7" t="s">
        <v>1769</v>
      </c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>
        <v>40701</v>
      </c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9"/>
      <c r="CH124" s="9"/>
      <c r="CI124" s="9"/>
      <c r="CJ124" s="7">
        <v>1</v>
      </c>
    </row>
    <row r="125" spans="1:88" ht="15" x14ac:dyDescent="0.25">
      <c r="A125">
        <v>124</v>
      </c>
      <c r="B125" s="28">
        <v>772</v>
      </c>
      <c r="C125" s="28" t="s">
        <v>203</v>
      </c>
      <c r="D125" s="45">
        <v>30863268</v>
      </c>
      <c r="E125" s="29" t="s">
        <v>1970</v>
      </c>
      <c r="F125" s="29"/>
      <c r="G125" s="29" t="s">
        <v>1702</v>
      </c>
      <c r="H125" s="30">
        <f t="shared" si="17"/>
        <v>26424</v>
      </c>
      <c r="I125" s="29"/>
      <c r="J125" s="28">
        <v>0</v>
      </c>
      <c r="K125" s="31">
        <v>0</v>
      </c>
      <c r="L125" s="7"/>
      <c r="M125" s="7"/>
      <c r="N125" s="7"/>
      <c r="O125" s="32" t="str">
        <f>"Retención Judicial "&amp;(Tabla1[[#This Row],[JUDICIAL]]*100)&amp;"%"</f>
        <v>Retención Judicial 0%</v>
      </c>
      <c r="P125" s="7"/>
      <c r="Q125" s="33">
        <f t="shared" si="22"/>
        <v>930</v>
      </c>
      <c r="R125" s="34">
        <f>+Tabla1[[#This Row],[MINIMO VITAL]]*9%</f>
        <v>83.7</v>
      </c>
      <c r="S125" s="7"/>
      <c r="T125" s="7">
        <f t="shared" ca="1" si="13"/>
        <v>46</v>
      </c>
      <c r="U125" s="7" t="str">
        <f t="shared" si="14"/>
        <v>30863268</v>
      </c>
      <c r="V125" s="7"/>
      <c r="W125" s="7"/>
      <c r="X125" s="7"/>
      <c r="Y125" s="7"/>
      <c r="Z125" s="7"/>
      <c r="AA125" s="8">
        <f>+Tabla1[[#This Row],[FECHA DE
NACIMIENTO]]</f>
        <v>26424</v>
      </c>
      <c r="AB125" s="20"/>
      <c r="AC125" s="7"/>
      <c r="AD125" s="7" t="str">
        <f>IF(COUNTIF(D$1:D124,D125)=0,"OK","Duplicado")</f>
        <v>OK</v>
      </c>
      <c r="AE125" s="7" t="str">
        <f t="shared" ca="1" si="15"/>
        <v>Inactivo</v>
      </c>
      <c r="AF125" s="9" t="s">
        <v>204</v>
      </c>
      <c r="AG125" s="9" t="str">
        <f t="shared" si="18"/>
        <v>CMAC</v>
      </c>
      <c r="AH125" s="7"/>
      <c r="AI125" s="7"/>
      <c r="AJ125" s="7"/>
      <c r="AK125" s="7"/>
      <c r="AL125" s="7"/>
      <c r="AM125" s="7"/>
      <c r="AN125" s="7"/>
      <c r="AO125" s="7" t="e">
        <f ca="1">SEPARARAPELLIDOS2018(Tabla1[[#This Row],[APELLIDOS Y NOMBRES]])</f>
        <v>#NAME?</v>
      </c>
      <c r="AP125" s="7">
        <f t="shared" ca="1" si="19"/>
        <v>0</v>
      </c>
      <c r="AQ125" s="7">
        <f t="shared" ca="1" si="20"/>
        <v>0</v>
      </c>
      <c r="AR125" s="7">
        <f t="shared" ca="1" si="21"/>
        <v>0</v>
      </c>
      <c r="AS125" s="7" t="e">
        <f ca="1">QuitarSimbolos(Tabla1[[#This Row],[CODTRA5]])</f>
        <v>#NAME?</v>
      </c>
      <c r="AT125" s="7" t="s">
        <v>1703</v>
      </c>
      <c r="AU125" s="7">
        <f t="shared" si="16"/>
        <v>1</v>
      </c>
      <c r="AV125" s="7">
        <v>1</v>
      </c>
      <c r="AW125" s="7" t="str">
        <f>+Tabla1[[#This Row],[DNI23]]</f>
        <v>30863268</v>
      </c>
      <c r="AX125" s="7">
        <v>604</v>
      </c>
      <c r="AY125" s="8">
        <f>+Tabla1[[#This Row],[FECHA DE
NACIMIENTO]]</f>
        <v>26424</v>
      </c>
      <c r="AZ125" s="7">
        <f ca="1">+Tabla1[[#This Row],[CODTRA6]]</f>
        <v>0</v>
      </c>
      <c r="BA125" s="7">
        <f ca="1">+Tabla1[[#This Row],[CODTRA7]]</f>
        <v>0</v>
      </c>
      <c r="BB125" s="7" t="e">
        <f ca="1">+Tabla1[[#This Row],[CODTRA8]]</f>
        <v>#NAME?</v>
      </c>
      <c r="BC125" s="7">
        <f>+Tabla1[[#This Row],[SEXO]]</f>
        <v>1</v>
      </c>
      <c r="BD125" s="7">
        <v>9589</v>
      </c>
      <c r="BE125" s="7"/>
      <c r="BF125" s="7">
        <v>942907924</v>
      </c>
      <c r="BG125" s="10" t="s">
        <v>1971</v>
      </c>
      <c r="BH125" s="7">
        <v>3</v>
      </c>
      <c r="BI125" s="9" t="s">
        <v>1969</v>
      </c>
      <c r="BJ125" s="7">
        <v>141</v>
      </c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>
        <v>40701</v>
      </c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9"/>
      <c r="CH125" s="9"/>
      <c r="CI125" s="9"/>
      <c r="CJ125" s="7">
        <v>1</v>
      </c>
    </row>
    <row r="126" spans="1:88" ht="15" x14ac:dyDescent="0.25">
      <c r="A126">
        <v>125</v>
      </c>
      <c r="B126" s="28">
        <v>540</v>
      </c>
      <c r="C126" s="28" t="s">
        <v>205</v>
      </c>
      <c r="D126" s="45">
        <v>30835740</v>
      </c>
      <c r="E126" s="29" t="s">
        <v>1972</v>
      </c>
      <c r="F126" s="29" t="s">
        <v>1973</v>
      </c>
      <c r="G126" s="29" t="s">
        <v>1742</v>
      </c>
      <c r="H126" s="30">
        <f t="shared" si="17"/>
        <v>26808</v>
      </c>
      <c r="I126" s="29" t="s">
        <v>1737</v>
      </c>
      <c r="J126" s="28">
        <v>0</v>
      </c>
      <c r="K126" s="31">
        <v>0</v>
      </c>
      <c r="L126" s="7"/>
      <c r="M126" s="7"/>
      <c r="N126" s="7"/>
      <c r="O126" s="32" t="str">
        <f>"Retención Judicial "&amp;(Tabla1[[#This Row],[JUDICIAL]]*100)&amp;"%"</f>
        <v>Retención Judicial 0%</v>
      </c>
      <c r="P126" s="7"/>
      <c r="Q126" s="33">
        <f t="shared" si="22"/>
        <v>930</v>
      </c>
      <c r="R126" s="34">
        <f>+Tabla1[[#This Row],[MINIMO VITAL]]*9%</f>
        <v>83.7</v>
      </c>
      <c r="S126" s="7"/>
      <c r="T126" s="7">
        <f t="shared" ca="1" si="13"/>
        <v>45</v>
      </c>
      <c r="U126" s="7" t="str">
        <f t="shared" si="14"/>
        <v>30835740</v>
      </c>
      <c r="V126" s="7"/>
      <c r="W126" s="7"/>
      <c r="X126" s="7"/>
      <c r="Y126" s="7"/>
      <c r="Z126" s="7"/>
      <c r="AA126" s="8">
        <f>+Tabla1[[#This Row],[FECHA DE
NACIMIENTO]]</f>
        <v>26808</v>
      </c>
      <c r="AB126" s="20"/>
      <c r="AC126" s="7"/>
      <c r="AD126" s="7" t="str">
        <f>IF(COUNTIF(D$1:D125,D126)=0,"OK","Duplicado")</f>
        <v>OK</v>
      </c>
      <c r="AE126" s="7" t="str">
        <f t="shared" ca="1" si="15"/>
        <v>Inactivo</v>
      </c>
      <c r="AF126" s="9" t="s">
        <v>206</v>
      </c>
      <c r="AG126" s="9" t="str">
        <f t="shared" si="18"/>
        <v>CMAC</v>
      </c>
      <c r="AH126" s="7"/>
      <c r="AI126" s="7"/>
      <c r="AJ126" s="7"/>
      <c r="AK126" s="7"/>
      <c r="AL126" s="7"/>
      <c r="AM126" s="7"/>
      <c r="AN126" s="7"/>
      <c r="AO126" s="7" t="e">
        <f ca="1">SEPARARAPELLIDOS2018(Tabla1[[#This Row],[APELLIDOS Y NOMBRES]])</f>
        <v>#NAME?</v>
      </c>
      <c r="AP126" s="7">
        <f t="shared" ca="1" si="19"/>
        <v>0</v>
      </c>
      <c r="AQ126" s="7">
        <f t="shared" ca="1" si="20"/>
        <v>0</v>
      </c>
      <c r="AR126" s="7">
        <f t="shared" ca="1" si="21"/>
        <v>0</v>
      </c>
      <c r="AS126" s="7" t="e">
        <f ca="1">QuitarSimbolos(Tabla1[[#This Row],[CODTRA5]])</f>
        <v>#NAME?</v>
      </c>
      <c r="AT126" s="7" t="s">
        <v>1974</v>
      </c>
      <c r="AU126" s="7">
        <f t="shared" si="16"/>
        <v>2</v>
      </c>
      <c r="AV126" s="7">
        <v>1</v>
      </c>
      <c r="AW126" s="7" t="str">
        <f>+Tabla1[[#This Row],[DNI23]]</f>
        <v>30835740</v>
      </c>
      <c r="AX126" s="7">
        <v>604</v>
      </c>
      <c r="AY126" s="8">
        <f>+Tabla1[[#This Row],[FECHA DE
NACIMIENTO]]</f>
        <v>26808</v>
      </c>
      <c r="AZ126" s="7">
        <f ca="1">+Tabla1[[#This Row],[CODTRA6]]</f>
        <v>0</v>
      </c>
      <c r="BA126" s="7">
        <f ca="1">+Tabla1[[#This Row],[CODTRA7]]</f>
        <v>0</v>
      </c>
      <c r="BB126" s="7" t="e">
        <f ca="1">+Tabla1[[#This Row],[CODTRA8]]</f>
        <v>#NAME?</v>
      </c>
      <c r="BC126" s="7">
        <f>+Tabla1[[#This Row],[SEXO]]</f>
        <v>2</v>
      </c>
      <c r="BD126" s="7">
        <v>9589</v>
      </c>
      <c r="BE126" s="7"/>
      <c r="BF126" s="7">
        <v>959616135</v>
      </c>
      <c r="BG126" s="10" t="s">
        <v>1704</v>
      </c>
      <c r="BH126" s="7"/>
      <c r="BI126" s="9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9"/>
      <c r="CH126" s="9"/>
      <c r="CI126" s="9"/>
      <c r="CJ126" s="7">
        <v>1</v>
      </c>
    </row>
    <row r="127" spans="1:88" ht="15" x14ac:dyDescent="0.25">
      <c r="A127">
        <v>126</v>
      </c>
      <c r="B127" s="28">
        <v>13</v>
      </c>
      <c r="C127" s="28" t="s">
        <v>207</v>
      </c>
      <c r="D127" s="45">
        <v>30852617</v>
      </c>
      <c r="E127" s="29" t="s">
        <v>1975</v>
      </c>
      <c r="F127" s="29" t="s">
        <v>1976</v>
      </c>
      <c r="G127" s="29" t="s">
        <v>1736</v>
      </c>
      <c r="H127" s="30">
        <f t="shared" si="17"/>
        <v>22227</v>
      </c>
      <c r="I127" s="29" t="s">
        <v>1710</v>
      </c>
      <c r="J127" s="28">
        <v>0</v>
      </c>
      <c r="K127" s="31">
        <v>0</v>
      </c>
      <c r="L127" s="7"/>
      <c r="M127" s="7"/>
      <c r="N127" s="7"/>
      <c r="O127" s="32" t="str">
        <f>"Retención Judicial "&amp;(Tabla1[[#This Row],[JUDICIAL]]*100)&amp;"%"</f>
        <v>Retención Judicial 0%</v>
      </c>
      <c r="P127" s="7"/>
      <c r="Q127" s="33">
        <f t="shared" si="22"/>
        <v>930</v>
      </c>
      <c r="R127" s="34">
        <f>+Tabla1[[#This Row],[MINIMO VITAL]]*9%</f>
        <v>83.7</v>
      </c>
      <c r="S127" s="7"/>
      <c r="T127" s="7">
        <f t="shared" ca="1" si="13"/>
        <v>58</v>
      </c>
      <c r="U127" s="7" t="str">
        <f t="shared" si="14"/>
        <v>30852617</v>
      </c>
      <c r="V127" s="7"/>
      <c r="W127" s="7"/>
      <c r="X127" s="7"/>
      <c r="Y127" s="7"/>
      <c r="Z127" s="7"/>
      <c r="AA127" s="8">
        <f>+Tabla1[[#This Row],[FECHA DE
NACIMIENTO]]</f>
        <v>22227</v>
      </c>
      <c r="AB127" s="20"/>
      <c r="AC127" s="7"/>
      <c r="AD127" s="7" t="str">
        <f>IF(COUNTIF(D$1:D126,D127)=0,"OK","Duplicado")</f>
        <v>OK</v>
      </c>
      <c r="AE127" s="7" t="str">
        <f t="shared" ca="1" si="15"/>
        <v>Inactivo</v>
      </c>
      <c r="AF127" s="9" t="s">
        <v>208</v>
      </c>
      <c r="AG127" s="9" t="str">
        <f t="shared" si="18"/>
        <v>CMAC</v>
      </c>
      <c r="AH127" s="7"/>
      <c r="AI127" s="7"/>
      <c r="AJ127" s="7"/>
      <c r="AK127" s="7"/>
      <c r="AL127" s="7"/>
      <c r="AM127" s="7"/>
      <c r="AN127" s="7"/>
      <c r="AO127" s="7" t="e">
        <f ca="1">SEPARARAPELLIDOS2018(Tabla1[[#This Row],[APELLIDOS Y NOMBRES]])</f>
        <v>#NAME?</v>
      </c>
      <c r="AP127" s="7">
        <f t="shared" ca="1" si="19"/>
        <v>0</v>
      </c>
      <c r="AQ127" s="7">
        <f t="shared" ca="1" si="20"/>
        <v>0</v>
      </c>
      <c r="AR127" s="7">
        <f t="shared" ca="1" si="21"/>
        <v>0</v>
      </c>
      <c r="AS127" s="7" t="e">
        <f ca="1">QuitarSimbolos(Tabla1[[#This Row],[CODTRA5]])</f>
        <v>#NAME?</v>
      </c>
      <c r="AT127" s="7" t="s">
        <v>1703</v>
      </c>
      <c r="AU127" s="7">
        <f t="shared" si="16"/>
        <v>1</v>
      </c>
      <c r="AV127" s="7">
        <v>1</v>
      </c>
      <c r="AW127" s="7" t="str">
        <f>+Tabla1[[#This Row],[DNI23]]</f>
        <v>30852617</v>
      </c>
      <c r="AX127" s="7">
        <v>604</v>
      </c>
      <c r="AY127" s="8">
        <f>+Tabla1[[#This Row],[FECHA DE
NACIMIENTO]]</f>
        <v>22227</v>
      </c>
      <c r="AZ127" s="7">
        <f ca="1">+Tabla1[[#This Row],[CODTRA6]]</f>
        <v>0</v>
      </c>
      <c r="BA127" s="7">
        <f ca="1">+Tabla1[[#This Row],[CODTRA7]]</f>
        <v>0</v>
      </c>
      <c r="BB127" s="7" t="e">
        <f ca="1">+Tabla1[[#This Row],[CODTRA8]]</f>
        <v>#NAME?</v>
      </c>
      <c r="BC127" s="7">
        <f>+Tabla1[[#This Row],[SEXO]]</f>
        <v>1</v>
      </c>
      <c r="BD127" s="7">
        <v>9589</v>
      </c>
      <c r="BE127" s="7"/>
      <c r="BF127" s="7">
        <v>999987507</v>
      </c>
      <c r="BG127" s="10" t="s">
        <v>1704</v>
      </c>
      <c r="BH127" s="7">
        <v>3</v>
      </c>
      <c r="BI127" s="9" t="s">
        <v>1977</v>
      </c>
      <c r="BJ127" s="7">
        <v>1007</v>
      </c>
      <c r="BK127" s="7"/>
      <c r="BL127" s="7"/>
      <c r="BM127" s="7"/>
      <c r="BN127" s="7"/>
      <c r="BO127" s="7"/>
      <c r="BP127" s="7"/>
      <c r="BQ127" s="7"/>
      <c r="BR127" s="7"/>
      <c r="BS127" s="9"/>
      <c r="BT127" s="7"/>
      <c r="BU127" s="7">
        <v>40701</v>
      </c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9"/>
      <c r="CH127" s="9"/>
      <c r="CI127" s="9"/>
      <c r="CJ127" s="7">
        <v>1</v>
      </c>
    </row>
    <row r="128" spans="1:88" ht="15" x14ac:dyDescent="0.25">
      <c r="A128">
        <v>127</v>
      </c>
      <c r="B128" s="28">
        <v>272</v>
      </c>
      <c r="C128" s="28" t="s">
        <v>3369</v>
      </c>
      <c r="D128" s="45">
        <v>30824725</v>
      </c>
      <c r="E128" s="29" t="s">
        <v>1978</v>
      </c>
      <c r="F128" s="29" t="s">
        <v>1979</v>
      </c>
      <c r="G128" s="29" t="s">
        <v>1742</v>
      </c>
      <c r="H128" s="30">
        <f t="shared" si="17"/>
        <v>17096</v>
      </c>
      <c r="I128" s="29" t="s">
        <v>1710</v>
      </c>
      <c r="J128" s="28">
        <v>0</v>
      </c>
      <c r="K128" s="31">
        <v>0</v>
      </c>
      <c r="L128" s="7"/>
      <c r="M128" s="7"/>
      <c r="N128" s="7"/>
      <c r="O128" s="32" t="str">
        <f>"Retención Judicial "&amp;(Tabla1[[#This Row],[JUDICIAL]]*100)&amp;"%"</f>
        <v>Retención Judicial 0%</v>
      </c>
      <c r="P128" s="7"/>
      <c r="Q128" s="33">
        <f t="shared" si="22"/>
        <v>930</v>
      </c>
      <c r="R128" s="34">
        <f>+Tabla1[[#This Row],[MINIMO VITAL]]*9%</f>
        <v>83.7</v>
      </c>
      <c r="S128" s="7"/>
      <c r="T128" s="7">
        <f t="shared" ca="1" si="13"/>
        <v>72</v>
      </c>
      <c r="U128" s="7" t="str">
        <f t="shared" si="14"/>
        <v>30824725</v>
      </c>
      <c r="V128" s="7"/>
      <c r="W128" s="7"/>
      <c r="X128" s="7"/>
      <c r="Y128" s="7"/>
      <c r="Z128" s="7"/>
      <c r="AA128" s="8">
        <f>+Tabla1[[#This Row],[FECHA DE
NACIMIENTO]]</f>
        <v>17096</v>
      </c>
      <c r="AB128" s="20"/>
      <c r="AC128" s="7"/>
      <c r="AD128" s="7" t="str">
        <f>IF(COUNTIF(D$1:D127,D128)=0,"OK","Duplicado")</f>
        <v>OK</v>
      </c>
      <c r="AE128" s="7" t="str">
        <f t="shared" ca="1" si="15"/>
        <v>Inactivo</v>
      </c>
      <c r="AF128" s="9" t="s">
        <v>1564</v>
      </c>
      <c r="AG128" s="9" t="str">
        <f t="shared" si="18"/>
        <v>CMAC</v>
      </c>
      <c r="AH128" s="7"/>
      <c r="AI128" s="7"/>
      <c r="AJ128" s="7"/>
      <c r="AK128" s="7"/>
      <c r="AL128" s="7"/>
      <c r="AM128" s="7"/>
      <c r="AN128" s="7"/>
      <c r="AO128" s="7" t="e">
        <f ca="1">SEPARARAPELLIDOS2018(Tabla1[[#This Row],[APELLIDOS Y NOMBRES]])</f>
        <v>#NAME?</v>
      </c>
      <c r="AP128" s="7">
        <f t="shared" ca="1" si="19"/>
        <v>0</v>
      </c>
      <c r="AQ128" s="7">
        <f t="shared" ca="1" si="20"/>
        <v>0</v>
      </c>
      <c r="AR128" s="7">
        <f t="shared" ca="1" si="21"/>
        <v>0</v>
      </c>
      <c r="AS128" s="7" t="e">
        <f ca="1">QuitarSimbolos(Tabla1[[#This Row],[CODTRA5]])</f>
        <v>#NAME?</v>
      </c>
      <c r="AT128" s="7" t="s">
        <v>1703</v>
      </c>
      <c r="AU128" s="7">
        <f t="shared" si="16"/>
        <v>1</v>
      </c>
      <c r="AV128" s="7">
        <v>1</v>
      </c>
      <c r="AW128" s="7" t="str">
        <f>+Tabla1[[#This Row],[DNI23]]</f>
        <v>30824725</v>
      </c>
      <c r="AX128" s="7">
        <v>604</v>
      </c>
      <c r="AY128" s="8">
        <f>+Tabla1[[#This Row],[FECHA DE
NACIMIENTO]]</f>
        <v>17096</v>
      </c>
      <c r="AZ128" s="7">
        <f ca="1">+Tabla1[[#This Row],[CODTRA6]]</f>
        <v>0</v>
      </c>
      <c r="BA128" s="7">
        <f ca="1">+Tabla1[[#This Row],[CODTRA7]]</f>
        <v>0</v>
      </c>
      <c r="BB128" s="7" t="e">
        <f ca="1">+Tabla1[[#This Row],[CODTRA8]]</f>
        <v>#NAME?</v>
      </c>
      <c r="BC128" s="7">
        <f>+Tabla1[[#This Row],[SEXO]]</f>
        <v>1</v>
      </c>
      <c r="BD128" s="7">
        <v>9589</v>
      </c>
      <c r="BE128" s="7"/>
      <c r="BF128" s="7">
        <v>959616135</v>
      </c>
      <c r="BG128" s="10" t="s">
        <v>1704</v>
      </c>
      <c r="BH128" s="7"/>
      <c r="BI128" s="9"/>
      <c r="BJ128" s="7"/>
      <c r="BK128" s="7"/>
      <c r="BL128" s="7"/>
      <c r="BM128" s="7" t="s">
        <v>5</v>
      </c>
      <c r="BN128" s="7">
        <v>16</v>
      </c>
      <c r="BO128" s="7"/>
      <c r="BP128" s="7"/>
      <c r="BQ128" s="7"/>
      <c r="BR128" s="7">
        <v>2</v>
      </c>
      <c r="BS128" s="7" t="s">
        <v>1726</v>
      </c>
      <c r="BT128" s="7"/>
      <c r="BU128" s="7">
        <v>170301</v>
      </c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9"/>
      <c r="CH128" s="9"/>
      <c r="CI128" s="9"/>
      <c r="CJ128" s="7">
        <v>1</v>
      </c>
    </row>
    <row r="129" spans="1:88" ht="15" x14ac:dyDescent="0.25">
      <c r="A129">
        <v>128</v>
      </c>
      <c r="B129" s="28">
        <v>1308</v>
      </c>
      <c r="C129" s="28" t="s">
        <v>209</v>
      </c>
      <c r="D129" s="45">
        <v>4628015</v>
      </c>
      <c r="E129" s="29" t="s">
        <v>1980</v>
      </c>
      <c r="F129" s="29" t="s">
        <v>1981</v>
      </c>
      <c r="G129" s="29" t="s">
        <v>1736</v>
      </c>
      <c r="H129" s="30">
        <f t="shared" si="17"/>
        <v>19558</v>
      </c>
      <c r="I129" s="29" t="s">
        <v>1737</v>
      </c>
      <c r="J129" s="28">
        <v>0</v>
      </c>
      <c r="K129" s="31">
        <v>0</v>
      </c>
      <c r="L129" s="7"/>
      <c r="M129" s="7"/>
      <c r="N129" s="7"/>
      <c r="O129" s="32" t="str">
        <f>"Retención Judicial "&amp;(Tabla1[[#This Row],[JUDICIAL]]*100)&amp;"%"</f>
        <v>Retención Judicial 0%</v>
      </c>
      <c r="P129" s="7"/>
      <c r="Q129" s="33">
        <f t="shared" si="22"/>
        <v>930</v>
      </c>
      <c r="R129" s="34">
        <f>+Tabla1[[#This Row],[MINIMO VITAL]]*9%</f>
        <v>83.7</v>
      </c>
      <c r="S129" s="7"/>
      <c r="T129" s="7">
        <f t="shared" ca="1" si="13"/>
        <v>65</v>
      </c>
      <c r="U129" s="7" t="str">
        <f t="shared" si="14"/>
        <v>04628015</v>
      </c>
      <c r="V129" s="7"/>
      <c r="W129" s="7"/>
      <c r="X129" s="7"/>
      <c r="Y129" s="7"/>
      <c r="Z129" s="7"/>
      <c r="AA129" s="8">
        <f>+Tabla1[[#This Row],[FECHA DE
NACIMIENTO]]</f>
        <v>19558</v>
      </c>
      <c r="AB129" s="20"/>
      <c r="AC129" s="7"/>
      <c r="AD129" s="7" t="str">
        <f>IF(COUNTIF(D$1:D128,D129)=0,"OK","Duplicado")</f>
        <v>OK</v>
      </c>
      <c r="AE129" s="7" t="str">
        <f t="shared" ca="1" si="15"/>
        <v>Inactivo</v>
      </c>
      <c r="AF129" s="9" t="s">
        <v>210</v>
      </c>
      <c r="AG129" s="9" t="str">
        <f t="shared" si="18"/>
        <v>CMAC</v>
      </c>
      <c r="AH129" s="7"/>
      <c r="AI129" s="7"/>
      <c r="AJ129" s="7"/>
      <c r="AK129" s="7"/>
      <c r="AL129" s="7"/>
      <c r="AM129" s="7"/>
      <c r="AN129" s="7"/>
      <c r="AO129" s="7" t="e">
        <f ca="1">SEPARARAPELLIDOS2018(Tabla1[[#This Row],[APELLIDOS Y NOMBRES]])</f>
        <v>#NAME?</v>
      </c>
      <c r="AP129" s="7">
        <f t="shared" ca="1" si="19"/>
        <v>0</v>
      </c>
      <c r="AQ129" s="7">
        <f t="shared" ca="1" si="20"/>
        <v>0</v>
      </c>
      <c r="AR129" s="7">
        <f t="shared" ca="1" si="21"/>
        <v>0</v>
      </c>
      <c r="AS129" s="7" t="e">
        <f ca="1">QuitarSimbolos(Tabla1[[#This Row],[CODTRA5]])</f>
        <v>#NAME?</v>
      </c>
      <c r="AT129" s="7" t="s">
        <v>1703</v>
      </c>
      <c r="AU129" s="7">
        <f t="shared" si="16"/>
        <v>1</v>
      </c>
      <c r="AV129" s="7">
        <v>1</v>
      </c>
      <c r="AW129" s="7" t="str">
        <f>+Tabla1[[#This Row],[DNI23]]</f>
        <v>04628015</v>
      </c>
      <c r="AX129" s="7">
        <v>604</v>
      </c>
      <c r="AY129" s="8">
        <f>+Tabla1[[#This Row],[FECHA DE
NACIMIENTO]]</f>
        <v>19558</v>
      </c>
      <c r="AZ129" s="7">
        <f ca="1">+Tabla1[[#This Row],[CODTRA6]]</f>
        <v>0</v>
      </c>
      <c r="BA129" s="7">
        <f ca="1">+Tabla1[[#This Row],[CODTRA7]]</f>
        <v>0</v>
      </c>
      <c r="BB129" s="7" t="e">
        <f ca="1">+Tabla1[[#This Row],[CODTRA8]]</f>
        <v>#NAME?</v>
      </c>
      <c r="BC129" s="7">
        <f>+Tabla1[[#This Row],[SEXO]]</f>
        <v>1</v>
      </c>
      <c r="BD129" s="7">
        <v>9589</v>
      </c>
      <c r="BE129" s="7"/>
      <c r="BF129" s="7">
        <v>959616135</v>
      </c>
      <c r="BG129" s="10" t="s">
        <v>1704</v>
      </c>
      <c r="BH129" s="7">
        <v>3</v>
      </c>
      <c r="BI129" s="9" t="s">
        <v>1982</v>
      </c>
      <c r="BJ129" s="7">
        <v>752</v>
      </c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>
        <v>40701</v>
      </c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9"/>
      <c r="CH129" s="9"/>
      <c r="CI129" s="9"/>
      <c r="CJ129" s="7">
        <v>1</v>
      </c>
    </row>
    <row r="130" spans="1:88" ht="15" x14ac:dyDescent="0.25">
      <c r="A130">
        <v>129</v>
      </c>
      <c r="B130" s="28">
        <v>214</v>
      </c>
      <c r="C130" s="28" t="s">
        <v>211</v>
      </c>
      <c r="D130" s="45">
        <v>80384817</v>
      </c>
      <c r="E130" s="29" t="s">
        <v>1983</v>
      </c>
      <c r="F130" s="29" t="s">
        <v>1984</v>
      </c>
      <c r="G130" s="29" t="s">
        <v>1757</v>
      </c>
      <c r="H130" s="30">
        <f t="shared" si="17"/>
        <v>28280</v>
      </c>
      <c r="I130" s="29" t="s">
        <v>1737</v>
      </c>
      <c r="J130" s="28">
        <v>0</v>
      </c>
      <c r="K130" s="31">
        <v>0</v>
      </c>
      <c r="L130" s="7"/>
      <c r="M130" s="7"/>
      <c r="N130" s="7"/>
      <c r="O130" s="32" t="str">
        <f>"Retención Judicial "&amp;(Tabla1[[#This Row],[JUDICIAL]]*100)&amp;"%"</f>
        <v>Retención Judicial 0%</v>
      </c>
      <c r="P130" s="7"/>
      <c r="Q130" s="33">
        <f t="shared" si="22"/>
        <v>930</v>
      </c>
      <c r="R130" s="34">
        <f>+Tabla1[[#This Row],[MINIMO VITAL]]*9%</f>
        <v>83.7</v>
      </c>
      <c r="S130" s="7"/>
      <c r="T130" s="7">
        <f t="shared" ref="T130:T193" ca="1" si="23">IFERROR(DATEDIF(H130,TODAY(),"y")," ")</f>
        <v>41</v>
      </c>
      <c r="U130" s="7" t="str">
        <f t="shared" ref="U130:U193" si="24">IF(D130="","",REPT("0",8-LEN(D130))&amp;D130)</f>
        <v>80384817</v>
      </c>
      <c r="V130" s="7"/>
      <c r="W130" s="7"/>
      <c r="X130" s="7"/>
      <c r="Y130" s="7"/>
      <c r="Z130" s="7"/>
      <c r="AA130" s="8">
        <f>+Tabla1[[#This Row],[FECHA DE
NACIMIENTO]]</f>
        <v>28280</v>
      </c>
      <c r="AB130" s="20">
        <v>3.1</v>
      </c>
      <c r="AC130" s="7"/>
      <c r="AD130" s="7" t="str">
        <f>IF(COUNTIF(D$1:D129,D130)=0,"OK","Duplicado")</f>
        <v>OK</v>
      </c>
      <c r="AE130" s="7" t="str">
        <f t="shared" ref="AE130:AE193" ca="1" si="25">IF(TODAY()&lt;A130,"Pendiente",IF(TODAY()&gt;A130,"Inactivo","Activo"))</f>
        <v>Inactivo</v>
      </c>
      <c r="AF130" s="9" t="s">
        <v>212</v>
      </c>
      <c r="AG130" s="9" t="str">
        <f t="shared" si="18"/>
        <v>CMAC</v>
      </c>
      <c r="AH130" s="7"/>
      <c r="AI130" s="7"/>
      <c r="AJ130" s="7"/>
      <c r="AK130" s="7"/>
      <c r="AL130" s="7"/>
      <c r="AM130" s="7"/>
      <c r="AN130" s="7"/>
      <c r="AO130" s="7" t="e">
        <f ca="1">SEPARARAPELLIDOS2018(Tabla1[[#This Row],[APELLIDOS Y NOMBRES]])</f>
        <v>#NAME?</v>
      </c>
      <c r="AP130" s="7">
        <f t="shared" ca="1" si="19"/>
        <v>0</v>
      </c>
      <c r="AQ130" s="7">
        <f t="shared" ca="1" si="20"/>
        <v>0</v>
      </c>
      <c r="AR130" s="7">
        <f t="shared" ca="1" si="21"/>
        <v>0</v>
      </c>
      <c r="AS130" s="7" t="e">
        <f ca="1">QuitarSimbolos(Tabla1[[#This Row],[CODTRA5]])</f>
        <v>#NAME?</v>
      </c>
      <c r="AT130" s="7" t="s">
        <v>1703</v>
      </c>
      <c r="AU130" s="7">
        <f t="shared" ref="AU130:AU193" si="26">IF(AT130="","",IF(AT130="MASCULINO",1,2))</f>
        <v>1</v>
      </c>
      <c r="AV130" s="7">
        <v>1</v>
      </c>
      <c r="AW130" s="7" t="str">
        <f>+Tabla1[[#This Row],[DNI23]]</f>
        <v>80384817</v>
      </c>
      <c r="AX130" s="7">
        <v>604</v>
      </c>
      <c r="AY130" s="8">
        <f>+Tabla1[[#This Row],[FECHA DE
NACIMIENTO]]</f>
        <v>28280</v>
      </c>
      <c r="AZ130" s="7">
        <f ca="1">+Tabla1[[#This Row],[CODTRA6]]</f>
        <v>0</v>
      </c>
      <c r="BA130" s="7">
        <f ca="1">+Tabla1[[#This Row],[CODTRA7]]</f>
        <v>0</v>
      </c>
      <c r="BB130" s="7" t="e">
        <f ca="1">+Tabla1[[#This Row],[CODTRA8]]</f>
        <v>#NAME?</v>
      </c>
      <c r="BC130" s="7">
        <f>+Tabla1[[#This Row],[SEXO]]</f>
        <v>1</v>
      </c>
      <c r="BD130" s="7">
        <v>9589</v>
      </c>
      <c r="BE130" s="7"/>
      <c r="BF130" s="7">
        <v>959616135</v>
      </c>
      <c r="BG130" s="10" t="s">
        <v>1704</v>
      </c>
      <c r="BH130" s="7">
        <v>3</v>
      </c>
      <c r="BI130" s="9" t="s">
        <v>1714</v>
      </c>
      <c r="BJ130" s="7">
        <v>557</v>
      </c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>
        <v>170101</v>
      </c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9"/>
      <c r="CH130" s="9"/>
      <c r="CI130" s="9"/>
      <c r="CJ130" s="7">
        <v>1</v>
      </c>
    </row>
    <row r="131" spans="1:88" ht="15" x14ac:dyDescent="0.25">
      <c r="A131">
        <v>130</v>
      </c>
      <c r="B131" s="28">
        <v>319</v>
      </c>
      <c r="C131" s="28" t="s">
        <v>213</v>
      </c>
      <c r="D131" s="45">
        <v>30830389</v>
      </c>
      <c r="E131" s="29" t="s">
        <v>1985</v>
      </c>
      <c r="F131" s="29"/>
      <c r="G131" s="29" t="s">
        <v>1702</v>
      </c>
      <c r="H131" s="30">
        <f t="shared" ref="H131:H194" si="27">IFERROR(DATE(MID(E131,1,2),MID(E131,3,2),MID(E131,5,2))," ")</f>
        <v>17555</v>
      </c>
      <c r="I131" s="29"/>
      <c r="J131" s="28">
        <v>0</v>
      </c>
      <c r="K131" s="31">
        <v>0</v>
      </c>
      <c r="L131" s="7"/>
      <c r="M131" s="7"/>
      <c r="N131" s="7"/>
      <c r="O131" s="32" t="str">
        <f>"Retención Judicial "&amp;(Tabla1[[#This Row],[JUDICIAL]]*100)&amp;"%"</f>
        <v>Retención Judicial 0%</v>
      </c>
      <c r="P131" s="7"/>
      <c r="Q131" s="33">
        <f t="shared" si="22"/>
        <v>930</v>
      </c>
      <c r="R131" s="34">
        <f>+Tabla1[[#This Row],[MINIMO VITAL]]*9%</f>
        <v>83.7</v>
      </c>
      <c r="S131" s="7"/>
      <c r="T131" s="7">
        <f t="shared" ca="1" si="23"/>
        <v>71</v>
      </c>
      <c r="U131" s="7" t="str">
        <f t="shared" si="24"/>
        <v>30830389</v>
      </c>
      <c r="V131" s="7"/>
      <c r="W131" s="7"/>
      <c r="X131" s="7"/>
      <c r="Y131" s="7"/>
      <c r="Z131" s="7"/>
      <c r="AA131" s="8">
        <f>+Tabla1[[#This Row],[FECHA DE
NACIMIENTO]]</f>
        <v>17555</v>
      </c>
      <c r="AB131" s="20"/>
      <c r="AC131" s="7"/>
      <c r="AD131" s="7" t="str">
        <f>IF(COUNTIF(D$1:D130,D131)=0,"OK","Duplicado")</f>
        <v>OK</v>
      </c>
      <c r="AE131" s="7" t="str">
        <f t="shared" ca="1" si="25"/>
        <v>Inactivo</v>
      </c>
      <c r="AF131" s="9" t="s">
        <v>214</v>
      </c>
      <c r="AG131" s="9" t="str">
        <f t="shared" ref="AG131:AG194" si="28">IF(AF131="","",IF(AF131="00","","CMAC"))</f>
        <v>CMAC</v>
      </c>
      <c r="AH131" s="7"/>
      <c r="AI131" s="7"/>
      <c r="AJ131" s="7"/>
      <c r="AK131" s="7"/>
      <c r="AL131" s="7"/>
      <c r="AM131" s="7"/>
      <c r="AN131" s="7"/>
      <c r="AO131" s="7" t="e">
        <f ca="1">SEPARARAPELLIDOS2018(Tabla1[[#This Row],[APELLIDOS Y NOMBRES]])</f>
        <v>#NAME?</v>
      </c>
      <c r="AP131" s="7">
        <f t="shared" ref="AP131:AP194" ca="1" si="29">IFERROR(IF(AO131="","",MID((REPLACE((AO131),(SEARCH("@",(AO131))),1,"")),(SEARCH("@",(REPLACE((AO131),(SEARCH("@",(AO131))),1,""))))+1,((LEN((REPLACE((AO131),(SEARCH("@",(AO131))),1,""))))-(SEARCH("@",(REPLACE((AO131),(SEARCH("@",(AO131))),1,""))))))),)</f>
        <v>0</v>
      </c>
      <c r="AQ131" s="7">
        <f t="shared" ref="AQ131:AQ194" ca="1" si="30">IFERROR(IF(AO131="","",LEFT(AO131,(SEARCH("@",AO131))-1)),)</f>
        <v>0</v>
      </c>
      <c r="AR131" s="7">
        <f t="shared" ref="AR131:AR194" ca="1" si="31">IFERROR(IF(AO131="","",LEFT((RIGHT(AO131,(LEN(AO131))-(SEARCH("@",AO131)))),(SEARCH("@",(RIGHT(AO131,(LEN(AO131))-(SEARCH("@",AO131))))))-1)),)</f>
        <v>0</v>
      </c>
      <c r="AS131" s="7" t="e">
        <f ca="1">QuitarSimbolos(Tabla1[[#This Row],[CODTRA5]])</f>
        <v>#NAME?</v>
      </c>
      <c r="AT131" s="7" t="s">
        <v>1703</v>
      </c>
      <c r="AU131" s="7">
        <f t="shared" si="26"/>
        <v>1</v>
      </c>
      <c r="AV131" s="7">
        <v>1</v>
      </c>
      <c r="AW131" s="7" t="str">
        <f>+Tabla1[[#This Row],[DNI23]]</f>
        <v>30830389</v>
      </c>
      <c r="AX131" s="7">
        <v>604</v>
      </c>
      <c r="AY131" s="8">
        <f>+Tabla1[[#This Row],[FECHA DE
NACIMIENTO]]</f>
        <v>17555</v>
      </c>
      <c r="AZ131" s="7">
        <f ca="1">+Tabla1[[#This Row],[CODTRA6]]</f>
        <v>0</v>
      </c>
      <c r="BA131" s="7">
        <f ca="1">+Tabla1[[#This Row],[CODTRA7]]</f>
        <v>0</v>
      </c>
      <c r="BB131" s="7" t="e">
        <f ca="1">+Tabla1[[#This Row],[CODTRA8]]</f>
        <v>#NAME?</v>
      </c>
      <c r="BC131" s="7">
        <f>+Tabla1[[#This Row],[SEXO]]</f>
        <v>1</v>
      </c>
      <c r="BD131" s="7">
        <v>9589</v>
      </c>
      <c r="BE131" s="7"/>
      <c r="BF131" s="7">
        <v>959616135</v>
      </c>
      <c r="BG131" s="10" t="s">
        <v>1704</v>
      </c>
      <c r="BH131" s="7">
        <v>3</v>
      </c>
      <c r="BI131" s="9" t="s">
        <v>1986</v>
      </c>
      <c r="BJ131" s="7">
        <v>333</v>
      </c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>
        <v>40701</v>
      </c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9"/>
      <c r="CH131" s="9"/>
      <c r="CI131" s="9"/>
      <c r="CJ131" s="7">
        <v>1</v>
      </c>
    </row>
    <row r="132" spans="1:88" ht="15" x14ac:dyDescent="0.25">
      <c r="A132">
        <v>131</v>
      </c>
      <c r="B132" s="28">
        <v>778</v>
      </c>
      <c r="C132" s="28" t="s">
        <v>215</v>
      </c>
      <c r="D132" s="45">
        <v>30836557</v>
      </c>
      <c r="E132" s="29" t="s">
        <v>1987</v>
      </c>
      <c r="F132" s="29" t="s">
        <v>1988</v>
      </c>
      <c r="G132" s="29" t="s">
        <v>1742</v>
      </c>
      <c r="H132" s="30">
        <f t="shared" si="27"/>
        <v>26685</v>
      </c>
      <c r="I132" s="29" t="s">
        <v>1710</v>
      </c>
      <c r="J132" s="28">
        <v>0</v>
      </c>
      <c r="K132" s="31">
        <v>0</v>
      </c>
      <c r="L132" s="7"/>
      <c r="M132" s="7"/>
      <c r="N132" s="7"/>
      <c r="O132" s="32" t="str">
        <f>"Retención Judicial "&amp;(Tabla1[[#This Row],[JUDICIAL]]*100)&amp;"%"</f>
        <v>Retención Judicial 0%</v>
      </c>
      <c r="P132" s="7"/>
      <c r="Q132" s="33">
        <f t="shared" ref="Q132:Q195" si="32">+Q131</f>
        <v>930</v>
      </c>
      <c r="R132" s="34">
        <f>+Tabla1[[#This Row],[MINIMO VITAL]]*9%</f>
        <v>83.7</v>
      </c>
      <c r="S132" s="7"/>
      <c r="T132" s="7">
        <f t="shared" ca="1" si="23"/>
        <v>46</v>
      </c>
      <c r="U132" s="7" t="str">
        <f t="shared" si="24"/>
        <v>30836557</v>
      </c>
      <c r="V132" s="7"/>
      <c r="W132" s="7"/>
      <c r="X132" s="7"/>
      <c r="Y132" s="7"/>
      <c r="Z132" s="7"/>
      <c r="AA132" s="8">
        <f>+Tabla1[[#This Row],[FECHA DE
NACIMIENTO]]</f>
        <v>26685</v>
      </c>
      <c r="AB132" s="20"/>
      <c r="AC132" s="7"/>
      <c r="AD132" s="7" t="str">
        <f>IF(COUNTIF(D$1:D131,D132)=0,"OK","Duplicado")</f>
        <v>OK</v>
      </c>
      <c r="AE132" s="7" t="str">
        <f t="shared" ca="1" si="25"/>
        <v>Inactivo</v>
      </c>
      <c r="AF132" s="9" t="s">
        <v>216</v>
      </c>
      <c r="AG132" s="9" t="str">
        <f t="shared" si="28"/>
        <v>CMAC</v>
      </c>
      <c r="AH132" s="7"/>
      <c r="AI132" s="7"/>
      <c r="AJ132" s="7"/>
      <c r="AK132" s="7"/>
      <c r="AL132" s="7"/>
      <c r="AM132" s="7"/>
      <c r="AN132" s="7"/>
      <c r="AO132" s="7" t="e">
        <f ca="1">SEPARARAPELLIDOS2018(Tabla1[[#This Row],[APELLIDOS Y NOMBRES]])</f>
        <v>#NAME?</v>
      </c>
      <c r="AP132" s="7">
        <f t="shared" ca="1" si="29"/>
        <v>0</v>
      </c>
      <c r="AQ132" s="7">
        <f t="shared" ca="1" si="30"/>
        <v>0</v>
      </c>
      <c r="AR132" s="7">
        <f t="shared" ca="1" si="31"/>
        <v>0</v>
      </c>
      <c r="AS132" s="7" t="e">
        <f ca="1">QuitarSimbolos(Tabla1[[#This Row],[CODTRA5]])</f>
        <v>#NAME?</v>
      </c>
      <c r="AT132" s="7" t="s">
        <v>1703</v>
      </c>
      <c r="AU132" s="7">
        <f t="shared" si="26"/>
        <v>1</v>
      </c>
      <c r="AV132" s="7">
        <v>1</v>
      </c>
      <c r="AW132" s="7" t="str">
        <f>+Tabla1[[#This Row],[DNI23]]</f>
        <v>30836557</v>
      </c>
      <c r="AX132" s="7">
        <v>604</v>
      </c>
      <c r="AY132" s="8">
        <f>+Tabla1[[#This Row],[FECHA DE
NACIMIENTO]]</f>
        <v>26685</v>
      </c>
      <c r="AZ132" s="7">
        <f ca="1">+Tabla1[[#This Row],[CODTRA6]]</f>
        <v>0</v>
      </c>
      <c r="BA132" s="7">
        <f ca="1">+Tabla1[[#This Row],[CODTRA7]]</f>
        <v>0</v>
      </c>
      <c r="BB132" s="7" t="e">
        <f ca="1">+Tabla1[[#This Row],[CODTRA8]]</f>
        <v>#NAME?</v>
      </c>
      <c r="BC132" s="7">
        <f>+Tabla1[[#This Row],[SEXO]]</f>
        <v>1</v>
      </c>
      <c r="BD132" s="7">
        <v>9589</v>
      </c>
      <c r="BE132" s="7"/>
      <c r="BF132" s="7">
        <v>959616135</v>
      </c>
      <c r="BG132" s="10" t="s">
        <v>1704</v>
      </c>
      <c r="BH132" s="7"/>
      <c r="BI132" s="9"/>
      <c r="BJ132" s="7"/>
      <c r="BK132" s="7"/>
      <c r="BL132" s="7"/>
      <c r="BM132" s="7" t="s">
        <v>1705</v>
      </c>
      <c r="BN132" s="7">
        <v>11</v>
      </c>
      <c r="BO132" s="7"/>
      <c r="BP132" s="7"/>
      <c r="BQ132" s="7"/>
      <c r="BR132" s="7">
        <v>2</v>
      </c>
      <c r="BS132" s="7" t="s">
        <v>1989</v>
      </c>
      <c r="BT132" s="7"/>
      <c r="BU132" s="7">
        <v>40701</v>
      </c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9"/>
      <c r="CH132" s="9"/>
      <c r="CI132" s="9"/>
      <c r="CJ132" s="7">
        <v>1</v>
      </c>
    </row>
    <row r="133" spans="1:88" ht="15" x14ac:dyDescent="0.25">
      <c r="A133">
        <v>132</v>
      </c>
      <c r="B133" s="28">
        <v>779</v>
      </c>
      <c r="C133" s="28" t="s">
        <v>217</v>
      </c>
      <c r="D133" s="45">
        <v>43095587</v>
      </c>
      <c r="E133" s="29" t="s">
        <v>1990</v>
      </c>
      <c r="F133" s="29"/>
      <c r="G133" s="29" t="s">
        <v>1702</v>
      </c>
      <c r="H133" s="30">
        <f t="shared" si="27"/>
        <v>31046</v>
      </c>
      <c r="I133" s="29"/>
      <c r="J133" s="28">
        <v>0</v>
      </c>
      <c r="K133" s="31">
        <v>0</v>
      </c>
      <c r="L133" s="7"/>
      <c r="M133" s="7"/>
      <c r="N133" s="7"/>
      <c r="O133" s="32" t="str">
        <f>"Retención Judicial "&amp;(Tabla1[[#This Row],[JUDICIAL]]*100)&amp;"%"</f>
        <v>Retención Judicial 0%</v>
      </c>
      <c r="P133" s="7"/>
      <c r="Q133" s="33">
        <f t="shared" si="32"/>
        <v>930</v>
      </c>
      <c r="R133" s="34">
        <f>+Tabla1[[#This Row],[MINIMO VITAL]]*9%</f>
        <v>83.7</v>
      </c>
      <c r="S133" s="7"/>
      <c r="T133" s="7">
        <f t="shared" ca="1" si="23"/>
        <v>34</v>
      </c>
      <c r="U133" s="7" t="str">
        <f t="shared" si="24"/>
        <v>43095587</v>
      </c>
      <c r="V133" s="7"/>
      <c r="W133" s="7"/>
      <c r="X133" s="7"/>
      <c r="Y133" s="7"/>
      <c r="Z133" s="7"/>
      <c r="AA133" s="8">
        <f>+Tabla1[[#This Row],[FECHA DE
NACIMIENTO]]</f>
        <v>31046</v>
      </c>
      <c r="AB133" s="20"/>
      <c r="AC133" s="7"/>
      <c r="AD133" s="7" t="str">
        <f>IF(COUNTIF(D$1:D132,D133)=0,"OK","Duplicado")</f>
        <v>OK</v>
      </c>
      <c r="AE133" s="7" t="str">
        <f t="shared" ca="1" si="25"/>
        <v>Inactivo</v>
      </c>
      <c r="AF133" s="9" t="s">
        <v>218</v>
      </c>
      <c r="AG133" s="9" t="str">
        <f t="shared" si="28"/>
        <v>CMAC</v>
      </c>
      <c r="AH133" s="7"/>
      <c r="AI133" s="7"/>
      <c r="AJ133" s="7"/>
      <c r="AK133" s="7"/>
      <c r="AL133" s="7"/>
      <c r="AM133" s="7"/>
      <c r="AN133" s="7"/>
      <c r="AO133" s="7" t="e">
        <f ca="1">SEPARARAPELLIDOS2018(Tabla1[[#This Row],[APELLIDOS Y NOMBRES]])</f>
        <v>#NAME?</v>
      </c>
      <c r="AP133" s="7">
        <f t="shared" ca="1" si="29"/>
        <v>0</v>
      </c>
      <c r="AQ133" s="7">
        <f t="shared" ca="1" si="30"/>
        <v>0</v>
      </c>
      <c r="AR133" s="7">
        <f t="shared" ca="1" si="31"/>
        <v>0</v>
      </c>
      <c r="AS133" s="7" t="e">
        <f ca="1">QuitarSimbolos(Tabla1[[#This Row],[CODTRA5]])</f>
        <v>#NAME?</v>
      </c>
      <c r="AT133" s="7" t="s">
        <v>1974</v>
      </c>
      <c r="AU133" s="7">
        <f t="shared" si="26"/>
        <v>2</v>
      </c>
      <c r="AV133" s="7">
        <v>1</v>
      </c>
      <c r="AW133" s="7" t="str">
        <f>+Tabla1[[#This Row],[DNI23]]</f>
        <v>43095587</v>
      </c>
      <c r="AX133" s="7">
        <v>604</v>
      </c>
      <c r="AY133" s="8">
        <f>+Tabla1[[#This Row],[FECHA DE
NACIMIENTO]]</f>
        <v>31046</v>
      </c>
      <c r="AZ133" s="7">
        <f ca="1">+Tabla1[[#This Row],[CODTRA6]]</f>
        <v>0</v>
      </c>
      <c r="BA133" s="7">
        <f ca="1">+Tabla1[[#This Row],[CODTRA7]]</f>
        <v>0</v>
      </c>
      <c r="BB133" s="7" t="e">
        <f ca="1">+Tabla1[[#This Row],[CODTRA8]]</f>
        <v>#NAME?</v>
      </c>
      <c r="BC133" s="7">
        <f>+Tabla1[[#This Row],[SEXO]]</f>
        <v>2</v>
      </c>
      <c r="BD133" s="7">
        <v>9589</v>
      </c>
      <c r="BE133" s="7"/>
      <c r="BF133" s="7">
        <v>959616135</v>
      </c>
      <c r="BG133" s="10" t="s">
        <v>1704</v>
      </c>
      <c r="BH133" s="7"/>
      <c r="BI133" s="9"/>
      <c r="BJ133" s="7"/>
      <c r="BK133" s="7"/>
      <c r="BL133" s="7"/>
      <c r="BM133" s="7" t="s">
        <v>1711</v>
      </c>
      <c r="BN133" s="7">
        <v>12</v>
      </c>
      <c r="BO133" s="7"/>
      <c r="BP133" s="7"/>
      <c r="BQ133" s="7"/>
      <c r="BR133" s="7">
        <v>2</v>
      </c>
      <c r="BS133" s="7" t="s">
        <v>1991</v>
      </c>
      <c r="BT133" s="7"/>
      <c r="BU133" s="7">
        <v>40704</v>
      </c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9"/>
      <c r="CH133" s="9"/>
      <c r="CI133" s="9"/>
      <c r="CJ133" s="7">
        <v>1</v>
      </c>
    </row>
    <row r="134" spans="1:88" ht="15" x14ac:dyDescent="0.25">
      <c r="A134">
        <v>133</v>
      </c>
      <c r="B134" s="28">
        <v>780</v>
      </c>
      <c r="C134" s="28" t="s">
        <v>219</v>
      </c>
      <c r="D134" s="45">
        <v>72690080</v>
      </c>
      <c r="E134" s="29" t="s">
        <v>1992</v>
      </c>
      <c r="F134" s="29" t="s">
        <v>1993</v>
      </c>
      <c r="G134" s="29" t="s">
        <v>1757</v>
      </c>
      <c r="H134" s="30">
        <f t="shared" si="27"/>
        <v>33693</v>
      </c>
      <c r="I134" s="29" t="s">
        <v>1737</v>
      </c>
      <c r="J134" s="28">
        <v>0</v>
      </c>
      <c r="K134" s="31">
        <v>0</v>
      </c>
      <c r="L134" s="7"/>
      <c r="M134" s="7"/>
      <c r="N134" s="7"/>
      <c r="O134" s="32" t="str">
        <f>"Retención Judicial "&amp;(Tabla1[[#This Row],[JUDICIAL]]*100)&amp;"%"</f>
        <v>Retención Judicial 0%</v>
      </c>
      <c r="P134" s="7"/>
      <c r="Q134" s="33">
        <f t="shared" si="32"/>
        <v>930</v>
      </c>
      <c r="R134" s="34">
        <f>+Tabla1[[#This Row],[MINIMO VITAL]]*9%</f>
        <v>83.7</v>
      </c>
      <c r="S134" s="7"/>
      <c r="T134" s="7">
        <f t="shared" ca="1" si="23"/>
        <v>27</v>
      </c>
      <c r="U134" s="7" t="str">
        <f t="shared" si="24"/>
        <v>72690080</v>
      </c>
      <c r="V134" s="7"/>
      <c r="W134" s="7"/>
      <c r="X134" s="7"/>
      <c r="Y134" s="7"/>
      <c r="Z134" s="7"/>
      <c r="AA134" s="8">
        <f>+Tabla1[[#This Row],[FECHA DE
NACIMIENTO]]</f>
        <v>33693</v>
      </c>
      <c r="AB134" s="20"/>
      <c r="AC134" s="7"/>
      <c r="AD134" s="7" t="str">
        <f>IF(COUNTIF(D$1:D133,D134)=0,"OK","Duplicado")</f>
        <v>OK</v>
      </c>
      <c r="AE134" s="7" t="str">
        <f t="shared" ca="1" si="25"/>
        <v>Inactivo</v>
      </c>
      <c r="AF134" s="9" t="s">
        <v>220</v>
      </c>
      <c r="AG134" s="9" t="str">
        <f t="shared" si="28"/>
        <v>CMAC</v>
      </c>
      <c r="AH134" s="7"/>
      <c r="AI134" s="7"/>
      <c r="AJ134" s="7"/>
      <c r="AK134" s="7"/>
      <c r="AL134" s="7"/>
      <c r="AM134" s="7"/>
      <c r="AN134" s="7"/>
      <c r="AO134" s="7" t="e">
        <f ca="1">SEPARARAPELLIDOS2018(Tabla1[[#This Row],[APELLIDOS Y NOMBRES]])</f>
        <v>#NAME?</v>
      </c>
      <c r="AP134" s="7">
        <f t="shared" ca="1" si="29"/>
        <v>0</v>
      </c>
      <c r="AQ134" s="7">
        <f t="shared" ca="1" si="30"/>
        <v>0</v>
      </c>
      <c r="AR134" s="7">
        <f t="shared" ca="1" si="31"/>
        <v>0</v>
      </c>
      <c r="AS134" s="7" t="e">
        <f ca="1">QuitarSimbolos(Tabla1[[#This Row],[CODTRA5]])</f>
        <v>#NAME?</v>
      </c>
      <c r="AT134" s="7" t="s">
        <v>1703</v>
      </c>
      <c r="AU134" s="7">
        <f t="shared" si="26"/>
        <v>1</v>
      </c>
      <c r="AV134" s="7">
        <v>1</v>
      </c>
      <c r="AW134" s="7" t="str">
        <f>+Tabla1[[#This Row],[DNI23]]</f>
        <v>72690080</v>
      </c>
      <c r="AX134" s="7">
        <v>604</v>
      </c>
      <c r="AY134" s="8">
        <f>+Tabla1[[#This Row],[FECHA DE
NACIMIENTO]]</f>
        <v>33693</v>
      </c>
      <c r="AZ134" s="7">
        <f ca="1">+Tabla1[[#This Row],[CODTRA6]]</f>
        <v>0</v>
      </c>
      <c r="BA134" s="7">
        <f ca="1">+Tabla1[[#This Row],[CODTRA7]]</f>
        <v>0</v>
      </c>
      <c r="BB134" s="7" t="e">
        <f ca="1">+Tabla1[[#This Row],[CODTRA8]]</f>
        <v>#NAME?</v>
      </c>
      <c r="BC134" s="7">
        <f>+Tabla1[[#This Row],[SEXO]]</f>
        <v>1</v>
      </c>
      <c r="BD134" s="7">
        <v>9589</v>
      </c>
      <c r="BE134" s="7"/>
      <c r="BF134" s="7">
        <v>999987507</v>
      </c>
      <c r="BG134" s="10" t="s">
        <v>1704</v>
      </c>
      <c r="BH134" s="7"/>
      <c r="BI134" s="9"/>
      <c r="BJ134" s="7"/>
      <c r="BK134" s="7"/>
      <c r="BL134" s="7"/>
      <c r="BM134" s="7" t="s">
        <v>1705</v>
      </c>
      <c r="BN134" s="7">
        <v>10</v>
      </c>
      <c r="BO134" s="7"/>
      <c r="BP134" s="7"/>
      <c r="BQ134" s="7"/>
      <c r="BR134" s="7">
        <v>2</v>
      </c>
      <c r="BS134" s="7" t="s">
        <v>1994</v>
      </c>
      <c r="BT134" s="7"/>
      <c r="BU134" s="7">
        <v>40701</v>
      </c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9"/>
      <c r="CH134" s="9"/>
      <c r="CI134" s="9"/>
      <c r="CJ134" s="7">
        <v>1</v>
      </c>
    </row>
    <row r="135" spans="1:88" ht="15" x14ac:dyDescent="0.25">
      <c r="A135">
        <v>134</v>
      </c>
      <c r="B135" s="28">
        <v>247</v>
      </c>
      <c r="C135" s="28" t="s">
        <v>3372</v>
      </c>
      <c r="D135" s="45">
        <v>42101443</v>
      </c>
      <c r="E135" s="35" t="s">
        <v>3370</v>
      </c>
      <c r="F135" s="29" t="s">
        <v>1720</v>
      </c>
      <c r="G135" s="29" t="s">
        <v>1702</v>
      </c>
      <c r="H135" s="30">
        <f t="shared" si="27"/>
        <v>30075</v>
      </c>
      <c r="I135" s="29" t="s">
        <v>1720</v>
      </c>
      <c r="J135" s="28">
        <v>0</v>
      </c>
      <c r="K135" s="31">
        <v>0</v>
      </c>
      <c r="L135" s="7"/>
      <c r="M135" s="7"/>
      <c r="N135" s="7"/>
      <c r="O135" s="32" t="str">
        <f>"Retención Judicial "&amp;(Tabla1[[#This Row],[JUDICIAL]]*100)&amp;"%"</f>
        <v>Retención Judicial 0%</v>
      </c>
      <c r="P135" s="7"/>
      <c r="Q135" s="33">
        <f t="shared" si="32"/>
        <v>930</v>
      </c>
      <c r="R135" s="34">
        <f>+Tabla1[[#This Row],[MINIMO VITAL]]*9%</f>
        <v>83.7</v>
      </c>
      <c r="S135" s="7"/>
      <c r="T135" s="7">
        <f t="shared" ca="1" si="23"/>
        <v>36</v>
      </c>
      <c r="U135" s="7" t="str">
        <f t="shared" si="24"/>
        <v>42101443</v>
      </c>
      <c r="V135" s="7"/>
      <c r="W135" s="7"/>
      <c r="X135" s="7"/>
      <c r="Y135" s="7"/>
      <c r="Z135" s="7"/>
      <c r="AA135" s="8">
        <f>+Tabla1[[#This Row],[FECHA DE
NACIMIENTO]]</f>
        <v>30075</v>
      </c>
      <c r="AB135" s="20"/>
      <c r="AC135" s="7"/>
      <c r="AD135" s="7" t="str">
        <f>IF(COUNTIF(D$1:D134,D135)=0,"OK","Duplicado")</f>
        <v>OK</v>
      </c>
      <c r="AE135" s="7" t="str">
        <f t="shared" ca="1" si="25"/>
        <v>Inactivo</v>
      </c>
      <c r="AF135" s="9" t="s">
        <v>1720</v>
      </c>
      <c r="AG135" s="9" t="str">
        <f t="shared" si="28"/>
        <v/>
      </c>
      <c r="AH135" s="7"/>
      <c r="AI135" s="7"/>
      <c r="AJ135" s="7"/>
      <c r="AK135" s="7"/>
      <c r="AL135" s="7"/>
      <c r="AM135" s="7"/>
      <c r="AN135" s="7"/>
      <c r="AO135" s="7" t="e">
        <f ca="1">SEPARARAPELLIDOS2018(Tabla1[[#This Row],[APELLIDOS Y NOMBRES]])</f>
        <v>#NAME?</v>
      </c>
      <c r="AP135" s="7">
        <f t="shared" ca="1" si="29"/>
        <v>0</v>
      </c>
      <c r="AQ135" s="7">
        <f t="shared" ca="1" si="30"/>
        <v>0</v>
      </c>
      <c r="AR135" s="7">
        <f t="shared" ca="1" si="31"/>
        <v>0</v>
      </c>
      <c r="AS135" s="7" t="e">
        <f ca="1">QuitarSimbolos(Tabla1[[#This Row],[CODTRA5]])</f>
        <v>#NAME?</v>
      </c>
      <c r="AT135" s="7" t="s">
        <v>1703</v>
      </c>
      <c r="AU135" s="7">
        <f t="shared" si="26"/>
        <v>1</v>
      </c>
      <c r="AV135" s="7">
        <v>1</v>
      </c>
      <c r="AW135" s="7" t="str">
        <f>+Tabla1[[#This Row],[DNI23]]</f>
        <v>42101443</v>
      </c>
      <c r="AX135" s="7">
        <v>604</v>
      </c>
      <c r="AY135" s="8">
        <f>+Tabla1[[#This Row],[FECHA DE
NACIMIENTO]]</f>
        <v>30075</v>
      </c>
      <c r="AZ135" s="7">
        <f ca="1">+Tabla1[[#This Row],[CODTRA6]]</f>
        <v>0</v>
      </c>
      <c r="BA135" s="7">
        <f ca="1">+Tabla1[[#This Row],[CODTRA7]]</f>
        <v>0</v>
      </c>
      <c r="BB135" s="7" t="e">
        <f ca="1">+Tabla1[[#This Row],[CODTRA8]]</f>
        <v>#NAME?</v>
      </c>
      <c r="BC135" s="7">
        <f>+Tabla1[[#This Row],[SEXO]]</f>
        <v>1</v>
      </c>
      <c r="BD135" s="7">
        <v>9589</v>
      </c>
      <c r="BE135" s="7"/>
      <c r="BF135" s="7">
        <v>959616135</v>
      </c>
      <c r="BG135" s="10" t="s">
        <v>1704</v>
      </c>
      <c r="BH135" s="7">
        <v>3</v>
      </c>
      <c r="BI135" s="9" t="s">
        <v>1995</v>
      </c>
      <c r="BJ135" s="7">
        <v>100</v>
      </c>
      <c r="BK135" s="7"/>
      <c r="BL135" s="7"/>
      <c r="BM135" s="7"/>
      <c r="BN135" s="7"/>
      <c r="BO135" s="7"/>
      <c r="BP135" s="7"/>
      <c r="BQ135" s="7"/>
      <c r="BR135" s="7">
        <v>2</v>
      </c>
      <c r="BS135" s="9" t="s">
        <v>1996</v>
      </c>
      <c r="BT135" s="7"/>
      <c r="BU135" s="7">
        <v>40701</v>
      </c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9"/>
      <c r="CH135" s="9"/>
      <c r="CI135" s="9"/>
      <c r="CJ135" s="7">
        <v>1</v>
      </c>
    </row>
    <row r="136" spans="1:88" ht="15" x14ac:dyDescent="0.25">
      <c r="A136">
        <v>135</v>
      </c>
      <c r="B136" s="28">
        <v>437</v>
      </c>
      <c r="C136" s="28" t="s">
        <v>221</v>
      </c>
      <c r="D136" s="45">
        <v>42214723</v>
      </c>
      <c r="E136" s="35" t="s">
        <v>3371</v>
      </c>
      <c r="F136" s="29" t="s">
        <v>1720</v>
      </c>
      <c r="G136" s="29" t="s">
        <v>1702</v>
      </c>
      <c r="H136" s="30">
        <f t="shared" si="27"/>
        <v>30228</v>
      </c>
      <c r="I136" s="29" t="s">
        <v>1720</v>
      </c>
      <c r="J136" s="28">
        <v>0</v>
      </c>
      <c r="K136" s="31">
        <v>0</v>
      </c>
      <c r="L136" s="7"/>
      <c r="M136" s="7"/>
      <c r="N136" s="7"/>
      <c r="O136" s="32" t="str">
        <f>"Retención Judicial "&amp;(Tabla1[[#This Row],[JUDICIAL]]*100)&amp;"%"</f>
        <v>Retención Judicial 0%</v>
      </c>
      <c r="P136" s="7"/>
      <c r="Q136" s="33">
        <f t="shared" si="32"/>
        <v>930</v>
      </c>
      <c r="R136" s="34">
        <f>+Tabla1[[#This Row],[MINIMO VITAL]]*9%</f>
        <v>83.7</v>
      </c>
      <c r="S136" s="7"/>
      <c r="T136" s="7">
        <f t="shared" ca="1" si="23"/>
        <v>36</v>
      </c>
      <c r="U136" s="7" t="str">
        <f t="shared" si="24"/>
        <v>42214723</v>
      </c>
      <c r="V136" s="7"/>
      <c r="W136" s="7"/>
      <c r="X136" s="7"/>
      <c r="Y136" s="7"/>
      <c r="Z136" s="7"/>
      <c r="AA136" s="8">
        <f>+Tabla1[[#This Row],[FECHA DE
NACIMIENTO]]</f>
        <v>30228</v>
      </c>
      <c r="AB136" s="20"/>
      <c r="AC136" s="7"/>
      <c r="AD136" s="7" t="str">
        <f>IF(COUNTIF(D$1:D135,D136)=0,"OK","Duplicado")</f>
        <v>OK</v>
      </c>
      <c r="AE136" s="7" t="str">
        <f t="shared" ca="1" si="25"/>
        <v>Inactivo</v>
      </c>
      <c r="AF136" s="9" t="s">
        <v>1720</v>
      </c>
      <c r="AG136" s="9" t="str">
        <f t="shared" si="28"/>
        <v/>
      </c>
      <c r="AH136" s="7"/>
      <c r="AI136" s="7"/>
      <c r="AJ136" s="7"/>
      <c r="AK136" s="7"/>
      <c r="AL136" s="7"/>
      <c r="AM136" s="7"/>
      <c r="AN136" s="7"/>
      <c r="AO136" s="7" t="e">
        <f ca="1">SEPARARAPELLIDOS2018(Tabla1[[#This Row],[APELLIDOS Y NOMBRES]])</f>
        <v>#NAME?</v>
      </c>
      <c r="AP136" s="7">
        <f t="shared" ca="1" si="29"/>
        <v>0</v>
      </c>
      <c r="AQ136" s="7">
        <f t="shared" ca="1" si="30"/>
        <v>0</v>
      </c>
      <c r="AR136" s="7">
        <f t="shared" ca="1" si="31"/>
        <v>0</v>
      </c>
      <c r="AS136" s="7" t="e">
        <f ca="1">QuitarSimbolos(Tabla1[[#This Row],[CODTRA5]])</f>
        <v>#NAME?</v>
      </c>
      <c r="AT136" s="7" t="s">
        <v>1703</v>
      </c>
      <c r="AU136" s="7">
        <f t="shared" si="26"/>
        <v>1</v>
      </c>
      <c r="AV136" s="7">
        <v>1</v>
      </c>
      <c r="AW136" s="7" t="str">
        <f>+Tabla1[[#This Row],[DNI23]]</f>
        <v>42214723</v>
      </c>
      <c r="AX136" s="7">
        <v>604</v>
      </c>
      <c r="AY136" s="8">
        <f>+Tabla1[[#This Row],[FECHA DE
NACIMIENTO]]</f>
        <v>30228</v>
      </c>
      <c r="AZ136" s="7">
        <f ca="1">+Tabla1[[#This Row],[CODTRA6]]</f>
        <v>0</v>
      </c>
      <c r="BA136" s="7">
        <f ca="1">+Tabla1[[#This Row],[CODTRA7]]</f>
        <v>0</v>
      </c>
      <c r="BB136" s="7" t="e">
        <f ca="1">+Tabla1[[#This Row],[CODTRA8]]</f>
        <v>#NAME?</v>
      </c>
      <c r="BC136" s="7">
        <f>+Tabla1[[#This Row],[SEXO]]</f>
        <v>1</v>
      </c>
      <c r="BD136" s="7">
        <v>9589</v>
      </c>
      <c r="BE136" s="7"/>
      <c r="BF136" s="7">
        <v>959616135</v>
      </c>
      <c r="BG136" s="10" t="s">
        <v>1704</v>
      </c>
      <c r="BH136" s="7">
        <v>3</v>
      </c>
      <c r="BI136" s="9" t="s">
        <v>1728</v>
      </c>
      <c r="BJ136" s="9">
        <v>824</v>
      </c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>
        <v>170301</v>
      </c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9"/>
      <c r="CH136" s="9"/>
      <c r="CI136" s="9"/>
      <c r="CJ136" s="7">
        <v>1</v>
      </c>
    </row>
    <row r="137" spans="1:88" ht="15" x14ac:dyDescent="0.25">
      <c r="A137">
        <v>136</v>
      </c>
      <c r="B137" s="28">
        <v>1309</v>
      </c>
      <c r="C137" s="28" t="s">
        <v>222</v>
      </c>
      <c r="D137" s="45">
        <v>4622086</v>
      </c>
      <c r="E137" s="29" t="s">
        <v>1997</v>
      </c>
      <c r="F137" s="29" t="s">
        <v>1998</v>
      </c>
      <c r="G137" s="29" t="s">
        <v>1742</v>
      </c>
      <c r="H137" s="30">
        <f t="shared" si="27"/>
        <v>20714</v>
      </c>
      <c r="I137" s="29" t="s">
        <v>1737</v>
      </c>
      <c r="J137" s="28">
        <v>0</v>
      </c>
      <c r="K137" s="31">
        <v>0</v>
      </c>
      <c r="L137" s="7"/>
      <c r="M137" s="7"/>
      <c r="N137" s="7"/>
      <c r="O137" s="32" t="str">
        <f>"Retención Judicial "&amp;(Tabla1[[#This Row],[JUDICIAL]]*100)&amp;"%"</f>
        <v>Retención Judicial 0%</v>
      </c>
      <c r="P137" s="7"/>
      <c r="Q137" s="33">
        <f t="shared" si="32"/>
        <v>930</v>
      </c>
      <c r="R137" s="34">
        <f>+Tabla1[[#This Row],[MINIMO VITAL]]*9%</f>
        <v>83.7</v>
      </c>
      <c r="S137" s="7"/>
      <c r="T137" s="7">
        <f t="shared" ca="1" si="23"/>
        <v>62</v>
      </c>
      <c r="U137" s="7" t="str">
        <f t="shared" si="24"/>
        <v>04622086</v>
      </c>
      <c r="V137" s="7"/>
      <c r="W137" s="7"/>
      <c r="X137" s="7"/>
      <c r="Y137" s="7"/>
      <c r="Z137" s="7"/>
      <c r="AA137" s="8">
        <f>+Tabla1[[#This Row],[FECHA DE
NACIMIENTO]]</f>
        <v>20714</v>
      </c>
      <c r="AB137" s="20"/>
      <c r="AC137" s="7"/>
      <c r="AD137" s="7" t="str">
        <f>IF(COUNTIF(D$1:D136,D137)=0,"OK","Duplicado")</f>
        <v>OK</v>
      </c>
      <c r="AE137" s="7" t="str">
        <f t="shared" ca="1" si="25"/>
        <v>Inactivo</v>
      </c>
      <c r="AF137" s="9" t="s">
        <v>223</v>
      </c>
      <c r="AG137" s="9" t="str">
        <f t="shared" si="28"/>
        <v>CMAC</v>
      </c>
      <c r="AH137" s="7"/>
      <c r="AI137" s="7"/>
      <c r="AJ137" s="7"/>
      <c r="AK137" s="7"/>
      <c r="AL137" s="7"/>
      <c r="AM137" s="7"/>
      <c r="AN137" s="7"/>
      <c r="AO137" s="7" t="e">
        <f ca="1">SEPARARAPELLIDOS2018(Tabla1[[#This Row],[APELLIDOS Y NOMBRES]])</f>
        <v>#NAME?</v>
      </c>
      <c r="AP137" s="7">
        <f t="shared" ca="1" si="29"/>
        <v>0</v>
      </c>
      <c r="AQ137" s="7">
        <f t="shared" ca="1" si="30"/>
        <v>0</v>
      </c>
      <c r="AR137" s="7">
        <f t="shared" ca="1" si="31"/>
        <v>0</v>
      </c>
      <c r="AS137" s="7" t="e">
        <f ca="1">QuitarSimbolos(Tabla1[[#This Row],[CODTRA5]])</f>
        <v>#NAME?</v>
      </c>
      <c r="AT137" s="7" t="s">
        <v>1703</v>
      </c>
      <c r="AU137" s="7">
        <f t="shared" si="26"/>
        <v>1</v>
      </c>
      <c r="AV137" s="7">
        <v>1</v>
      </c>
      <c r="AW137" s="7" t="str">
        <f>+Tabla1[[#This Row],[DNI23]]</f>
        <v>04622086</v>
      </c>
      <c r="AX137" s="7">
        <v>604</v>
      </c>
      <c r="AY137" s="8">
        <f>+Tabla1[[#This Row],[FECHA DE
NACIMIENTO]]</f>
        <v>20714</v>
      </c>
      <c r="AZ137" s="7">
        <f ca="1">+Tabla1[[#This Row],[CODTRA6]]</f>
        <v>0</v>
      </c>
      <c r="BA137" s="7">
        <f ca="1">+Tabla1[[#This Row],[CODTRA7]]</f>
        <v>0</v>
      </c>
      <c r="BB137" s="7" t="e">
        <f ca="1">+Tabla1[[#This Row],[CODTRA8]]</f>
        <v>#NAME?</v>
      </c>
      <c r="BC137" s="7">
        <f>+Tabla1[[#This Row],[SEXO]]</f>
        <v>1</v>
      </c>
      <c r="BD137" s="7">
        <v>9589</v>
      </c>
      <c r="BE137" s="7"/>
      <c r="BF137" s="7">
        <v>959616135</v>
      </c>
      <c r="BG137" s="10" t="s">
        <v>1704</v>
      </c>
      <c r="BH137" s="7"/>
      <c r="BI137" s="9"/>
      <c r="BJ137" s="7"/>
      <c r="BK137" s="7"/>
      <c r="BL137" s="7"/>
      <c r="BM137" s="7" t="s">
        <v>1784</v>
      </c>
      <c r="BN137" s="7">
        <v>3</v>
      </c>
      <c r="BO137" s="7"/>
      <c r="BP137" s="7"/>
      <c r="BQ137" s="7"/>
      <c r="BR137" s="7">
        <v>2</v>
      </c>
      <c r="BS137" s="7" t="s">
        <v>1874</v>
      </c>
      <c r="BT137" s="7"/>
      <c r="BU137" s="7">
        <v>170301</v>
      </c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9"/>
      <c r="CH137" s="9"/>
      <c r="CI137" s="9"/>
      <c r="CJ137" s="7">
        <v>1</v>
      </c>
    </row>
    <row r="138" spans="1:88" ht="15" x14ac:dyDescent="0.25">
      <c r="A138">
        <v>137</v>
      </c>
      <c r="B138" s="28">
        <v>162</v>
      </c>
      <c r="C138" s="28" t="s">
        <v>224</v>
      </c>
      <c r="D138" s="45">
        <v>4626103</v>
      </c>
      <c r="E138" s="29" t="s">
        <v>1999</v>
      </c>
      <c r="F138" s="29" t="s">
        <v>2000</v>
      </c>
      <c r="G138" s="29" t="s">
        <v>1742</v>
      </c>
      <c r="H138" s="30">
        <f t="shared" si="27"/>
        <v>19073</v>
      </c>
      <c r="I138" s="29" t="s">
        <v>1737</v>
      </c>
      <c r="J138" s="28">
        <v>0</v>
      </c>
      <c r="K138" s="31">
        <v>0</v>
      </c>
      <c r="L138" s="7"/>
      <c r="M138" s="7"/>
      <c r="N138" s="7"/>
      <c r="O138" s="32" t="str">
        <f>"Retención Judicial "&amp;(Tabla1[[#This Row],[JUDICIAL]]*100)&amp;"%"</f>
        <v>Retención Judicial 0%</v>
      </c>
      <c r="P138" s="7"/>
      <c r="Q138" s="33">
        <f t="shared" si="32"/>
        <v>930</v>
      </c>
      <c r="R138" s="34">
        <f>+Tabla1[[#This Row],[MINIMO VITAL]]*9%</f>
        <v>83.7</v>
      </c>
      <c r="S138" s="7"/>
      <c r="T138" s="7">
        <f t="shared" ca="1" si="23"/>
        <v>67</v>
      </c>
      <c r="U138" s="7" t="str">
        <f t="shared" si="24"/>
        <v>04626103</v>
      </c>
      <c r="V138" s="7"/>
      <c r="W138" s="7"/>
      <c r="X138" s="7"/>
      <c r="Y138" s="7"/>
      <c r="Z138" s="7"/>
      <c r="AA138" s="8">
        <f>+Tabla1[[#This Row],[FECHA DE
NACIMIENTO]]</f>
        <v>19073</v>
      </c>
      <c r="AB138" s="20"/>
      <c r="AC138" s="7"/>
      <c r="AD138" s="7" t="str">
        <f>IF(COUNTIF(D$1:D137,D138)=0,"OK","Duplicado")</f>
        <v>OK</v>
      </c>
      <c r="AE138" s="7" t="str">
        <f t="shared" ca="1" si="25"/>
        <v>Inactivo</v>
      </c>
      <c r="AF138" s="9" t="s">
        <v>225</v>
      </c>
      <c r="AG138" s="9" t="str">
        <f t="shared" si="28"/>
        <v>CMAC</v>
      </c>
      <c r="AH138" s="7"/>
      <c r="AI138" s="7"/>
      <c r="AJ138" s="7"/>
      <c r="AK138" s="7"/>
      <c r="AL138" s="7"/>
      <c r="AM138" s="7"/>
      <c r="AN138" s="7"/>
      <c r="AO138" s="7" t="e">
        <f ca="1">SEPARARAPELLIDOS2018(Tabla1[[#This Row],[APELLIDOS Y NOMBRES]])</f>
        <v>#NAME?</v>
      </c>
      <c r="AP138" s="7">
        <f t="shared" ca="1" si="29"/>
        <v>0</v>
      </c>
      <c r="AQ138" s="7">
        <f t="shared" ca="1" si="30"/>
        <v>0</v>
      </c>
      <c r="AR138" s="7">
        <f t="shared" ca="1" si="31"/>
        <v>0</v>
      </c>
      <c r="AS138" s="7" t="e">
        <f ca="1">QuitarSimbolos(Tabla1[[#This Row],[CODTRA5]])</f>
        <v>#NAME?</v>
      </c>
      <c r="AT138" s="7" t="s">
        <v>1703</v>
      </c>
      <c r="AU138" s="7">
        <f t="shared" si="26"/>
        <v>1</v>
      </c>
      <c r="AV138" s="7">
        <v>1</v>
      </c>
      <c r="AW138" s="7" t="str">
        <f>+Tabla1[[#This Row],[DNI23]]</f>
        <v>04626103</v>
      </c>
      <c r="AX138" s="7">
        <v>604</v>
      </c>
      <c r="AY138" s="8">
        <f>+Tabla1[[#This Row],[FECHA DE
NACIMIENTO]]</f>
        <v>19073</v>
      </c>
      <c r="AZ138" s="7">
        <f ca="1">+Tabla1[[#This Row],[CODTRA6]]</f>
        <v>0</v>
      </c>
      <c r="BA138" s="7">
        <f ca="1">+Tabla1[[#This Row],[CODTRA7]]</f>
        <v>0</v>
      </c>
      <c r="BB138" s="7" t="e">
        <f ca="1">+Tabla1[[#This Row],[CODTRA8]]</f>
        <v>#NAME?</v>
      </c>
      <c r="BC138" s="7">
        <f>+Tabla1[[#This Row],[SEXO]]</f>
        <v>1</v>
      </c>
      <c r="BD138" s="7">
        <v>9589</v>
      </c>
      <c r="BE138" s="7"/>
      <c r="BF138" s="7">
        <v>959616135</v>
      </c>
      <c r="BG138" s="10" t="s">
        <v>1704</v>
      </c>
      <c r="BH138" s="7"/>
      <c r="BI138" s="9"/>
      <c r="BJ138" s="7"/>
      <c r="BK138" s="7"/>
      <c r="BL138" s="7"/>
      <c r="BM138" s="7" t="s">
        <v>1750</v>
      </c>
      <c r="BN138" s="7">
        <v>2</v>
      </c>
      <c r="BO138" s="7"/>
      <c r="BP138" s="7"/>
      <c r="BQ138" s="7"/>
      <c r="BR138" s="7">
        <v>99</v>
      </c>
      <c r="BS138" s="7" t="s">
        <v>2001</v>
      </c>
      <c r="BT138" s="7"/>
      <c r="BU138" s="7">
        <v>220109</v>
      </c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9"/>
      <c r="CH138" s="9"/>
      <c r="CI138" s="9"/>
      <c r="CJ138" s="7">
        <v>1</v>
      </c>
    </row>
    <row r="139" spans="1:88" ht="15" x14ac:dyDescent="0.25">
      <c r="A139">
        <v>138</v>
      </c>
      <c r="B139" s="28">
        <v>781</v>
      </c>
      <c r="C139" s="28" t="s">
        <v>226</v>
      </c>
      <c r="D139" s="45">
        <v>4626272</v>
      </c>
      <c r="E139" s="29" t="s">
        <v>2002</v>
      </c>
      <c r="F139" s="29"/>
      <c r="G139" s="29" t="s">
        <v>1702</v>
      </c>
      <c r="H139" s="30">
        <f t="shared" si="27"/>
        <v>17531</v>
      </c>
      <c r="I139" s="29"/>
      <c r="J139" s="28">
        <v>0</v>
      </c>
      <c r="K139" s="31">
        <v>0</v>
      </c>
      <c r="L139" s="7"/>
      <c r="M139" s="7"/>
      <c r="N139" s="7"/>
      <c r="O139" s="32" t="str">
        <f>"Retención Judicial "&amp;(Tabla1[[#This Row],[JUDICIAL]]*100)&amp;"%"</f>
        <v>Retención Judicial 0%</v>
      </c>
      <c r="P139" s="7"/>
      <c r="Q139" s="33">
        <f t="shared" si="32"/>
        <v>930</v>
      </c>
      <c r="R139" s="34">
        <f>+Tabla1[[#This Row],[MINIMO VITAL]]*9%</f>
        <v>83.7</v>
      </c>
      <c r="S139" s="7"/>
      <c r="T139" s="7">
        <f t="shared" ca="1" si="23"/>
        <v>71</v>
      </c>
      <c r="U139" s="7" t="str">
        <f t="shared" si="24"/>
        <v>04626272</v>
      </c>
      <c r="V139" s="7"/>
      <c r="W139" s="7"/>
      <c r="X139" s="7"/>
      <c r="Y139" s="7"/>
      <c r="Z139" s="7"/>
      <c r="AA139" s="8">
        <f>+Tabla1[[#This Row],[FECHA DE
NACIMIENTO]]</f>
        <v>17531</v>
      </c>
      <c r="AB139" s="20"/>
      <c r="AC139" s="7"/>
      <c r="AD139" s="7" t="str">
        <f>IF(COUNTIF(D$1:D138,D139)=0,"OK","Duplicado")</f>
        <v>OK</v>
      </c>
      <c r="AE139" s="7" t="str">
        <f t="shared" ca="1" si="25"/>
        <v>Inactivo</v>
      </c>
      <c r="AF139" s="9" t="s">
        <v>227</v>
      </c>
      <c r="AG139" s="9" t="str">
        <f t="shared" si="28"/>
        <v>CMAC</v>
      </c>
      <c r="AH139" s="7"/>
      <c r="AI139" s="7"/>
      <c r="AJ139" s="7"/>
      <c r="AK139" s="7"/>
      <c r="AL139" s="7"/>
      <c r="AM139" s="7"/>
      <c r="AN139" s="7"/>
      <c r="AO139" s="7" t="e">
        <f ca="1">SEPARARAPELLIDOS2018(Tabla1[[#This Row],[APELLIDOS Y NOMBRES]])</f>
        <v>#NAME?</v>
      </c>
      <c r="AP139" s="7">
        <f t="shared" ca="1" si="29"/>
        <v>0</v>
      </c>
      <c r="AQ139" s="7">
        <f t="shared" ca="1" si="30"/>
        <v>0</v>
      </c>
      <c r="AR139" s="7">
        <f t="shared" ca="1" si="31"/>
        <v>0</v>
      </c>
      <c r="AS139" s="7" t="e">
        <f ca="1">QuitarSimbolos(Tabla1[[#This Row],[CODTRA5]])</f>
        <v>#NAME?</v>
      </c>
      <c r="AT139" s="7" t="s">
        <v>1703</v>
      </c>
      <c r="AU139" s="7">
        <f t="shared" si="26"/>
        <v>1</v>
      </c>
      <c r="AV139" s="7">
        <v>1</v>
      </c>
      <c r="AW139" s="7" t="str">
        <f>+Tabla1[[#This Row],[DNI23]]</f>
        <v>04626272</v>
      </c>
      <c r="AX139" s="7">
        <v>604</v>
      </c>
      <c r="AY139" s="8">
        <f>+Tabla1[[#This Row],[FECHA DE
NACIMIENTO]]</f>
        <v>17531</v>
      </c>
      <c r="AZ139" s="7">
        <f ca="1">+Tabla1[[#This Row],[CODTRA6]]</f>
        <v>0</v>
      </c>
      <c r="BA139" s="7">
        <f ca="1">+Tabla1[[#This Row],[CODTRA7]]</f>
        <v>0</v>
      </c>
      <c r="BB139" s="7" t="e">
        <f ca="1">+Tabla1[[#This Row],[CODTRA8]]</f>
        <v>#NAME?</v>
      </c>
      <c r="BC139" s="7">
        <f>+Tabla1[[#This Row],[SEXO]]</f>
        <v>1</v>
      </c>
      <c r="BD139" s="7">
        <v>9589</v>
      </c>
      <c r="BE139" s="7"/>
      <c r="BF139" s="7">
        <v>959616135</v>
      </c>
      <c r="BG139" s="10" t="s">
        <v>1704</v>
      </c>
      <c r="BH139" s="7">
        <v>3</v>
      </c>
      <c r="BI139" s="9" t="s">
        <v>1962</v>
      </c>
      <c r="BJ139" s="7">
        <v>640</v>
      </c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>
        <v>40701</v>
      </c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9"/>
      <c r="CH139" s="9"/>
      <c r="CI139" s="9"/>
      <c r="CJ139" s="7">
        <v>1</v>
      </c>
    </row>
    <row r="140" spans="1:88" ht="15" x14ac:dyDescent="0.25">
      <c r="A140">
        <v>139</v>
      </c>
      <c r="B140" s="28">
        <v>782</v>
      </c>
      <c r="C140" s="28" t="s">
        <v>228</v>
      </c>
      <c r="D140" s="45">
        <v>77691352</v>
      </c>
      <c r="E140" s="29" t="s">
        <v>2003</v>
      </c>
      <c r="F140" s="29"/>
      <c r="G140" s="29" t="s">
        <v>1702</v>
      </c>
      <c r="H140" s="30">
        <f t="shared" si="27"/>
        <v>35954</v>
      </c>
      <c r="I140" s="29"/>
      <c r="J140" s="28">
        <v>0</v>
      </c>
      <c r="K140" s="31">
        <v>0</v>
      </c>
      <c r="L140" s="7"/>
      <c r="M140" s="7"/>
      <c r="N140" s="7"/>
      <c r="O140" s="32" t="str">
        <f>"Retención Judicial "&amp;(Tabla1[[#This Row],[JUDICIAL]]*100)&amp;"%"</f>
        <v>Retención Judicial 0%</v>
      </c>
      <c r="P140" s="7"/>
      <c r="Q140" s="33">
        <f t="shared" si="32"/>
        <v>930</v>
      </c>
      <c r="R140" s="34">
        <f>+Tabla1[[#This Row],[MINIMO VITAL]]*9%</f>
        <v>83.7</v>
      </c>
      <c r="S140" s="7"/>
      <c r="T140" s="7">
        <f t="shared" ca="1" si="23"/>
        <v>20</v>
      </c>
      <c r="U140" s="7" t="str">
        <f t="shared" si="24"/>
        <v>77691352</v>
      </c>
      <c r="V140" s="7"/>
      <c r="W140" s="7"/>
      <c r="X140" s="7"/>
      <c r="Y140" s="7"/>
      <c r="Z140" s="7"/>
      <c r="AA140" s="8">
        <f>+Tabla1[[#This Row],[FECHA DE
NACIMIENTO]]</f>
        <v>35954</v>
      </c>
      <c r="AB140" s="20"/>
      <c r="AC140" s="7"/>
      <c r="AD140" s="7" t="str">
        <f>IF(COUNTIF(D$1:D139,D140)=0,"OK","Duplicado")</f>
        <v>OK</v>
      </c>
      <c r="AE140" s="7" t="str">
        <f t="shared" ca="1" si="25"/>
        <v>Inactivo</v>
      </c>
      <c r="AF140" s="9" t="s">
        <v>229</v>
      </c>
      <c r="AG140" s="9" t="str">
        <f t="shared" si="28"/>
        <v>CMAC</v>
      </c>
      <c r="AH140" s="7"/>
      <c r="AI140" s="7"/>
      <c r="AJ140" s="7"/>
      <c r="AK140" s="7"/>
      <c r="AL140" s="7"/>
      <c r="AM140" s="7"/>
      <c r="AN140" s="7"/>
      <c r="AO140" s="7" t="e">
        <f ca="1">SEPARARAPELLIDOS2018(Tabla1[[#This Row],[APELLIDOS Y NOMBRES]])</f>
        <v>#NAME?</v>
      </c>
      <c r="AP140" s="7">
        <f t="shared" ca="1" si="29"/>
        <v>0</v>
      </c>
      <c r="AQ140" s="7">
        <f t="shared" ca="1" si="30"/>
        <v>0</v>
      </c>
      <c r="AR140" s="7">
        <f t="shared" ca="1" si="31"/>
        <v>0</v>
      </c>
      <c r="AS140" s="7" t="e">
        <f ca="1">QuitarSimbolos(Tabla1[[#This Row],[CODTRA5]])</f>
        <v>#NAME?</v>
      </c>
      <c r="AT140" s="7" t="s">
        <v>1703</v>
      </c>
      <c r="AU140" s="7">
        <f t="shared" si="26"/>
        <v>1</v>
      </c>
      <c r="AV140" s="7">
        <v>1</v>
      </c>
      <c r="AW140" s="7" t="str">
        <f>+Tabla1[[#This Row],[DNI23]]</f>
        <v>77691352</v>
      </c>
      <c r="AX140" s="7">
        <v>604</v>
      </c>
      <c r="AY140" s="8">
        <f>+Tabla1[[#This Row],[FECHA DE
NACIMIENTO]]</f>
        <v>35954</v>
      </c>
      <c r="AZ140" s="7">
        <f ca="1">+Tabla1[[#This Row],[CODTRA6]]</f>
        <v>0</v>
      </c>
      <c r="BA140" s="7">
        <f ca="1">+Tabla1[[#This Row],[CODTRA7]]</f>
        <v>0</v>
      </c>
      <c r="BB140" s="7" t="e">
        <f ca="1">+Tabla1[[#This Row],[CODTRA8]]</f>
        <v>#NAME?</v>
      </c>
      <c r="BC140" s="7">
        <f>+Tabla1[[#This Row],[SEXO]]</f>
        <v>1</v>
      </c>
      <c r="BD140" s="7">
        <v>9589</v>
      </c>
      <c r="BE140" s="7"/>
      <c r="BF140" s="7">
        <v>959616135</v>
      </c>
      <c r="BG140" s="10" t="s">
        <v>1704</v>
      </c>
      <c r="BH140" s="7"/>
      <c r="BI140" s="9"/>
      <c r="BJ140" s="7"/>
      <c r="BK140" s="7"/>
      <c r="BL140" s="7"/>
      <c r="BM140" s="7" t="s">
        <v>1809</v>
      </c>
      <c r="BN140" s="7">
        <v>6</v>
      </c>
      <c r="BO140" s="7"/>
      <c r="BP140" s="7"/>
      <c r="BQ140" s="7"/>
      <c r="BR140" s="7">
        <v>99</v>
      </c>
      <c r="BS140" s="7" t="s">
        <v>2004</v>
      </c>
      <c r="BT140" s="7"/>
      <c r="BU140" s="7">
        <v>170301</v>
      </c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9"/>
      <c r="CH140" s="9"/>
      <c r="CI140" s="9"/>
      <c r="CJ140" s="7">
        <v>1</v>
      </c>
    </row>
    <row r="141" spans="1:88" ht="15" x14ac:dyDescent="0.25">
      <c r="A141">
        <v>140</v>
      </c>
      <c r="B141" s="28">
        <v>783</v>
      </c>
      <c r="C141" s="28" t="s">
        <v>230</v>
      </c>
      <c r="D141" s="45">
        <v>70558870</v>
      </c>
      <c r="E141" s="29" t="s">
        <v>2005</v>
      </c>
      <c r="F141" s="29"/>
      <c r="G141" s="29" t="s">
        <v>1702</v>
      </c>
      <c r="H141" s="30">
        <f t="shared" si="27"/>
        <v>34605</v>
      </c>
      <c r="I141" s="29"/>
      <c r="J141" s="28">
        <v>0</v>
      </c>
      <c r="K141" s="31">
        <v>0</v>
      </c>
      <c r="L141" s="7"/>
      <c r="M141" s="7"/>
      <c r="N141" s="7"/>
      <c r="O141" s="32" t="str">
        <f>"Retención Judicial "&amp;(Tabla1[[#This Row],[JUDICIAL]]*100)&amp;"%"</f>
        <v>Retención Judicial 0%</v>
      </c>
      <c r="P141" s="7"/>
      <c r="Q141" s="33">
        <f t="shared" si="32"/>
        <v>930</v>
      </c>
      <c r="R141" s="34">
        <f>+Tabla1[[#This Row],[MINIMO VITAL]]*9%</f>
        <v>83.7</v>
      </c>
      <c r="S141" s="7"/>
      <c r="T141" s="7">
        <f t="shared" ca="1" si="23"/>
        <v>24</v>
      </c>
      <c r="U141" s="7" t="str">
        <f t="shared" si="24"/>
        <v>70558870</v>
      </c>
      <c r="V141" s="7"/>
      <c r="W141" s="7"/>
      <c r="X141" s="7"/>
      <c r="Y141" s="7"/>
      <c r="Z141" s="7"/>
      <c r="AA141" s="8">
        <f>+Tabla1[[#This Row],[FECHA DE
NACIMIENTO]]</f>
        <v>34605</v>
      </c>
      <c r="AB141" s="20"/>
      <c r="AC141" s="7"/>
      <c r="AD141" s="7" t="str">
        <f>IF(COUNTIF(D$1:D140,D141)=0,"OK","Duplicado")</f>
        <v>OK</v>
      </c>
      <c r="AE141" s="7" t="str">
        <f t="shared" ca="1" si="25"/>
        <v>Inactivo</v>
      </c>
      <c r="AF141" s="9" t="s">
        <v>231</v>
      </c>
      <c r="AG141" s="9" t="str">
        <f t="shared" si="28"/>
        <v>CMAC</v>
      </c>
      <c r="AH141" s="7"/>
      <c r="AI141" s="7"/>
      <c r="AJ141" s="7"/>
      <c r="AK141" s="7"/>
      <c r="AL141" s="7"/>
      <c r="AM141" s="7"/>
      <c r="AN141" s="7"/>
      <c r="AO141" s="7" t="e">
        <f ca="1">SEPARARAPELLIDOS2018(Tabla1[[#This Row],[APELLIDOS Y NOMBRES]])</f>
        <v>#NAME?</v>
      </c>
      <c r="AP141" s="7">
        <f t="shared" ca="1" si="29"/>
        <v>0</v>
      </c>
      <c r="AQ141" s="7">
        <f t="shared" ca="1" si="30"/>
        <v>0</v>
      </c>
      <c r="AR141" s="7">
        <f t="shared" ca="1" si="31"/>
        <v>0</v>
      </c>
      <c r="AS141" s="7" t="e">
        <f ca="1">QuitarSimbolos(Tabla1[[#This Row],[CODTRA5]])</f>
        <v>#NAME?</v>
      </c>
      <c r="AT141" s="7" t="s">
        <v>1703</v>
      </c>
      <c r="AU141" s="7">
        <f t="shared" si="26"/>
        <v>1</v>
      </c>
      <c r="AV141" s="7">
        <v>1</v>
      </c>
      <c r="AW141" s="7" t="str">
        <f>+Tabla1[[#This Row],[DNI23]]</f>
        <v>70558870</v>
      </c>
      <c r="AX141" s="7">
        <v>604</v>
      </c>
      <c r="AY141" s="8">
        <f>+Tabla1[[#This Row],[FECHA DE
NACIMIENTO]]</f>
        <v>34605</v>
      </c>
      <c r="AZ141" s="7">
        <f ca="1">+Tabla1[[#This Row],[CODTRA6]]</f>
        <v>0</v>
      </c>
      <c r="BA141" s="7">
        <f ca="1">+Tabla1[[#This Row],[CODTRA7]]</f>
        <v>0</v>
      </c>
      <c r="BB141" s="7" t="e">
        <f ca="1">+Tabla1[[#This Row],[CODTRA8]]</f>
        <v>#NAME?</v>
      </c>
      <c r="BC141" s="7">
        <f>+Tabla1[[#This Row],[SEXO]]</f>
        <v>1</v>
      </c>
      <c r="BD141" s="7">
        <v>9589</v>
      </c>
      <c r="BE141" s="7"/>
      <c r="BF141" s="7">
        <v>959616135</v>
      </c>
      <c r="BG141" s="10" t="s">
        <v>1704</v>
      </c>
      <c r="BH141" s="7"/>
      <c r="BI141" s="9"/>
      <c r="BJ141" s="7"/>
      <c r="BK141" s="7"/>
      <c r="BL141" s="7"/>
      <c r="BM141" s="7" t="s">
        <v>1820</v>
      </c>
      <c r="BN141" s="7">
        <v>1</v>
      </c>
      <c r="BO141" s="7"/>
      <c r="BP141" s="7"/>
      <c r="BQ141" s="7"/>
      <c r="BR141" s="7">
        <v>2</v>
      </c>
      <c r="BS141" s="7" t="s">
        <v>2006</v>
      </c>
      <c r="BT141" s="7"/>
      <c r="BU141" s="7">
        <v>220111</v>
      </c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9"/>
      <c r="CH141" s="9"/>
      <c r="CI141" s="9"/>
      <c r="CJ141" s="7">
        <v>1</v>
      </c>
    </row>
    <row r="142" spans="1:88" ht="15" x14ac:dyDescent="0.25">
      <c r="A142">
        <v>141</v>
      </c>
      <c r="B142" s="28">
        <v>318</v>
      </c>
      <c r="C142" s="28" t="s">
        <v>232</v>
      </c>
      <c r="D142" s="45">
        <v>29361260</v>
      </c>
      <c r="E142" s="35" t="s">
        <v>3373</v>
      </c>
      <c r="F142" s="35" t="s">
        <v>3617</v>
      </c>
      <c r="G142" s="35" t="s">
        <v>1736</v>
      </c>
      <c r="H142" s="30">
        <f t="shared" si="27"/>
        <v>18001</v>
      </c>
      <c r="I142" s="29" t="s">
        <v>1710</v>
      </c>
      <c r="J142" s="28">
        <v>0</v>
      </c>
      <c r="K142" s="31">
        <v>0</v>
      </c>
      <c r="L142" s="7"/>
      <c r="M142" s="7"/>
      <c r="N142" s="7"/>
      <c r="O142" s="32" t="str">
        <f>"Retención Judicial "&amp;(Tabla1[[#This Row],[JUDICIAL]]*100)&amp;"%"</f>
        <v>Retención Judicial 0%</v>
      </c>
      <c r="P142" s="7"/>
      <c r="Q142" s="33">
        <f t="shared" si="32"/>
        <v>930</v>
      </c>
      <c r="R142" s="34">
        <f>+Tabla1[[#This Row],[MINIMO VITAL]]*9%</f>
        <v>83.7</v>
      </c>
      <c r="S142" s="7"/>
      <c r="T142" s="7">
        <f t="shared" ca="1" si="23"/>
        <v>70</v>
      </c>
      <c r="U142" s="7" t="str">
        <f t="shared" si="24"/>
        <v>29361260</v>
      </c>
      <c r="V142" s="7"/>
      <c r="W142" s="7"/>
      <c r="X142" s="7"/>
      <c r="Y142" s="7"/>
      <c r="Z142" s="7"/>
      <c r="AA142" s="8">
        <f>+Tabla1[[#This Row],[FECHA DE
NACIMIENTO]]</f>
        <v>18001</v>
      </c>
      <c r="AB142" s="20"/>
      <c r="AC142" s="7"/>
      <c r="AD142" s="7" t="str">
        <f>IF(COUNTIF(D$1:D141,D142)=0,"OK","Duplicado")</f>
        <v>OK</v>
      </c>
      <c r="AE142" s="7" t="str">
        <f t="shared" ca="1" si="25"/>
        <v>Inactivo</v>
      </c>
      <c r="AF142" s="9" t="s">
        <v>1720</v>
      </c>
      <c r="AG142" s="9" t="str">
        <f t="shared" si="28"/>
        <v/>
      </c>
      <c r="AH142" s="7"/>
      <c r="AI142" s="7"/>
      <c r="AJ142" s="7"/>
      <c r="AK142" s="7"/>
      <c r="AL142" s="7"/>
      <c r="AM142" s="7"/>
      <c r="AN142" s="7"/>
      <c r="AO142" s="7" t="e">
        <f ca="1">SEPARARAPELLIDOS2018(Tabla1[[#This Row],[APELLIDOS Y NOMBRES]])</f>
        <v>#NAME?</v>
      </c>
      <c r="AP142" s="7">
        <f t="shared" ca="1" si="29"/>
        <v>0</v>
      </c>
      <c r="AQ142" s="7">
        <f t="shared" ca="1" si="30"/>
        <v>0</v>
      </c>
      <c r="AR142" s="7">
        <f t="shared" ca="1" si="31"/>
        <v>0</v>
      </c>
      <c r="AS142" s="7" t="e">
        <f ca="1">QuitarSimbolos(Tabla1[[#This Row],[CODTRA5]])</f>
        <v>#NAME?</v>
      </c>
      <c r="AT142" s="7" t="s">
        <v>1703</v>
      </c>
      <c r="AU142" s="7">
        <f t="shared" si="26"/>
        <v>1</v>
      </c>
      <c r="AV142" s="7">
        <v>1</v>
      </c>
      <c r="AW142" s="7" t="str">
        <f>+Tabla1[[#This Row],[DNI23]]</f>
        <v>29361260</v>
      </c>
      <c r="AX142" s="7">
        <v>604</v>
      </c>
      <c r="AY142" s="8">
        <f>+Tabla1[[#This Row],[FECHA DE
NACIMIENTO]]</f>
        <v>18001</v>
      </c>
      <c r="AZ142" s="7">
        <f ca="1">+Tabla1[[#This Row],[CODTRA6]]</f>
        <v>0</v>
      </c>
      <c r="BA142" s="7">
        <f ca="1">+Tabla1[[#This Row],[CODTRA7]]</f>
        <v>0</v>
      </c>
      <c r="BB142" s="7" t="e">
        <f ca="1">+Tabla1[[#This Row],[CODTRA8]]</f>
        <v>#NAME?</v>
      </c>
      <c r="BC142" s="7">
        <f>+Tabla1[[#This Row],[SEXO]]</f>
        <v>1</v>
      </c>
      <c r="BD142" s="7">
        <v>9589</v>
      </c>
      <c r="BE142" s="7"/>
      <c r="BF142" s="7">
        <v>999987507</v>
      </c>
      <c r="BG142" s="10" t="s">
        <v>1704</v>
      </c>
      <c r="BH142" s="7"/>
      <c r="BI142" s="9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 t="s">
        <v>2007</v>
      </c>
      <c r="BU142" s="7">
        <v>40701</v>
      </c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9"/>
      <c r="CH142" s="9"/>
      <c r="CI142" s="9"/>
      <c r="CJ142" s="7">
        <v>1</v>
      </c>
    </row>
    <row r="143" spans="1:88" ht="15" x14ac:dyDescent="0.25">
      <c r="A143">
        <v>142</v>
      </c>
      <c r="B143" s="28">
        <v>379</v>
      </c>
      <c r="C143" s="28" t="s">
        <v>233</v>
      </c>
      <c r="D143" s="45">
        <v>4425384</v>
      </c>
      <c r="E143" s="35" t="s">
        <v>3374</v>
      </c>
      <c r="F143" s="35" t="s">
        <v>3618</v>
      </c>
      <c r="G143" s="35" t="s">
        <v>1742</v>
      </c>
      <c r="H143" s="30">
        <f t="shared" si="27"/>
        <v>14186</v>
      </c>
      <c r="I143" s="29" t="s">
        <v>1710</v>
      </c>
      <c r="J143" s="28">
        <v>0</v>
      </c>
      <c r="K143" s="31">
        <v>0</v>
      </c>
      <c r="L143" s="7"/>
      <c r="M143" s="7"/>
      <c r="N143" s="7"/>
      <c r="O143" s="32" t="str">
        <f>"Retención Judicial "&amp;(Tabla1[[#This Row],[JUDICIAL]]*100)&amp;"%"</f>
        <v>Retención Judicial 0%</v>
      </c>
      <c r="P143" s="7"/>
      <c r="Q143" s="33">
        <f t="shared" si="32"/>
        <v>930</v>
      </c>
      <c r="R143" s="34">
        <f>+Tabla1[[#This Row],[MINIMO VITAL]]*9%</f>
        <v>83.7</v>
      </c>
      <c r="S143" s="7"/>
      <c r="T143" s="7">
        <f t="shared" ca="1" si="23"/>
        <v>80</v>
      </c>
      <c r="U143" s="7" t="str">
        <f t="shared" si="24"/>
        <v>04425384</v>
      </c>
      <c r="V143" s="7"/>
      <c r="W143" s="7"/>
      <c r="X143" s="7"/>
      <c r="Y143" s="7"/>
      <c r="Z143" s="7"/>
      <c r="AA143" s="8">
        <f>+Tabla1[[#This Row],[FECHA DE
NACIMIENTO]]</f>
        <v>14186</v>
      </c>
      <c r="AB143" s="20"/>
      <c r="AC143" s="7"/>
      <c r="AD143" s="7" t="str">
        <f>IF(COUNTIF(D$1:D142,D143)=0,"OK","Duplicado")</f>
        <v>OK</v>
      </c>
      <c r="AE143" s="7" t="str">
        <f t="shared" ca="1" si="25"/>
        <v>Inactivo</v>
      </c>
      <c r="AF143" s="9" t="s">
        <v>1720</v>
      </c>
      <c r="AG143" s="9" t="str">
        <f t="shared" si="28"/>
        <v/>
      </c>
      <c r="AH143" s="7"/>
      <c r="AI143" s="7"/>
      <c r="AJ143" s="7"/>
      <c r="AK143" s="7"/>
      <c r="AL143" s="7"/>
      <c r="AM143" s="7"/>
      <c r="AN143" s="7"/>
      <c r="AO143" s="7" t="e">
        <f ca="1">SEPARARAPELLIDOS2018(Tabla1[[#This Row],[APELLIDOS Y NOMBRES]])</f>
        <v>#NAME?</v>
      </c>
      <c r="AP143" s="7">
        <f t="shared" ca="1" si="29"/>
        <v>0</v>
      </c>
      <c r="AQ143" s="7">
        <f t="shared" ca="1" si="30"/>
        <v>0</v>
      </c>
      <c r="AR143" s="7">
        <f t="shared" ca="1" si="31"/>
        <v>0</v>
      </c>
      <c r="AS143" s="7" t="e">
        <f ca="1">QuitarSimbolos(Tabla1[[#This Row],[CODTRA5]])</f>
        <v>#NAME?</v>
      </c>
      <c r="AT143" s="7" t="s">
        <v>1974</v>
      </c>
      <c r="AU143" s="7">
        <f t="shared" si="26"/>
        <v>2</v>
      </c>
      <c r="AV143" s="7">
        <v>1</v>
      </c>
      <c r="AW143" s="7" t="str">
        <f>+Tabla1[[#This Row],[DNI23]]</f>
        <v>04425384</v>
      </c>
      <c r="AX143" s="7">
        <v>604</v>
      </c>
      <c r="AY143" s="8">
        <f>+Tabla1[[#This Row],[FECHA DE
NACIMIENTO]]</f>
        <v>14186</v>
      </c>
      <c r="AZ143" s="7">
        <f ca="1">+Tabla1[[#This Row],[CODTRA6]]</f>
        <v>0</v>
      </c>
      <c r="BA143" s="7">
        <f ca="1">+Tabla1[[#This Row],[CODTRA7]]</f>
        <v>0</v>
      </c>
      <c r="BB143" s="7" t="e">
        <f ca="1">+Tabla1[[#This Row],[CODTRA8]]</f>
        <v>#NAME?</v>
      </c>
      <c r="BC143" s="7">
        <f>+Tabla1[[#This Row],[SEXO]]</f>
        <v>2</v>
      </c>
      <c r="BD143" s="7">
        <v>9589</v>
      </c>
      <c r="BE143" s="7"/>
      <c r="BF143" s="7">
        <v>959616135</v>
      </c>
      <c r="BG143" s="10" t="s">
        <v>1704</v>
      </c>
      <c r="BH143" s="7">
        <v>3</v>
      </c>
      <c r="BI143" s="9" t="s">
        <v>2008</v>
      </c>
      <c r="BJ143" s="7">
        <v>106</v>
      </c>
      <c r="BK143" s="7"/>
      <c r="BL143" s="7"/>
      <c r="BM143" s="9"/>
      <c r="BN143" s="7"/>
      <c r="BO143" s="7"/>
      <c r="BP143" s="7"/>
      <c r="BQ143" s="7"/>
      <c r="BR143" s="7"/>
      <c r="BS143" s="9"/>
      <c r="BT143" s="7" t="s">
        <v>2009</v>
      </c>
      <c r="BU143" s="7">
        <v>40704</v>
      </c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9"/>
      <c r="CH143" s="9"/>
      <c r="CI143" s="9"/>
      <c r="CJ143" s="7">
        <v>1</v>
      </c>
    </row>
    <row r="144" spans="1:88" ht="15" x14ac:dyDescent="0.25">
      <c r="A144">
        <v>143</v>
      </c>
      <c r="B144" s="28">
        <v>784</v>
      </c>
      <c r="C144" s="28" t="s">
        <v>234</v>
      </c>
      <c r="D144" s="45">
        <v>30823758</v>
      </c>
      <c r="E144" s="29" t="s">
        <v>2010</v>
      </c>
      <c r="F144" s="29" t="s">
        <v>2011</v>
      </c>
      <c r="G144" s="29" t="s">
        <v>1742</v>
      </c>
      <c r="H144" s="30">
        <f t="shared" si="27"/>
        <v>22359</v>
      </c>
      <c r="I144" s="29" t="s">
        <v>1710</v>
      </c>
      <c r="J144" s="28">
        <v>0</v>
      </c>
      <c r="K144" s="31">
        <v>0</v>
      </c>
      <c r="L144" s="7"/>
      <c r="M144" s="7"/>
      <c r="N144" s="7"/>
      <c r="O144" s="32" t="str">
        <f>"Retención Judicial "&amp;(Tabla1[[#This Row],[JUDICIAL]]*100)&amp;"%"</f>
        <v>Retención Judicial 0%</v>
      </c>
      <c r="P144" s="7"/>
      <c r="Q144" s="33">
        <f t="shared" si="32"/>
        <v>930</v>
      </c>
      <c r="R144" s="34">
        <f>+Tabla1[[#This Row],[MINIMO VITAL]]*9%</f>
        <v>83.7</v>
      </c>
      <c r="S144" s="7"/>
      <c r="T144" s="7">
        <f t="shared" ca="1" si="23"/>
        <v>58</v>
      </c>
      <c r="U144" s="7" t="str">
        <f t="shared" si="24"/>
        <v>30823758</v>
      </c>
      <c r="V144" s="7"/>
      <c r="W144" s="7"/>
      <c r="X144" s="7"/>
      <c r="Y144" s="7"/>
      <c r="Z144" s="7"/>
      <c r="AA144" s="8">
        <f>+Tabla1[[#This Row],[FECHA DE
NACIMIENTO]]</f>
        <v>22359</v>
      </c>
      <c r="AB144" s="20"/>
      <c r="AC144" s="7"/>
      <c r="AD144" s="7" t="str">
        <f>IF(COUNTIF(D$1:D143,D144)=0,"OK","Duplicado")</f>
        <v>OK</v>
      </c>
      <c r="AE144" s="7" t="str">
        <f t="shared" ca="1" si="25"/>
        <v>Inactivo</v>
      </c>
      <c r="AF144" s="9" t="s">
        <v>235</v>
      </c>
      <c r="AG144" s="9" t="str">
        <f t="shared" si="28"/>
        <v>CMAC</v>
      </c>
      <c r="AH144" s="7"/>
      <c r="AI144" s="7"/>
      <c r="AJ144" s="7"/>
      <c r="AK144" s="7"/>
      <c r="AL144" s="7"/>
      <c r="AM144" s="7"/>
      <c r="AN144" s="7"/>
      <c r="AO144" s="7" t="e">
        <f ca="1">SEPARARAPELLIDOS2018(Tabla1[[#This Row],[APELLIDOS Y NOMBRES]])</f>
        <v>#NAME?</v>
      </c>
      <c r="AP144" s="7">
        <f t="shared" ca="1" si="29"/>
        <v>0</v>
      </c>
      <c r="AQ144" s="7">
        <f t="shared" ca="1" si="30"/>
        <v>0</v>
      </c>
      <c r="AR144" s="7">
        <f t="shared" ca="1" si="31"/>
        <v>0</v>
      </c>
      <c r="AS144" s="7" t="e">
        <f ca="1">QuitarSimbolos(Tabla1[[#This Row],[CODTRA5]])</f>
        <v>#NAME?</v>
      </c>
      <c r="AT144" s="7" t="s">
        <v>1703</v>
      </c>
      <c r="AU144" s="7">
        <f t="shared" si="26"/>
        <v>1</v>
      </c>
      <c r="AV144" s="7">
        <v>1</v>
      </c>
      <c r="AW144" s="7" t="str">
        <f>+Tabla1[[#This Row],[DNI23]]</f>
        <v>30823758</v>
      </c>
      <c r="AX144" s="7">
        <v>604</v>
      </c>
      <c r="AY144" s="8">
        <f>+Tabla1[[#This Row],[FECHA DE
NACIMIENTO]]</f>
        <v>22359</v>
      </c>
      <c r="AZ144" s="7">
        <f ca="1">+Tabla1[[#This Row],[CODTRA6]]</f>
        <v>0</v>
      </c>
      <c r="BA144" s="7">
        <f ca="1">+Tabla1[[#This Row],[CODTRA7]]</f>
        <v>0</v>
      </c>
      <c r="BB144" s="7" t="e">
        <f ca="1">+Tabla1[[#This Row],[CODTRA8]]</f>
        <v>#NAME?</v>
      </c>
      <c r="BC144" s="7">
        <f>+Tabla1[[#This Row],[SEXO]]</f>
        <v>1</v>
      </c>
      <c r="BD144" s="7">
        <v>9589</v>
      </c>
      <c r="BE144" s="7"/>
      <c r="BF144" s="7">
        <v>959616135</v>
      </c>
      <c r="BG144" s="10" t="s">
        <v>1704</v>
      </c>
      <c r="BH144" s="7"/>
      <c r="BI144" s="9"/>
      <c r="BJ144" s="7"/>
      <c r="BK144" s="7"/>
      <c r="BL144" s="7"/>
      <c r="BM144" s="7"/>
      <c r="BN144" s="7"/>
      <c r="BO144" s="7"/>
      <c r="BP144" s="7"/>
      <c r="BQ144" s="7"/>
      <c r="BR144" s="7">
        <v>2</v>
      </c>
      <c r="BS144" s="7" t="s">
        <v>1837</v>
      </c>
      <c r="BT144" s="7"/>
      <c r="BU144" s="7">
        <v>170301</v>
      </c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9"/>
      <c r="CH144" s="9"/>
      <c r="CI144" s="9"/>
      <c r="CJ144" s="7">
        <v>1</v>
      </c>
    </row>
    <row r="145" spans="1:88" ht="15" x14ac:dyDescent="0.25">
      <c r="A145">
        <v>144</v>
      </c>
      <c r="B145" s="28">
        <v>338</v>
      </c>
      <c r="C145" s="28" t="s">
        <v>236</v>
      </c>
      <c r="D145" s="45">
        <v>30845817</v>
      </c>
      <c r="E145" s="35" t="s">
        <v>3375</v>
      </c>
      <c r="F145" s="29" t="s">
        <v>1720</v>
      </c>
      <c r="G145" s="29" t="s">
        <v>1702</v>
      </c>
      <c r="H145" s="30">
        <f t="shared" si="27"/>
        <v>20422</v>
      </c>
      <c r="I145" s="29" t="s">
        <v>1720</v>
      </c>
      <c r="J145" s="28">
        <v>0</v>
      </c>
      <c r="K145" s="31">
        <v>0</v>
      </c>
      <c r="L145" s="7"/>
      <c r="M145" s="7"/>
      <c r="N145" s="7"/>
      <c r="O145" s="32" t="str">
        <f>"Retención Judicial "&amp;(Tabla1[[#This Row],[JUDICIAL]]*100)&amp;"%"</f>
        <v>Retención Judicial 0%</v>
      </c>
      <c r="P145" s="7"/>
      <c r="Q145" s="33">
        <f t="shared" si="32"/>
        <v>930</v>
      </c>
      <c r="R145" s="34">
        <f>+Tabla1[[#This Row],[MINIMO VITAL]]*9%</f>
        <v>83.7</v>
      </c>
      <c r="S145" s="7"/>
      <c r="T145" s="7">
        <f t="shared" ca="1" si="23"/>
        <v>63</v>
      </c>
      <c r="U145" s="7" t="str">
        <f t="shared" si="24"/>
        <v>30845817</v>
      </c>
      <c r="V145" s="7"/>
      <c r="W145" s="7"/>
      <c r="X145" s="7"/>
      <c r="Y145" s="7"/>
      <c r="Z145" s="7"/>
      <c r="AA145" s="8">
        <f>+Tabla1[[#This Row],[FECHA DE
NACIMIENTO]]</f>
        <v>20422</v>
      </c>
      <c r="AB145" s="20"/>
      <c r="AC145" s="7"/>
      <c r="AD145" s="7" t="str">
        <f>IF(COUNTIF(D$1:D144,D145)=0,"OK","Duplicado")</f>
        <v>OK</v>
      </c>
      <c r="AE145" s="7" t="str">
        <f t="shared" ca="1" si="25"/>
        <v>Inactivo</v>
      </c>
      <c r="AF145" s="9" t="s">
        <v>1720</v>
      </c>
      <c r="AG145" s="9" t="str">
        <f t="shared" si="28"/>
        <v/>
      </c>
      <c r="AH145" s="7"/>
      <c r="AI145" s="7"/>
      <c r="AJ145" s="7"/>
      <c r="AK145" s="7"/>
      <c r="AL145" s="7"/>
      <c r="AM145" s="7"/>
      <c r="AN145" s="7"/>
      <c r="AO145" s="7" t="e">
        <f ca="1">SEPARARAPELLIDOS2018(Tabla1[[#This Row],[APELLIDOS Y NOMBRES]])</f>
        <v>#NAME?</v>
      </c>
      <c r="AP145" s="7">
        <f t="shared" ca="1" si="29"/>
        <v>0</v>
      </c>
      <c r="AQ145" s="7">
        <f t="shared" ca="1" si="30"/>
        <v>0</v>
      </c>
      <c r="AR145" s="7">
        <f t="shared" ca="1" si="31"/>
        <v>0</v>
      </c>
      <c r="AS145" s="7" t="e">
        <f ca="1">QuitarSimbolos(Tabla1[[#This Row],[CODTRA5]])</f>
        <v>#NAME?</v>
      </c>
      <c r="AT145" s="7" t="s">
        <v>1703</v>
      </c>
      <c r="AU145" s="7">
        <f t="shared" si="26"/>
        <v>1</v>
      </c>
      <c r="AV145" s="7">
        <v>1</v>
      </c>
      <c r="AW145" s="7" t="str">
        <f>+Tabla1[[#This Row],[DNI23]]</f>
        <v>30845817</v>
      </c>
      <c r="AX145" s="7">
        <v>604</v>
      </c>
      <c r="AY145" s="8">
        <f>+Tabla1[[#This Row],[FECHA DE
NACIMIENTO]]</f>
        <v>20422</v>
      </c>
      <c r="AZ145" s="7">
        <f ca="1">+Tabla1[[#This Row],[CODTRA6]]</f>
        <v>0</v>
      </c>
      <c r="BA145" s="7">
        <f ca="1">+Tabla1[[#This Row],[CODTRA7]]</f>
        <v>0</v>
      </c>
      <c r="BB145" s="7" t="e">
        <f ca="1">+Tabla1[[#This Row],[CODTRA8]]</f>
        <v>#NAME?</v>
      </c>
      <c r="BC145" s="7">
        <f>+Tabla1[[#This Row],[SEXO]]</f>
        <v>1</v>
      </c>
      <c r="BD145" s="7">
        <v>9589</v>
      </c>
      <c r="BE145" s="7"/>
      <c r="BF145" s="7">
        <v>959616135</v>
      </c>
      <c r="BG145" s="10" t="s">
        <v>1704</v>
      </c>
      <c r="BH145" s="7">
        <v>3</v>
      </c>
      <c r="BI145" s="9" t="s">
        <v>2012</v>
      </c>
      <c r="BJ145" s="9">
        <v>8</v>
      </c>
      <c r="BK145" s="7"/>
      <c r="BL145" s="7"/>
      <c r="BM145" s="7"/>
      <c r="BN145" s="7"/>
      <c r="BO145" s="7"/>
      <c r="BP145" s="7"/>
      <c r="BQ145" s="7"/>
      <c r="BR145" s="7"/>
      <c r="BS145" s="7"/>
      <c r="BT145" s="7" t="s">
        <v>2013</v>
      </c>
      <c r="BU145" s="7">
        <v>40704</v>
      </c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9"/>
      <c r="CH145" s="9"/>
      <c r="CI145" s="9"/>
      <c r="CJ145" s="7">
        <v>1</v>
      </c>
    </row>
    <row r="146" spans="1:88" ht="15" x14ac:dyDescent="0.25">
      <c r="A146">
        <v>145</v>
      </c>
      <c r="B146" s="28">
        <v>785</v>
      </c>
      <c r="C146" s="28" t="s">
        <v>237</v>
      </c>
      <c r="D146" s="45">
        <v>47918559</v>
      </c>
      <c r="E146" s="29" t="s">
        <v>2014</v>
      </c>
      <c r="F146" s="29"/>
      <c r="G146" s="29" t="s">
        <v>1702</v>
      </c>
      <c r="H146" s="30">
        <f t="shared" si="27"/>
        <v>34190</v>
      </c>
      <c r="I146" s="29"/>
      <c r="J146" s="28">
        <v>0</v>
      </c>
      <c r="K146" s="31">
        <v>0</v>
      </c>
      <c r="L146" s="7"/>
      <c r="M146" s="7"/>
      <c r="N146" s="7"/>
      <c r="O146" s="32" t="str">
        <f>"Retención Judicial "&amp;(Tabla1[[#This Row],[JUDICIAL]]*100)&amp;"%"</f>
        <v>Retención Judicial 0%</v>
      </c>
      <c r="P146" s="7"/>
      <c r="Q146" s="33">
        <f t="shared" si="32"/>
        <v>930</v>
      </c>
      <c r="R146" s="34">
        <f>+Tabla1[[#This Row],[MINIMO VITAL]]*9%</f>
        <v>83.7</v>
      </c>
      <c r="S146" s="7"/>
      <c r="T146" s="7">
        <f t="shared" ca="1" si="23"/>
        <v>25</v>
      </c>
      <c r="U146" s="7" t="str">
        <f t="shared" si="24"/>
        <v>47918559</v>
      </c>
      <c r="V146" s="7"/>
      <c r="W146" s="7"/>
      <c r="X146" s="7"/>
      <c r="Y146" s="7"/>
      <c r="Z146" s="7"/>
      <c r="AA146" s="8">
        <f>+Tabla1[[#This Row],[FECHA DE
NACIMIENTO]]</f>
        <v>34190</v>
      </c>
      <c r="AB146" s="20"/>
      <c r="AC146" s="7"/>
      <c r="AD146" s="7" t="str">
        <f>IF(COUNTIF(D$1:D145,D146)=0,"OK","Duplicado")</f>
        <v>OK</v>
      </c>
      <c r="AE146" s="7" t="str">
        <f t="shared" ca="1" si="25"/>
        <v>Inactivo</v>
      </c>
      <c r="AF146" s="9" t="s">
        <v>238</v>
      </c>
      <c r="AG146" s="9" t="str">
        <f t="shared" si="28"/>
        <v>CMAC</v>
      </c>
      <c r="AH146" s="7"/>
      <c r="AI146" s="7"/>
      <c r="AJ146" s="7"/>
      <c r="AK146" s="7"/>
      <c r="AL146" s="7"/>
      <c r="AM146" s="7"/>
      <c r="AN146" s="7"/>
      <c r="AO146" s="7" t="e">
        <f ca="1">SEPARARAPELLIDOS2018(Tabla1[[#This Row],[APELLIDOS Y NOMBRES]])</f>
        <v>#NAME?</v>
      </c>
      <c r="AP146" s="7">
        <f t="shared" ca="1" si="29"/>
        <v>0</v>
      </c>
      <c r="AQ146" s="7">
        <f t="shared" ca="1" si="30"/>
        <v>0</v>
      </c>
      <c r="AR146" s="7">
        <f t="shared" ca="1" si="31"/>
        <v>0</v>
      </c>
      <c r="AS146" s="7" t="e">
        <f ca="1">QuitarSimbolos(Tabla1[[#This Row],[CODTRA5]])</f>
        <v>#NAME?</v>
      </c>
      <c r="AT146" s="7" t="s">
        <v>1703</v>
      </c>
      <c r="AU146" s="7">
        <f t="shared" si="26"/>
        <v>1</v>
      </c>
      <c r="AV146" s="7">
        <v>1</v>
      </c>
      <c r="AW146" s="7" t="str">
        <f>+Tabla1[[#This Row],[DNI23]]</f>
        <v>47918559</v>
      </c>
      <c r="AX146" s="7">
        <v>604</v>
      </c>
      <c r="AY146" s="8">
        <f>+Tabla1[[#This Row],[FECHA DE
NACIMIENTO]]</f>
        <v>34190</v>
      </c>
      <c r="AZ146" s="7">
        <f ca="1">+Tabla1[[#This Row],[CODTRA6]]</f>
        <v>0</v>
      </c>
      <c r="BA146" s="7">
        <f ca="1">+Tabla1[[#This Row],[CODTRA7]]</f>
        <v>0</v>
      </c>
      <c r="BB146" s="7" t="e">
        <f ca="1">+Tabla1[[#This Row],[CODTRA8]]</f>
        <v>#NAME?</v>
      </c>
      <c r="BC146" s="7">
        <f>+Tabla1[[#This Row],[SEXO]]</f>
        <v>1</v>
      </c>
      <c r="BD146" s="7">
        <v>9589</v>
      </c>
      <c r="BE146" s="7"/>
      <c r="BF146" s="7">
        <v>959616135</v>
      </c>
      <c r="BG146" s="10" t="s">
        <v>1704</v>
      </c>
      <c r="BH146" s="7"/>
      <c r="BI146" s="9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9"/>
      <c r="CH146" s="9"/>
      <c r="CI146" s="9"/>
      <c r="CJ146" s="7">
        <v>1</v>
      </c>
    </row>
    <row r="147" spans="1:88" ht="15" x14ac:dyDescent="0.25">
      <c r="A147">
        <v>146</v>
      </c>
      <c r="B147" s="28">
        <v>575</v>
      </c>
      <c r="C147" s="28" t="s">
        <v>239</v>
      </c>
      <c r="D147" s="45">
        <v>30835614</v>
      </c>
      <c r="E147" s="29" t="s">
        <v>2015</v>
      </c>
      <c r="F147" s="29" t="s">
        <v>2016</v>
      </c>
      <c r="G147" s="29" t="s">
        <v>1736</v>
      </c>
      <c r="H147" s="30">
        <f t="shared" si="27"/>
        <v>26529</v>
      </c>
      <c r="I147" s="29" t="s">
        <v>1710</v>
      </c>
      <c r="J147" s="28">
        <v>0</v>
      </c>
      <c r="K147" s="31">
        <v>0</v>
      </c>
      <c r="L147" s="7"/>
      <c r="M147" s="7"/>
      <c r="N147" s="7"/>
      <c r="O147" s="32" t="str">
        <f>"Retención Judicial "&amp;(Tabla1[[#This Row],[JUDICIAL]]*100)&amp;"%"</f>
        <v>Retención Judicial 0%</v>
      </c>
      <c r="P147" s="7"/>
      <c r="Q147" s="33">
        <f t="shared" si="32"/>
        <v>930</v>
      </c>
      <c r="R147" s="34">
        <f>+Tabla1[[#This Row],[MINIMO VITAL]]*9%</f>
        <v>83.7</v>
      </c>
      <c r="S147" s="7"/>
      <c r="T147" s="7">
        <f t="shared" ca="1" si="23"/>
        <v>46</v>
      </c>
      <c r="U147" s="7" t="str">
        <f t="shared" si="24"/>
        <v>30835614</v>
      </c>
      <c r="V147" s="7"/>
      <c r="W147" s="7"/>
      <c r="X147" s="7"/>
      <c r="Y147" s="7"/>
      <c r="Z147" s="7"/>
      <c r="AA147" s="8">
        <f>+Tabla1[[#This Row],[FECHA DE
NACIMIENTO]]</f>
        <v>26529</v>
      </c>
      <c r="AB147" s="20">
        <v>3.1</v>
      </c>
      <c r="AC147" s="7"/>
      <c r="AD147" s="7" t="str">
        <f>IF(COUNTIF(D$1:D146,D147)=0,"OK","Duplicado")</f>
        <v>OK</v>
      </c>
      <c r="AE147" s="7" t="str">
        <f t="shared" ca="1" si="25"/>
        <v>Inactivo</v>
      </c>
      <c r="AF147" s="9" t="s">
        <v>240</v>
      </c>
      <c r="AG147" s="9" t="str">
        <f t="shared" si="28"/>
        <v>CMAC</v>
      </c>
      <c r="AH147" s="7"/>
      <c r="AI147" s="7"/>
      <c r="AJ147" s="7"/>
      <c r="AK147" s="7"/>
      <c r="AL147" s="7"/>
      <c r="AM147" s="7"/>
      <c r="AN147" s="7"/>
      <c r="AO147" s="7" t="e">
        <f ca="1">SEPARARAPELLIDOS2018(Tabla1[[#This Row],[APELLIDOS Y NOMBRES]])</f>
        <v>#NAME?</v>
      </c>
      <c r="AP147" s="7">
        <f t="shared" ca="1" si="29"/>
        <v>0</v>
      </c>
      <c r="AQ147" s="7">
        <f t="shared" ca="1" si="30"/>
        <v>0</v>
      </c>
      <c r="AR147" s="7">
        <f t="shared" ca="1" si="31"/>
        <v>0</v>
      </c>
      <c r="AS147" s="7" t="e">
        <f ca="1">QuitarSimbolos(Tabla1[[#This Row],[CODTRA5]])</f>
        <v>#NAME?</v>
      </c>
      <c r="AT147" s="7" t="s">
        <v>1703</v>
      </c>
      <c r="AU147" s="7">
        <f t="shared" si="26"/>
        <v>1</v>
      </c>
      <c r="AV147" s="7">
        <v>1</v>
      </c>
      <c r="AW147" s="7" t="str">
        <f>+Tabla1[[#This Row],[DNI23]]</f>
        <v>30835614</v>
      </c>
      <c r="AX147" s="7">
        <v>604</v>
      </c>
      <c r="AY147" s="8">
        <f>+Tabla1[[#This Row],[FECHA DE
NACIMIENTO]]</f>
        <v>26529</v>
      </c>
      <c r="AZ147" s="7">
        <f ca="1">+Tabla1[[#This Row],[CODTRA6]]</f>
        <v>0</v>
      </c>
      <c r="BA147" s="7">
        <f ca="1">+Tabla1[[#This Row],[CODTRA7]]</f>
        <v>0</v>
      </c>
      <c r="BB147" s="7" t="e">
        <f ca="1">+Tabla1[[#This Row],[CODTRA8]]</f>
        <v>#NAME?</v>
      </c>
      <c r="BC147" s="7">
        <f>+Tabla1[[#This Row],[SEXO]]</f>
        <v>1</v>
      </c>
      <c r="BD147" s="7">
        <v>9589</v>
      </c>
      <c r="BE147" s="7"/>
      <c r="BF147" s="7">
        <v>959616135</v>
      </c>
      <c r="BG147" s="10" t="s">
        <v>1704</v>
      </c>
      <c r="BH147" s="7"/>
      <c r="BI147" s="9"/>
      <c r="BJ147" s="7"/>
      <c r="BK147" s="7"/>
      <c r="BL147" s="7"/>
      <c r="BM147" s="7" t="s">
        <v>1857</v>
      </c>
      <c r="BN147" s="7">
        <v>2</v>
      </c>
      <c r="BO147" s="7"/>
      <c r="BP147" s="7"/>
      <c r="BQ147" s="7"/>
      <c r="BR147" s="7">
        <v>2</v>
      </c>
      <c r="BS147" s="7" t="s">
        <v>1733</v>
      </c>
      <c r="BT147" s="7"/>
      <c r="BU147" s="7">
        <v>170301</v>
      </c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9"/>
      <c r="CH147" s="9"/>
      <c r="CI147" s="9"/>
      <c r="CJ147" s="7">
        <v>1</v>
      </c>
    </row>
    <row r="148" spans="1:88" ht="15" x14ac:dyDescent="0.25">
      <c r="A148">
        <v>147</v>
      </c>
      <c r="B148" s="28">
        <v>329</v>
      </c>
      <c r="C148" s="28" t="s">
        <v>241</v>
      </c>
      <c r="D148" s="45">
        <v>30828838</v>
      </c>
      <c r="E148" s="29" t="s">
        <v>2017</v>
      </c>
      <c r="F148" s="29" t="s">
        <v>1720</v>
      </c>
      <c r="G148" s="29" t="s">
        <v>1702</v>
      </c>
      <c r="H148" s="30">
        <f t="shared" si="27"/>
        <v>20033</v>
      </c>
      <c r="I148" s="29" t="s">
        <v>1720</v>
      </c>
      <c r="J148" s="28">
        <v>0</v>
      </c>
      <c r="K148" s="31">
        <v>0</v>
      </c>
      <c r="L148" s="7"/>
      <c r="M148" s="7"/>
      <c r="N148" s="7"/>
      <c r="O148" s="32" t="str">
        <f>"Retención Judicial "&amp;(Tabla1[[#This Row],[JUDICIAL]]*100)&amp;"%"</f>
        <v>Retención Judicial 0%</v>
      </c>
      <c r="P148" s="7"/>
      <c r="Q148" s="33">
        <f t="shared" si="32"/>
        <v>930</v>
      </c>
      <c r="R148" s="34">
        <f>+Tabla1[[#This Row],[MINIMO VITAL]]*9%</f>
        <v>83.7</v>
      </c>
      <c r="S148" s="7"/>
      <c r="T148" s="7">
        <f t="shared" ca="1" si="23"/>
        <v>64</v>
      </c>
      <c r="U148" s="7" t="str">
        <f t="shared" si="24"/>
        <v>30828838</v>
      </c>
      <c r="V148" s="7"/>
      <c r="W148" s="7"/>
      <c r="X148" s="7"/>
      <c r="Y148" s="7"/>
      <c r="Z148" s="7"/>
      <c r="AA148" s="8">
        <f>+Tabla1[[#This Row],[FECHA DE
NACIMIENTO]]</f>
        <v>20033</v>
      </c>
      <c r="AB148" s="20"/>
      <c r="AC148" s="7"/>
      <c r="AD148" s="7" t="str">
        <f>IF(COUNTIF(D$1:D147,D148)=0,"OK","Duplicado")</f>
        <v>OK</v>
      </c>
      <c r="AE148" s="7" t="str">
        <f t="shared" ca="1" si="25"/>
        <v>Inactivo</v>
      </c>
      <c r="AF148" s="9" t="s">
        <v>1565</v>
      </c>
      <c r="AG148" s="9" t="str">
        <f t="shared" si="28"/>
        <v>CMAC</v>
      </c>
      <c r="AH148" s="7"/>
      <c r="AI148" s="7"/>
      <c r="AJ148" s="7"/>
      <c r="AK148" s="7"/>
      <c r="AL148" s="7"/>
      <c r="AM148" s="7"/>
      <c r="AN148" s="7"/>
      <c r="AO148" s="7" t="e">
        <f ca="1">SEPARARAPELLIDOS2018(Tabla1[[#This Row],[APELLIDOS Y NOMBRES]])</f>
        <v>#NAME?</v>
      </c>
      <c r="AP148" s="7">
        <f t="shared" ca="1" si="29"/>
        <v>0</v>
      </c>
      <c r="AQ148" s="7">
        <f t="shared" ca="1" si="30"/>
        <v>0</v>
      </c>
      <c r="AR148" s="7">
        <f t="shared" ca="1" si="31"/>
        <v>0</v>
      </c>
      <c r="AS148" s="7" t="e">
        <f ca="1">QuitarSimbolos(Tabla1[[#This Row],[CODTRA5]])</f>
        <v>#NAME?</v>
      </c>
      <c r="AT148" s="7" t="s">
        <v>1974</v>
      </c>
      <c r="AU148" s="7">
        <f t="shared" si="26"/>
        <v>2</v>
      </c>
      <c r="AV148" s="7">
        <v>1</v>
      </c>
      <c r="AW148" s="7" t="str">
        <f>+Tabla1[[#This Row],[DNI23]]</f>
        <v>30828838</v>
      </c>
      <c r="AX148" s="7">
        <v>604</v>
      </c>
      <c r="AY148" s="8">
        <f>+Tabla1[[#This Row],[FECHA DE
NACIMIENTO]]</f>
        <v>20033</v>
      </c>
      <c r="AZ148" s="7">
        <f ca="1">+Tabla1[[#This Row],[CODTRA6]]</f>
        <v>0</v>
      </c>
      <c r="BA148" s="7">
        <f ca="1">+Tabla1[[#This Row],[CODTRA7]]</f>
        <v>0</v>
      </c>
      <c r="BB148" s="7" t="e">
        <f ca="1">+Tabla1[[#This Row],[CODTRA8]]</f>
        <v>#NAME?</v>
      </c>
      <c r="BC148" s="7">
        <f>+Tabla1[[#This Row],[SEXO]]</f>
        <v>2</v>
      </c>
      <c r="BD148" s="7">
        <v>9589</v>
      </c>
      <c r="BE148" s="7"/>
      <c r="BF148" s="7">
        <v>959616135</v>
      </c>
      <c r="BG148" s="10" t="s">
        <v>1704</v>
      </c>
      <c r="BH148" s="7">
        <v>17</v>
      </c>
      <c r="BI148" s="9" t="s">
        <v>2018</v>
      </c>
      <c r="BJ148" s="7"/>
      <c r="BK148" s="7"/>
      <c r="BL148" s="7"/>
      <c r="BM148" s="7" t="s">
        <v>1721</v>
      </c>
      <c r="BN148" s="7">
        <v>2</v>
      </c>
      <c r="BO148" s="7"/>
      <c r="BP148" s="7"/>
      <c r="BQ148" s="7"/>
      <c r="BR148" s="7"/>
      <c r="BS148" s="7"/>
      <c r="BT148" s="7"/>
      <c r="BU148" s="7">
        <v>170201</v>
      </c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9"/>
      <c r="CH148" s="9"/>
      <c r="CI148" s="9"/>
      <c r="CJ148" s="7">
        <v>1</v>
      </c>
    </row>
    <row r="149" spans="1:88" ht="15" x14ac:dyDescent="0.25">
      <c r="A149">
        <v>148</v>
      </c>
      <c r="B149" s="28">
        <v>788</v>
      </c>
      <c r="C149" s="28" t="s">
        <v>242</v>
      </c>
      <c r="D149" s="45">
        <v>43192865</v>
      </c>
      <c r="E149" s="29" t="s">
        <v>2019</v>
      </c>
      <c r="F149" s="29"/>
      <c r="G149" s="29" t="s">
        <v>1702</v>
      </c>
      <c r="H149" s="30">
        <f t="shared" si="27"/>
        <v>31248</v>
      </c>
      <c r="I149" s="29"/>
      <c r="J149" s="28">
        <v>0</v>
      </c>
      <c r="K149" s="31">
        <v>0</v>
      </c>
      <c r="L149" s="7"/>
      <c r="M149" s="7"/>
      <c r="N149" s="7"/>
      <c r="O149" s="32" t="str">
        <f>"Retención Judicial "&amp;(Tabla1[[#This Row],[JUDICIAL]]*100)&amp;"%"</f>
        <v>Retención Judicial 0%</v>
      </c>
      <c r="P149" s="7"/>
      <c r="Q149" s="33">
        <f t="shared" si="32"/>
        <v>930</v>
      </c>
      <c r="R149" s="34">
        <f>+Tabla1[[#This Row],[MINIMO VITAL]]*9%</f>
        <v>83.7</v>
      </c>
      <c r="S149" s="7"/>
      <c r="T149" s="7">
        <f t="shared" ca="1" si="23"/>
        <v>33</v>
      </c>
      <c r="U149" s="7" t="str">
        <f t="shared" si="24"/>
        <v>43192865</v>
      </c>
      <c r="V149" s="7"/>
      <c r="W149" s="7"/>
      <c r="X149" s="7"/>
      <c r="Y149" s="7"/>
      <c r="Z149" s="7"/>
      <c r="AA149" s="8">
        <f>+Tabla1[[#This Row],[FECHA DE
NACIMIENTO]]</f>
        <v>31248</v>
      </c>
      <c r="AB149" s="20">
        <v>3.1</v>
      </c>
      <c r="AC149" s="7"/>
      <c r="AD149" s="7" t="str">
        <f>IF(COUNTIF(D$1:D148,D149)=0,"OK","Duplicado")</f>
        <v>OK</v>
      </c>
      <c r="AE149" s="7" t="str">
        <f t="shared" ca="1" si="25"/>
        <v>Inactivo</v>
      </c>
      <c r="AF149" s="9" t="s">
        <v>243</v>
      </c>
      <c r="AG149" s="9" t="str">
        <f t="shared" si="28"/>
        <v>CMAC</v>
      </c>
      <c r="AH149" s="7"/>
      <c r="AI149" s="7"/>
      <c r="AJ149" s="7"/>
      <c r="AK149" s="7"/>
      <c r="AL149" s="7"/>
      <c r="AM149" s="7"/>
      <c r="AN149" s="7"/>
      <c r="AO149" s="7" t="e">
        <f ca="1">SEPARARAPELLIDOS2018(Tabla1[[#This Row],[APELLIDOS Y NOMBRES]])</f>
        <v>#NAME?</v>
      </c>
      <c r="AP149" s="7">
        <f t="shared" ca="1" si="29"/>
        <v>0</v>
      </c>
      <c r="AQ149" s="7">
        <f t="shared" ca="1" si="30"/>
        <v>0</v>
      </c>
      <c r="AR149" s="7">
        <f t="shared" ca="1" si="31"/>
        <v>0</v>
      </c>
      <c r="AS149" s="7" t="e">
        <f ca="1">QuitarSimbolos(Tabla1[[#This Row],[CODTRA5]])</f>
        <v>#NAME?</v>
      </c>
      <c r="AT149" s="7" t="s">
        <v>1974</v>
      </c>
      <c r="AU149" s="7">
        <f t="shared" si="26"/>
        <v>2</v>
      </c>
      <c r="AV149" s="7">
        <v>1</v>
      </c>
      <c r="AW149" s="7" t="str">
        <f>+Tabla1[[#This Row],[DNI23]]</f>
        <v>43192865</v>
      </c>
      <c r="AX149" s="7">
        <v>604</v>
      </c>
      <c r="AY149" s="8">
        <f>+Tabla1[[#This Row],[FECHA DE
NACIMIENTO]]</f>
        <v>31248</v>
      </c>
      <c r="AZ149" s="7">
        <f ca="1">+Tabla1[[#This Row],[CODTRA6]]</f>
        <v>0</v>
      </c>
      <c r="BA149" s="7">
        <f ca="1">+Tabla1[[#This Row],[CODTRA7]]</f>
        <v>0</v>
      </c>
      <c r="BB149" s="7" t="e">
        <f ca="1">+Tabla1[[#This Row],[CODTRA8]]</f>
        <v>#NAME?</v>
      </c>
      <c r="BC149" s="7">
        <f>+Tabla1[[#This Row],[SEXO]]</f>
        <v>2</v>
      </c>
      <c r="BD149" s="7">
        <v>9589</v>
      </c>
      <c r="BE149" s="7"/>
      <c r="BF149" s="7">
        <v>959616135</v>
      </c>
      <c r="BG149" s="10" t="s">
        <v>1704</v>
      </c>
      <c r="BH149" s="7"/>
      <c r="BI149" s="9"/>
      <c r="BJ149" s="7"/>
      <c r="BK149" s="7"/>
      <c r="BL149" s="7"/>
      <c r="BM149" s="7"/>
      <c r="BN149" s="7"/>
      <c r="BO149" s="7"/>
      <c r="BP149" s="7"/>
      <c r="BQ149" s="7"/>
      <c r="BR149" s="7">
        <v>2</v>
      </c>
      <c r="BS149" s="7" t="s">
        <v>2020</v>
      </c>
      <c r="BT149" s="7" t="s">
        <v>2021</v>
      </c>
      <c r="BU149" s="7">
        <v>40704</v>
      </c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9"/>
      <c r="CH149" s="9"/>
      <c r="CI149" s="9"/>
      <c r="CJ149" s="7">
        <v>1</v>
      </c>
    </row>
    <row r="150" spans="1:88" ht="15" x14ac:dyDescent="0.25">
      <c r="A150">
        <v>149</v>
      </c>
      <c r="B150" s="28">
        <v>789</v>
      </c>
      <c r="C150" s="28" t="s">
        <v>244</v>
      </c>
      <c r="D150" s="45">
        <v>799508</v>
      </c>
      <c r="E150" s="29" t="s">
        <v>2022</v>
      </c>
      <c r="F150" s="29" t="s">
        <v>2023</v>
      </c>
      <c r="G150" s="29" t="s">
        <v>1742</v>
      </c>
      <c r="H150" s="30">
        <f t="shared" si="27"/>
        <v>25215</v>
      </c>
      <c r="I150" s="29" t="s">
        <v>1737</v>
      </c>
      <c r="J150" s="28">
        <v>0</v>
      </c>
      <c r="K150" s="31">
        <v>0</v>
      </c>
      <c r="L150" s="7"/>
      <c r="M150" s="7"/>
      <c r="N150" s="7"/>
      <c r="O150" s="32" t="str">
        <f>"Retención Judicial "&amp;(Tabla1[[#This Row],[JUDICIAL]]*100)&amp;"%"</f>
        <v>Retención Judicial 0%</v>
      </c>
      <c r="P150" s="7"/>
      <c r="Q150" s="33">
        <f t="shared" si="32"/>
        <v>930</v>
      </c>
      <c r="R150" s="34">
        <f>+Tabla1[[#This Row],[MINIMO VITAL]]*9%</f>
        <v>83.7</v>
      </c>
      <c r="S150" s="7"/>
      <c r="T150" s="7">
        <f t="shared" ca="1" si="23"/>
        <v>50</v>
      </c>
      <c r="U150" s="7" t="str">
        <f t="shared" si="24"/>
        <v>00799508</v>
      </c>
      <c r="V150" s="7"/>
      <c r="W150" s="7"/>
      <c r="X150" s="7"/>
      <c r="Y150" s="7"/>
      <c r="Z150" s="7"/>
      <c r="AA150" s="8">
        <f>+Tabla1[[#This Row],[FECHA DE
NACIMIENTO]]</f>
        <v>25215</v>
      </c>
      <c r="AB150" s="20"/>
      <c r="AC150" s="7"/>
      <c r="AD150" s="7" t="str">
        <f>IF(COUNTIF(D$1:D149,D150)=0,"OK","Duplicado")</f>
        <v>OK</v>
      </c>
      <c r="AE150" s="7" t="str">
        <f t="shared" ca="1" si="25"/>
        <v>Inactivo</v>
      </c>
      <c r="AF150" s="9" t="s">
        <v>245</v>
      </c>
      <c r="AG150" s="9" t="str">
        <f t="shared" si="28"/>
        <v>CMAC</v>
      </c>
      <c r="AH150" s="7"/>
      <c r="AI150" s="7"/>
      <c r="AJ150" s="7"/>
      <c r="AK150" s="7"/>
      <c r="AL150" s="7"/>
      <c r="AM150" s="7"/>
      <c r="AN150" s="7"/>
      <c r="AO150" s="7" t="e">
        <f ca="1">SEPARARAPELLIDOS2018(Tabla1[[#This Row],[APELLIDOS Y NOMBRES]])</f>
        <v>#NAME?</v>
      </c>
      <c r="AP150" s="7">
        <f t="shared" ca="1" si="29"/>
        <v>0</v>
      </c>
      <c r="AQ150" s="7">
        <f t="shared" ca="1" si="30"/>
        <v>0</v>
      </c>
      <c r="AR150" s="7">
        <f t="shared" ca="1" si="31"/>
        <v>0</v>
      </c>
      <c r="AS150" s="7" t="e">
        <f ca="1">QuitarSimbolos(Tabla1[[#This Row],[CODTRA5]])</f>
        <v>#NAME?</v>
      </c>
      <c r="AT150" s="7" t="s">
        <v>1974</v>
      </c>
      <c r="AU150" s="7">
        <f t="shared" si="26"/>
        <v>2</v>
      </c>
      <c r="AV150" s="7">
        <v>1</v>
      </c>
      <c r="AW150" s="7" t="str">
        <f>+Tabla1[[#This Row],[DNI23]]</f>
        <v>00799508</v>
      </c>
      <c r="AX150" s="7">
        <v>604</v>
      </c>
      <c r="AY150" s="8">
        <f>+Tabla1[[#This Row],[FECHA DE
NACIMIENTO]]</f>
        <v>25215</v>
      </c>
      <c r="AZ150" s="7">
        <f ca="1">+Tabla1[[#This Row],[CODTRA6]]</f>
        <v>0</v>
      </c>
      <c r="BA150" s="7">
        <f ca="1">+Tabla1[[#This Row],[CODTRA7]]</f>
        <v>0</v>
      </c>
      <c r="BB150" s="7" t="e">
        <f ca="1">+Tabla1[[#This Row],[CODTRA8]]</f>
        <v>#NAME?</v>
      </c>
      <c r="BC150" s="7">
        <f>+Tabla1[[#This Row],[SEXO]]</f>
        <v>2</v>
      </c>
      <c r="BD150" s="7">
        <v>9589</v>
      </c>
      <c r="BE150" s="7"/>
      <c r="BF150" s="7">
        <v>959616135</v>
      </c>
      <c r="BG150" s="10" t="s">
        <v>1704</v>
      </c>
      <c r="BH150" s="7">
        <v>3</v>
      </c>
      <c r="BI150" s="9" t="s">
        <v>2024</v>
      </c>
      <c r="BJ150" s="7">
        <v>326</v>
      </c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>
        <v>40701</v>
      </c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9"/>
      <c r="CH150" s="9"/>
      <c r="CI150" s="9"/>
      <c r="CJ150" s="7">
        <v>1</v>
      </c>
    </row>
    <row r="151" spans="1:88" ht="15" x14ac:dyDescent="0.25">
      <c r="A151">
        <v>150</v>
      </c>
      <c r="B151" s="28">
        <v>790</v>
      </c>
      <c r="C151" s="28" t="s">
        <v>246</v>
      </c>
      <c r="D151" s="45">
        <v>4624040</v>
      </c>
      <c r="E151" s="29" t="s">
        <v>2025</v>
      </c>
      <c r="F151" s="29" t="s">
        <v>2026</v>
      </c>
      <c r="G151" s="29" t="s">
        <v>1742</v>
      </c>
      <c r="H151" s="30">
        <f t="shared" si="27"/>
        <v>16502</v>
      </c>
      <c r="I151" s="29" t="s">
        <v>1710</v>
      </c>
      <c r="J151" s="28">
        <v>0</v>
      </c>
      <c r="K151" s="31">
        <v>0</v>
      </c>
      <c r="L151" s="7"/>
      <c r="M151" s="7"/>
      <c r="N151" s="7"/>
      <c r="O151" s="32" t="str">
        <f>"Retención Judicial "&amp;(Tabla1[[#This Row],[JUDICIAL]]*100)&amp;"%"</f>
        <v>Retención Judicial 0%</v>
      </c>
      <c r="P151" s="7"/>
      <c r="Q151" s="33">
        <f t="shared" si="32"/>
        <v>930</v>
      </c>
      <c r="R151" s="34">
        <f>+Tabla1[[#This Row],[MINIMO VITAL]]*9%</f>
        <v>83.7</v>
      </c>
      <c r="S151" s="7"/>
      <c r="T151" s="7">
        <f t="shared" ca="1" si="23"/>
        <v>74</v>
      </c>
      <c r="U151" s="7" t="str">
        <f t="shared" si="24"/>
        <v>04624040</v>
      </c>
      <c r="V151" s="7"/>
      <c r="W151" s="7"/>
      <c r="X151" s="7"/>
      <c r="Y151" s="7"/>
      <c r="Z151" s="7"/>
      <c r="AA151" s="8">
        <f>+Tabla1[[#This Row],[FECHA DE
NACIMIENTO]]</f>
        <v>16502</v>
      </c>
      <c r="AB151" s="20"/>
      <c r="AC151" s="7"/>
      <c r="AD151" s="7" t="str">
        <f>IF(COUNTIF(D$1:D150,D151)=0,"OK","Duplicado")</f>
        <v>OK</v>
      </c>
      <c r="AE151" s="7" t="str">
        <f t="shared" ca="1" si="25"/>
        <v>Inactivo</v>
      </c>
      <c r="AF151" s="9" t="s">
        <v>247</v>
      </c>
      <c r="AG151" s="9" t="str">
        <f t="shared" si="28"/>
        <v>CMAC</v>
      </c>
      <c r="AH151" s="7"/>
      <c r="AI151" s="7"/>
      <c r="AJ151" s="7"/>
      <c r="AK151" s="7"/>
      <c r="AL151" s="7"/>
      <c r="AM151" s="7"/>
      <c r="AN151" s="7"/>
      <c r="AO151" s="7" t="e">
        <f ca="1">SEPARARAPELLIDOS2018(Tabla1[[#This Row],[APELLIDOS Y NOMBRES]])</f>
        <v>#NAME?</v>
      </c>
      <c r="AP151" s="7">
        <f t="shared" ca="1" si="29"/>
        <v>0</v>
      </c>
      <c r="AQ151" s="7">
        <f t="shared" ca="1" si="30"/>
        <v>0</v>
      </c>
      <c r="AR151" s="7">
        <f t="shared" ca="1" si="31"/>
        <v>0</v>
      </c>
      <c r="AS151" s="7" t="e">
        <f ca="1">QuitarSimbolos(Tabla1[[#This Row],[CODTRA5]])</f>
        <v>#NAME?</v>
      </c>
      <c r="AT151" s="7" t="s">
        <v>1703</v>
      </c>
      <c r="AU151" s="7">
        <f t="shared" si="26"/>
        <v>1</v>
      </c>
      <c r="AV151" s="7">
        <v>1</v>
      </c>
      <c r="AW151" s="7" t="str">
        <f>+Tabla1[[#This Row],[DNI23]]</f>
        <v>04624040</v>
      </c>
      <c r="AX151" s="7">
        <v>604</v>
      </c>
      <c r="AY151" s="8">
        <f>+Tabla1[[#This Row],[FECHA DE
NACIMIENTO]]</f>
        <v>16502</v>
      </c>
      <c r="AZ151" s="7">
        <f ca="1">+Tabla1[[#This Row],[CODTRA6]]</f>
        <v>0</v>
      </c>
      <c r="BA151" s="7">
        <f ca="1">+Tabla1[[#This Row],[CODTRA7]]</f>
        <v>0</v>
      </c>
      <c r="BB151" s="7" t="e">
        <f ca="1">+Tabla1[[#This Row],[CODTRA8]]</f>
        <v>#NAME?</v>
      </c>
      <c r="BC151" s="7">
        <f>+Tabla1[[#This Row],[SEXO]]</f>
        <v>1</v>
      </c>
      <c r="BD151" s="7">
        <v>9589</v>
      </c>
      <c r="BE151" s="7"/>
      <c r="BF151" s="7">
        <v>999987506</v>
      </c>
      <c r="BG151" s="10" t="s">
        <v>1836</v>
      </c>
      <c r="BH151" s="7"/>
      <c r="BI151" s="9"/>
      <c r="BJ151" s="7"/>
      <c r="BK151" s="7"/>
      <c r="BL151" s="7"/>
      <c r="BM151" s="7" t="s">
        <v>5</v>
      </c>
      <c r="BN151" s="7">
        <v>3</v>
      </c>
      <c r="BO151" s="7"/>
      <c r="BP151" s="7"/>
      <c r="BQ151" s="7"/>
      <c r="BR151" s="7">
        <v>2</v>
      </c>
      <c r="BS151" s="7" t="s">
        <v>1733</v>
      </c>
      <c r="BT151" s="7"/>
      <c r="BU151" s="7">
        <v>170301</v>
      </c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9"/>
      <c r="CH151" s="9"/>
      <c r="CI151" s="9"/>
      <c r="CJ151" s="7">
        <v>1</v>
      </c>
    </row>
    <row r="152" spans="1:88" ht="15" x14ac:dyDescent="0.25">
      <c r="A152">
        <v>151</v>
      </c>
      <c r="B152" s="28">
        <v>791</v>
      </c>
      <c r="C152" s="28" t="s">
        <v>248</v>
      </c>
      <c r="D152" s="45">
        <v>72912168</v>
      </c>
      <c r="E152" s="29" t="s">
        <v>2027</v>
      </c>
      <c r="F152" s="29"/>
      <c r="G152" s="29" t="s">
        <v>1702</v>
      </c>
      <c r="H152" s="30">
        <f t="shared" si="27"/>
        <v>35019</v>
      </c>
      <c r="I152" s="29"/>
      <c r="J152" s="28">
        <v>0</v>
      </c>
      <c r="K152" s="31">
        <v>0</v>
      </c>
      <c r="L152" s="7"/>
      <c r="M152" s="7"/>
      <c r="N152" s="7"/>
      <c r="O152" s="32" t="str">
        <f>"Retención Judicial "&amp;(Tabla1[[#This Row],[JUDICIAL]]*100)&amp;"%"</f>
        <v>Retención Judicial 0%</v>
      </c>
      <c r="P152" s="7"/>
      <c r="Q152" s="33">
        <f t="shared" si="32"/>
        <v>930</v>
      </c>
      <c r="R152" s="34">
        <f>+Tabla1[[#This Row],[MINIMO VITAL]]*9%</f>
        <v>83.7</v>
      </c>
      <c r="S152" s="7"/>
      <c r="T152" s="7">
        <f t="shared" ca="1" si="23"/>
        <v>23</v>
      </c>
      <c r="U152" s="7" t="str">
        <f t="shared" si="24"/>
        <v>72912168</v>
      </c>
      <c r="V152" s="7"/>
      <c r="W152" s="7"/>
      <c r="X152" s="7"/>
      <c r="Y152" s="7"/>
      <c r="Z152" s="7"/>
      <c r="AA152" s="8">
        <f>+Tabla1[[#This Row],[FECHA DE
NACIMIENTO]]</f>
        <v>35019</v>
      </c>
      <c r="AB152" s="20"/>
      <c r="AC152" s="7"/>
      <c r="AD152" s="7" t="str">
        <f>IF(COUNTIF(D$1:D151,D152)=0,"OK","Duplicado")</f>
        <v>OK</v>
      </c>
      <c r="AE152" s="7" t="str">
        <f t="shared" ca="1" si="25"/>
        <v>Inactivo</v>
      </c>
      <c r="AF152" s="9" t="s">
        <v>249</v>
      </c>
      <c r="AG152" s="9" t="str">
        <f t="shared" si="28"/>
        <v>CMAC</v>
      </c>
      <c r="AH152" s="7"/>
      <c r="AI152" s="7"/>
      <c r="AJ152" s="7"/>
      <c r="AK152" s="7"/>
      <c r="AL152" s="7"/>
      <c r="AM152" s="7"/>
      <c r="AN152" s="7"/>
      <c r="AO152" s="7" t="e">
        <f ca="1">SEPARARAPELLIDOS2018(Tabla1[[#This Row],[APELLIDOS Y NOMBRES]])</f>
        <v>#NAME?</v>
      </c>
      <c r="AP152" s="7">
        <f t="shared" ca="1" si="29"/>
        <v>0</v>
      </c>
      <c r="AQ152" s="7">
        <f t="shared" ca="1" si="30"/>
        <v>0</v>
      </c>
      <c r="AR152" s="7">
        <f t="shared" ca="1" si="31"/>
        <v>0</v>
      </c>
      <c r="AS152" s="7" t="e">
        <f ca="1">QuitarSimbolos(Tabla1[[#This Row],[CODTRA5]])</f>
        <v>#NAME?</v>
      </c>
      <c r="AT152" s="7" t="s">
        <v>1703</v>
      </c>
      <c r="AU152" s="7">
        <f t="shared" si="26"/>
        <v>1</v>
      </c>
      <c r="AV152" s="7">
        <v>1</v>
      </c>
      <c r="AW152" s="7" t="str">
        <f>+Tabla1[[#This Row],[DNI23]]</f>
        <v>72912168</v>
      </c>
      <c r="AX152" s="7">
        <v>604</v>
      </c>
      <c r="AY152" s="8">
        <f>+Tabla1[[#This Row],[FECHA DE
NACIMIENTO]]</f>
        <v>35019</v>
      </c>
      <c r="AZ152" s="7">
        <f ca="1">+Tabla1[[#This Row],[CODTRA6]]</f>
        <v>0</v>
      </c>
      <c r="BA152" s="7">
        <f ca="1">+Tabla1[[#This Row],[CODTRA7]]</f>
        <v>0</v>
      </c>
      <c r="BB152" s="7" t="e">
        <f ca="1">+Tabla1[[#This Row],[CODTRA8]]</f>
        <v>#NAME?</v>
      </c>
      <c r="BC152" s="7">
        <f>+Tabla1[[#This Row],[SEXO]]</f>
        <v>1</v>
      </c>
      <c r="BD152" s="7">
        <v>9589</v>
      </c>
      <c r="BE152" s="7"/>
      <c r="BF152" s="7">
        <v>999987507</v>
      </c>
      <c r="BG152" s="10" t="s">
        <v>1704</v>
      </c>
      <c r="BH152" s="7">
        <v>3</v>
      </c>
      <c r="BI152" s="9" t="s">
        <v>2028</v>
      </c>
      <c r="BJ152" s="7">
        <v>1014</v>
      </c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>
        <v>40701</v>
      </c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9"/>
      <c r="CH152" s="9"/>
      <c r="CI152" s="9"/>
      <c r="CJ152" s="7">
        <v>1</v>
      </c>
    </row>
    <row r="153" spans="1:88" ht="15" x14ac:dyDescent="0.25">
      <c r="A153">
        <v>152</v>
      </c>
      <c r="B153" s="28">
        <v>517</v>
      </c>
      <c r="C153" s="28" t="s">
        <v>250</v>
      </c>
      <c r="D153" s="45">
        <v>41099734</v>
      </c>
      <c r="E153" s="35" t="s">
        <v>3376</v>
      </c>
      <c r="F153" s="29" t="s">
        <v>1720</v>
      </c>
      <c r="G153" s="29" t="s">
        <v>1702</v>
      </c>
      <c r="H153" s="30">
        <f t="shared" si="27"/>
        <v>29714</v>
      </c>
      <c r="I153" s="29" t="s">
        <v>1720</v>
      </c>
      <c r="J153" s="28">
        <v>0</v>
      </c>
      <c r="K153" s="31">
        <v>0</v>
      </c>
      <c r="L153" s="7"/>
      <c r="M153" s="7"/>
      <c r="N153" s="7"/>
      <c r="O153" s="32" t="str">
        <f>"Retención Judicial "&amp;(Tabla1[[#This Row],[JUDICIAL]]*100)&amp;"%"</f>
        <v>Retención Judicial 0%</v>
      </c>
      <c r="P153" s="7"/>
      <c r="Q153" s="33">
        <f t="shared" si="32"/>
        <v>930</v>
      </c>
      <c r="R153" s="34">
        <f>+Tabla1[[#This Row],[MINIMO VITAL]]*9%</f>
        <v>83.7</v>
      </c>
      <c r="S153" s="7"/>
      <c r="T153" s="7">
        <f t="shared" ca="1" si="23"/>
        <v>37</v>
      </c>
      <c r="U153" s="7" t="str">
        <f t="shared" si="24"/>
        <v>41099734</v>
      </c>
      <c r="V153" s="7"/>
      <c r="W153" s="7"/>
      <c r="X153" s="7"/>
      <c r="Y153" s="7"/>
      <c r="Z153" s="7"/>
      <c r="AA153" s="8">
        <f>+Tabla1[[#This Row],[FECHA DE
NACIMIENTO]]</f>
        <v>29714</v>
      </c>
      <c r="AB153" s="20"/>
      <c r="AC153" s="7"/>
      <c r="AD153" s="7" t="str">
        <f>IF(COUNTIF(D$1:D152,D153)=0,"OK","Duplicado")</f>
        <v>OK</v>
      </c>
      <c r="AE153" s="7" t="str">
        <f t="shared" ca="1" si="25"/>
        <v>Inactivo</v>
      </c>
      <c r="AF153" s="9" t="s">
        <v>1720</v>
      </c>
      <c r="AG153" s="9" t="str">
        <f t="shared" si="28"/>
        <v/>
      </c>
      <c r="AH153" s="7"/>
      <c r="AI153" s="7"/>
      <c r="AJ153" s="7"/>
      <c r="AK153" s="7"/>
      <c r="AL153" s="7"/>
      <c r="AM153" s="7"/>
      <c r="AN153" s="7"/>
      <c r="AO153" s="7" t="e">
        <f ca="1">SEPARARAPELLIDOS2018(Tabla1[[#This Row],[APELLIDOS Y NOMBRES]])</f>
        <v>#NAME?</v>
      </c>
      <c r="AP153" s="7">
        <f t="shared" ca="1" si="29"/>
        <v>0</v>
      </c>
      <c r="AQ153" s="7">
        <f t="shared" ca="1" si="30"/>
        <v>0</v>
      </c>
      <c r="AR153" s="7">
        <f t="shared" ca="1" si="31"/>
        <v>0</v>
      </c>
      <c r="AS153" s="7" t="e">
        <f ca="1">QuitarSimbolos(Tabla1[[#This Row],[CODTRA5]])</f>
        <v>#NAME?</v>
      </c>
      <c r="AT153" s="7" t="s">
        <v>1974</v>
      </c>
      <c r="AU153" s="7">
        <f t="shared" si="26"/>
        <v>2</v>
      </c>
      <c r="AV153" s="7">
        <v>1</v>
      </c>
      <c r="AW153" s="7" t="str">
        <f>+Tabla1[[#This Row],[DNI23]]</f>
        <v>41099734</v>
      </c>
      <c r="AX153" s="7">
        <v>604</v>
      </c>
      <c r="AY153" s="8">
        <f>+Tabla1[[#This Row],[FECHA DE
NACIMIENTO]]</f>
        <v>29714</v>
      </c>
      <c r="AZ153" s="7">
        <f ca="1">+Tabla1[[#This Row],[CODTRA6]]</f>
        <v>0</v>
      </c>
      <c r="BA153" s="7">
        <f ca="1">+Tabla1[[#This Row],[CODTRA7]]</f>
        <v>0</v>
      </c>
      <c r="BB153" s="7" t="e">
        <f ca="1">+Tabla1[[#This Row],[CODTRA8]]</f>
        <v>#NAME?</v>
      </c>
      <c r="BC153" s="7">
        <f>+Tabla1[[#This Row],[SEXO]]</f>
        <v>2</v>
      </c>
      <c r="BD153" s="7">
        <v>9589</v>
      </c>
      <c r="BE153" s="7"/>
      <c r="BF153" s="7">
        <v>959616135</v>
      </c>
      <c r="BG153" s="10" t="s">
        <v>1704</v>
      </c>
      <c r="BH153" s="7">
        <v>3</v>
      </c>
      <c r="BI153" s="9" t="s">
        <v>2029</v>
      </c>
      <c r="BJ153" s="7" t="s">
        <v>1769</v>
      </c>
      <c r="BK153" s="7"/>
      <c r="BL153" s="7"/>
      <c r="BM153" s="9"/>
      <c r="BN153" s="13"/>
      <c r="BO153" s="7"/>
      <c r="BP153" s="7"/>
      <c r="BQ153" s="7"/>
      <c r="BR153" s="7">
        <v>1</v>
      </c>
      <c r="BS153" s="9" t="s">
        <v>1743</v>
      </c>
      <c r="BT153" s="7" t="s">
        <v>2030</v>
      </c>
      <c r="BU153" s="7">
        <v>40701</v>
      </c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9"/>
      <c r="CH153" s="9"/>
      <c r="CI153" s="9"/>
      <c r="CJ153" s="7">
        <v>1</v>
      </c>
    </row>
    <row r="154" spans="1:88" ht="15" x14ac:dyDescent="0.25">
      <c r="A154">
        <v>153</v>
      </c>
      <c r="B154" s="28">
        <v>792</v>
      </c>
      <c r="C154" s="28" t="s">
        <v>251</v>
      </c>
      <c r="D154" s="45">
        <v>30833343</v>
      </c>
      <c r="E154" s="29" t="s">
        <v>2031</v>
      </c>
      <c r="F154" s="29" t="s">
        <v>2032</v>
      </c>
      <c r="G154" s="29" t="s">
        <v>1757</v>
      </c>
      <c r="H154" s="30">
        <f t="shared" si="27"/>
        <v>24194</v>
      </c>
      <c r="I154" s="29" t="s">
        <v>1737</v>
      </c>
      <c r="J154" s="28">
        <v>0</v>
      </c>
      <c r="K154" s="31">
        <v>0</v>
      </c>
      <c r="L154" s="7"/>
      <c r="M154" s="7"/>
      <c r="N154" s="7"/>
      <c r="O154" s="32" t="str">
        <f>"Retención Judicial "&amp;(Tabla1[[#This Row],[JUDICIAL]]*100)&amp;"%"</f>
        <v>Retención Judicial 0%</v>
      </c>
      <c r="P154" s="7"/>
      <c r="Q154" s="33">
        <f t="shared" si="32"/>
        <v>930</v>
      </c>
      <c r="R154" s="34">
        <f>+Tabla1[[#This Row],[MINIMO VITAL]]*9%</f>
        <v>83.7</v>
      </c>
      <c r="S154" s="7"/>
      <c r="T154" s="7">
        <f t="shared" ca="1" si="23"/>
        <v>53</v>
      </c>
      <c r="U154" s="7" t="str">
        <f t="shared" si="24"/>
        <v>30833343</v>
      </c>
      <c r="V154" s="7"/>
      <c r="W154" s="7"/>
      <c r="X154" s="7"/>
      <c r="Y154" s="7"/>
      <c r="Z154" s="7"/>
      <c r="AA154" s="8">
        <f>+Tabla1[[#This Row],[FECHA DE
NACIMIENTO]]</f>
        <v>24194</v>
      </c>
      <c r="AB154" s="20"/>
      <c r="AC154" s="7"/>
      <c r="AD154" s="7" t="str">
        <f>IF(COUNTIF(D$1:D153,D154)=0,"OK","Duplicado")</f>
        <v>OK</v>
      </c>
      <c r="AE154" s="7" t="str">
        <f t="shared" ca="1" si="25"/>
        <v>Inactivo</v>
      </c>
      <c r="AF154" s="9" t="s">
        <v>252</v>
      </c>
      <c r="AG154" s="9" t="str">
        <f t="shared" si="28"/>
        <v>CMAC</v>
      </c>
      <c r="AH154" s="7"/>
      <c r="AI154" s="7"/>
      <c r="AJ154" s="7"/>
      <c r="AK154" s="7"/>
      <c r="AL154" s="7"/>
      <c r="AM154" s="7"/>
      <c r="AN154" s="7"/>
      <c r="AO154" s="7" t="e">
        <f ca="1">SEPARARAPELLIDOS2018(Tabla1[[#This Row],[APELLIDOS Y NOMBRES]])</f>
        <v>#NAME?</v>
      </c>
      <c r="AP154" s="7">
        <f t="shared" ca="1" si="29"/>
        <v>0</v>
      </c>
      <c r="AQ154" s="7">
        <f t="shared" ca="1" si="30"/>
        <v>0</v>
      </c>
      <c r="AR154" s="7">
        <f t="shared" ca="1" si="31"/>
        <v>0</v>
      </c>
      <c r="AS154" s="7" t="e">
        <f ca="1">QuitarSimbolos(Tabla1[[#This Row],[CODTRA5]])</f>
        <v>#NAME?</v>
      </c>
      <c r="AT154" s="7" t="s">
        <v>1703</v>
      </c>
      <c r="AU154" s="7">
        <f t="shared" si="26"/>
        <v>1</v>
      </c>
      <c r="AV154" s="7">
        <v>1</v>
      </c>
      <c r="AW154" s="7" t="str">
        <f>+Tabla1[[#This Row],[DNI23]]</f>
        <v>30833343</v>
      </c>
      <c r="AX154" s="7">
        <v>604</v>
      </c>
      <c r="AY154" s="8">
        <f>+Tabla1[[#This Row],[FECHA DE
NACIMIENTO]]</f>
        <v>24194</v>
      </c>
      <c r="AZ154" s="7">
        <f ca="1">+Tabla1[[#This Row],[CODTRA6]]</f>
        <v>0</v>
      </c>
      <c r="BA154" s="7">
        <f ca="1">+Tabla1[[#This Row],[CODTRA7]]</f>
        <v>0</v>
      </c>
      <c r="BB154" s="7" t="e">
        <f ca="1">+Tabla1[[#This Row],[CODTRA8]]</f>
        <v>#NAME?</v>
      </c>
      <c r="BC154" s="7">
        <f>+Tabla1[[#This Row],[SEXO]]</f>
        <v>1</v>
      </c>
      <c r="BD154" s="7">
        <v>9589</v>
      </c>
      <c r="BE154" s="7"/>
      <c r="BF154" s="7">
        <v>962052078</v>
      </c>
      <c r="BG154" s="10" t="s">
        <v>2033</v>
      </c>
      <c r="BH154" s="7"/>
      <c r="BI154" s="9"/>
      <c r="BJ154" s="7"/>
      <c r="BK154" s="7"/>
      <c r="BL154" s="7"/>
      <c r="BM154" s="7">
        <v>11</v>
      </c>
      <c r="BN154" s="7">
        <v>16</v>
      </c>
      <c r="BO154" s="7"/>
      <c r="BP154" s="7"/>
      <c r="BQ154" s="7"/>
      <c r="BR154" s="7"/>
      <c r="BS154" s="7"/>
      <c r="BT154" s="7"/>
      <c r="BU154" s="7">
        <v>40705</v>
      </c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9"/>
      <c r="CH154" s="9"/>
      <c r="CI154" s="9"/>
      <c r="CJ154" s="7">
        <v>1</v>
      </c>
    </row>
    <row r="155" spans="1:88" ht="15" x14ac:dyDescent="0.25">
      <c r="A155">
        <v>154</v>
      </c>
      <c r="B155" s="28">
        <v>1310</v>
      </c>
      <c r="C155" s="28" t="s">
        <v>253</v>
      </c>
      <c r="D155" s="45">
        <v>4633691</v>
      </c>
      <c r="E155" s="29" t="s">
        <v>2034</v>
      </c>
      <c r="F155" s="29"/>
      <c r="G155" s="29" t="s">
        <v>1702</v>
      </c>
      <c r="H155" s="30">
        <f t="shared" si="27"/>
        <v>17816</v>
      </c>
      <c r="I155" s="29" t="s">
        <v>1720</v>
      </c>
      <c r="J155" s="28">
        <v>0</v>
      </c>
      <c r="K155" s="31">
        <v>0</v>
      </c>
      <c r="L155" s="7"/>
      <c r="M155" s="7"/>
      <c r="N155" s="7"/>
      <c r="O155" s="32" t="str">
        <f>"Retención Judicial "&amp;(Tabla1[[#This Row],[JUDICIAL]]*100)&amp;"%"</f>
        <v>Retención Judicial 0%</v>
      </c>
      <c r="P155" s="7"/>
      <c r="Q155" s="33">
        <f t="shared" si="32"/>
        <v>930</v>
      </c>
      <c r="R155" s="34">
        <f>+Tabla1[[#This Row],[MINIMO VITAL]]*9%</f>
        <v>83.7</v>
      </c>
      <c r="S155" s="7"/>
      <c r="T155" s="7">
        <f t="shared" ca="1" si="23"/>
        <v>70</v>
      </c>
      <c r="U155" s="7" t="str">
        <f t="shared" si="24"/>
        <v>04633691</v>
      </c>
      <c r="V155" s="7"/>
      <c r="W155" s="7"/>
      <c r="X155" s="7"/>
      <c r="Y155" s="7"/>
      <c r="Z155" s="7"/>
      <c r="AA155" s="8">
        <f>+Tabla1[[#This Row],[FECHA DE
NACIMIENTO]]</f>
        <v>17816</v>
      </c>
      <c r="AB155" s="20"/>
      <c r="AC155" s="7"/>
      <c r="AD155" s="7" t="str">
        <f>IF(COUNTIF(D$1:D154,D155)=0,"OK","Duplicado")</f>
        <v>OK</v>
      </c>
      <c r="AE155" s="7" t="str">
        <f t="shared" ca="1" si="25"/>
        <v>Inactivo</v>
      </c>
      <c r="AF155" s="9" t="s">
        <v>254</v>
      </c>
      <c r="AG155" s="9" t="str">
        <f t="shared" si="28"/>
        <v>CMAC</v>
      </c>
      <c r="AH155" s="7"/>
      <c r="AI155" s="7"/>
      <c r="AJ155" s="7"/>
      <c r="AK155" s="7"/>
      <c r="AL155" s="7"/>
      <c r="AM155" s="7"/>
      <c r="AN155" s="7"/>
      <c r="AO155" s="7" t="e">
        <f ca="1">SEPARARAPELLIDOS2018(Tabla1[[#This Row],[APELLIDOS Y NOMBRES]])</f>
        <v>#NAME?</v>
      </c>
      <c r="AP155" s="7">
        <f t="shared" ca="1" si="29"/>
        <v>0</v>
      </c>
      <c r="AQ155" s="7">
        <f t="shared" ca="1" si="30"/>
        <v>0</v>
      </c>
      <c r="AR155" s="7">
        <f t="shared" ca="1" si="31"/>
        <v>0</v>
      </c>
      <c r="AS155" s="7" t="e">
        <f ca="1">QuitarSimbolos(Tabla1[[#This Row],[CODTRA5]])</f>
        <v>#NAME?</v>
      </c>
      <c r="AT155" s="7" t="s">
        <v>1703</v>
      </c>
      <c r="AU155" s="7">
        <f t="shared" si="26"/>
        <v>1</v>
      </c>
      <c r="AV155" s="7">
        <v>1</v>
      </c>
      <c r="AW155" s="7" t="str">
        <f>+Tabla1[[#This Row],[DNI23]]</f>
        <v>04633691</v>
      </c>
      <c r="AX155" s="7">
        <v>604</v>
      </c>
      <c r="AY155" s="8">
        <f>+Tabla1[[#This Row],[FECHA DE
NACIMIENTO]]</f>
        <v>17816</v>
      </c>
      <c r="AZ155" s="7">
        <f ca="1">+Tabla1[[#This Row],[CODTRA6]]</f>
        <v>0</v>
      </c>
      <c r="BA155" s="7">
        <f ca="1">+Tabla1[[#This Row],[CODTRA7]]</f>
        <v>0</v>
      </c>
      <c r="BB155" s="7" t="e">
        <f ca="1">+Tabla1[[#This Row],[CODTRA8]]</f>
        <v>#NAME?</v>
      </c>
      <c r="BC155" s="7">
        <f>+Tabla1[[#This Row],[SEXO]]</f>
        <v>1</v>
      </c>
      <c r="BD155" s="7">
        <v>9589</v>
      </c>
      <c r="BE155" s="7"/>
      <c r="BF155" s="7">
        <v>959616135</v>
      </c>
      <c r="BG155" s="10" t="s">
        <v>1704</v>
      </c>
      <c r="BH155" s="7">
        <v>3</v>
      </c>
      <c r="BI155" s="9" t="s">
        <v>2035</v>
      </c>
      <c r="BJ155" s="7">
        <v>109</v>
      </c>
      <c r="BK155" s="7"/>
      <c r="BL155" s="7"/>
      <c r="BM155" s="7"/>
      <c r="BN155" s="7"/>
      <c r="BO155" s="7"/>
      <c r="BP155" s="7"/>
      <c r="BQ155" s="7"/>
      <c r="BR155" s="7">
        <v>1</v>
      </c>
      <c r="BS155" s="9" t="s">
        <v>2036</v>
      </c>
      <c r="BT155" s="7"/>
      <c r="BU155" s="7">
        <v>40701</v>
      </c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9"/>
      <c r="CH155" s="9"/>
      <c r="CI155" s="9"/>
      <c r="CJ155" s="7">
        <v>1</v>
      </c>
    </row>
    <row r="156" spans="1:88" ht="15" x14ac:dyDescent="0.25">
      <c r="A156">
        <v>155</v>
      </c>
      <c r="B156" s="28">
        <v>793</v>
      </c>
      <c r="C156" s="28" t="s">
        <v>255</v>
      </c>
      <c r="D156" s="45">
        <v>42508230</v>
      </c>
      <c r="E156" s="29" t="s">
        <v>2037</v>
      </c>
      <c r="F156" s="29" t="s">
        <v>2038</v>
      </c>
      <c r="G156" s="29" t="s">
        <v>1742</v>
      </c>
      <c r="H156" s="30">
        <f t="shared" si="27"/>
        <v>29792</v>
      </c>
      <c r="I156" s="29" t="s">
        <v>1710</v>
      </c>
      <c r="J156" s="28">
        <v>0</v>
      </c>
      <c r="K156" s="31">
        <v>0</v>
      </c>
      <c r="L156" s="7"/>
      <c r="M156" s="7"/>
      <c r="N156" s="7"/>
      <c r="O156" s="32" t="str">
        <f>"Retención Judicial "&amp;(Tabla1[[#This Row],[JUDICIAL]]*100)&amp;"%"</f>
        <v>Retención Judicial 0%</v>
      </c>
      <c r="P156" s="7"/>
      <c r="Q156" s="33">
        <f t="shared" si="32"/>
        <v>930</v>
      </c>
      <c r="R156" s="34">
        <f>+Tabla1[[#This Row],[MINIMO VITAL]]*9%</f>
        <v>83.7</v>
      </c>
      <c r="S156" s="7"/>
      <c r="T156" s="7">
        <f t="shared" ca="1" si="23"/>
        <v>37</v>
      </c>
      <c r="U156" s="7" t="str">
        <f t="shared" si="24"/>
        <v>42508230</v>
      </c>
      <c r="V156" s="7"/>
      <c r="W156" s="7"/>
      <c r="X156" s="7"/>
      <c r="Y156" s="7"/>
      <c r="Z156" s="7"/>
      <c r="AA156" s="8">
        <f>+Tabla1[[#This Row],[FECHA DE
NACIMIENTO]]</f>
        <v>29792</v>
      </c>
      <c r="AB156" s="20"/>
      <c r="AC156" s="7"/>
      <c r="AD156" s="7" t="str">
        <f>IF(COUNTIF(D$1:D155,D156)=0,"OK","Duplicado")</f>
        <v>OK</v>
      </c>
      <c r="AE156" s="7" t="str">
        <f t="shared" ca="1" si="25"/>
        <v>Inactivo</v>
      </c>
      <c r="AF156" s="9" t="s">
        <v>256</v>
      </c>
      <c r="AG156" s="9" t="str">
        <f t="shared" si="28"/>
        <v>CMAC</v>
      </c>
      <c r="AH156" s="7"/>
      <c r="AI156" s="7"/>
      <c r="AJ156" s="7"/>
      <c r="AK156" s="7"/>
      <c r="AL156" s="7"/>
      <c r="AM156" s="7"/>
      <c r="AN156" s="7"/>
      <c r="AO156" s="7" t="e">
        <f ca="1">SEPARARAPELLIDOS2018(Tabla1[[#This Row],[APELLIDOS Y NOMBRES]])</f>
        <v>#NAME?</v>
      </c>
      <c r="AP156" s="7">
        <f t="shared" ca="1" si="29"/>
        <v>0</v>
      </c>
      <c r="AQ156" s="7">
        <f t="shared" ca="1" si="30"/>
        <v>0</v>
      </c>
      <c r="AR156" s="7">
        <f t="shared" ca="1" si="31"/>
        <v>0</v>
      </c>
      <c r="AS156" s="7" t="e">
        <f ca="1">QuitarSimbolos(Tabla1[[#This Row],[CODTRA5]])</f>
        <v>#NAME?</v>
      </c>
      <c r="AT156" s="7" t="s">
        <v>1703</v>
      </c>
      <c r="AU156" s="7">
        <f t="shared" si="26"/>
        <v>1</v>
      </c>
      <c r="AV156" s="7">
        <v>1</v>
      </c>
      <c r="AW156" s="7" t="str">
        <f>+Tabla1[[#This Row],[DNI23]]</f>
        <v>42508230</v>
      </c>
      <c r="AX156" s="7">
        <v>604</v>
      </c>
      <c r="AY156" s="8">
        <f>+Tabla1[[#This Row],[FECHA DE
NACIMIENTO]]</f>
        <v>29792</v>
      </c>
      <c r="AZ156" s="7">
        <f ca="1">+Tabla1[[#This Row],[CODTRA6]]</f>
        <v>0</v>
      </c>
      <c r="BA156" s="7">
        <f ca="1">+Tabla1[[#This Row],[CODTRA7]]</f>
        <v>0</v>
      </c>
      <c r="BB156" s="7" t="e">
        <f ca="1">+Tabla1[[#This Row],[CODTRA8]]</f>
        <v>#NAME?</v>
      </c>
      <c r="BC156" s="7">
        <f>+Tabla1[[#This Row],[SEXO]]</f>
        <v>1</v>
      </c>
      <c r="BD156" s="7">
        <v>9589</v>
      </c>
      <c r="BE156" s="7"/>
      <c r="BF156" s="7">
        <v>959616135</v>
      </c>
      <c r="BG156" s="10" t="s">
        <v>1704</v>
      </c>
      <c r="BH156" s="7">
        <v>3</v>
      </c>
      <c r="BI156" s="9" t="s">
        <v>2039</v>
      </c>
      <c r="BJ156" s="7">
        <v>215</v>
      </c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>
        <v>40701</v>
      </c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9"/>
      <c r="CH156" s="9"/>
      <c r="CI156" s="9"/>
      <c r="CJ156" s="7">
        <v>1</v>
      </c>
    </row>
    <row r="157" spans="1:88" ht="15" x14ac:dyDescent="0.25">
      <c r="A157">
        <v>156</v>
      </c>
      <c r="B157" s="28">
        <v>341</v>
      </c>
      <c r="C157" s="28" t="s">
        <v>257</v>
      </c>
      <c r="D157" s="45">
        <v>30835949</v>
      </c>
      <c r="E157" s="35" t="s">
        <v>3377</v>
      </c>
      <c r="F157" s="35" t="s">
        <v>3619</v>
      </c>
      <c r="G157" s="35" t="s">
        <v>1742</v>
      </c>
      <c r="H157" s="30">
        <f t="shared" si="27"/>
        <v>27080</v>
      </c>
      <c r="I157" s="29" t="s">
        <v>1737</v>
      </c>
      <c r="J157" s="28">
        <v>0</v>
      </c>
      <c r="K157" s="31">
        <v>0</v>
      </c>
      <c r="L157" s="7"/>
      <c r="M157" s="7"/>
      <c r="N157" s="7"/>
      <c r="O157" s="32" t="str">
        <f>"Retención Judicial "&amp;(Tabla1[[#This Row],[JUDICIAL]]*100)&amp;"%"</f>
        <v>Retención Judicial 0%</v>
      </c>
      <c r="P157" s="7"/>
      <c r="Q157" s="33">
        <f t="shared" si="32"/>
        <v>930</v>
      </c>
      <c r="R157" s="34">
        <f>+Tabla1[[#This Row],[MINIMO VITAL]]*9%</f>
        <v>83.7</v>
      </c>
      <c r="S157" s="7"/>
      <c r="T157" s="7">
        <f t="shared" ca="1" si="23"/>
        <v>45</v>
      </c>
      <c r="U157" s="7" t="str">
        <f t="shared" si="24"/>
        <v>30835949</v>
      </c>
      <c r="V157" s="7"/>
      <c r="W157" s="7"/>
      <c r="X157" s="7"/>
      <c r="Y157" s="7"/>
      <c r="Z157" s="7"/>
      <c r="AA157" s="8">
        <f>+Tabla1[[#This Row],[FECHA DE
NACIMIENTO]]</f>
        <v>27080</v>
      </c>
      <c r="AB157" s="20"/>
      <c r="AC157" s="7"/>
      <c r="AD157" s="7" t="str">
        <f>IF(COUNTIF(D$1:D156,D157)=0,"OK","Duplicado")</f>
        <v>OK</v>
      </c>
      <c r="AE157" s="7" t="str">
        <f t="shared" ca="1" si="25"/>
        <v>Inactivo</v>
      </c>
      <c r="AF157" s="9" t="s">
        <v>1720</v>
      </c>
      <c r="AG157" s="9" t="str">
        <f t="shared" si="28"/>
        <v/>
      </c>
      <c r="AH157" s="7"/>
      <c r="AI157" s="7"/>
      <c r="AJ157" s="7"/>
      <c r="AK157" s="7"/>
      <c r="AL157" s="7"/>
      <c r="AM157" s="7"/>
      <c r="AN157" s="7"/>
      <c r="AO157" s="7" t="e">
        <f ca="1">SEPARARAPELLIDOS2018(Tabla1[[#This Row],[APELLIDOS Y NOMBRES]])</f>
        <v>#NAME?</v>
      </c>
      <c r="AP157" s="7">
        <f t="shared" ca="1" si="29"/>
        <v>0</v>
      </c>
      <c r="AQ157" s="7">
        <f t="shared" ca="1" si="30"/>
        <v>0</v>
      </c>
      <c r="AR157" s="7">
        <f t="shared" ca="1" si="31"/>
        <v>0</v>
      </c>
      <c r="AS157" s="7" t="e">
        <f ca="1">QuitarSimbolos(Tabla1[[#This Row],[CODTRA5]])</f>
        <v>#NAME?</v>
      </c>
      <c r="AT157" s="7" t="s">
        <v>1703</v>
      </c>
      <c r="AU157" s="7">
        <f t="shared" si="26"/>
        <v>1</v>
      </c>
      <c r="AV157" s="7">
        <v>1</v>
      </c>
      <c r="AW157" s="7" t="str">
        <f>+Tabla1[[#This Row],[DNI23]]</f>
        <v>30835949</v>
      </c>
      <c r="AX157" s="7">
        <v>604</v>
      </c>
      <c r="AY157" s="8">
        <f>+Tabla1[[#This Row],[FECHA DE
NACIMIENTO]]</f>
        <v>27080</v>
      </c>
      <c r="AZ157" s="7">
        <f ca="1">+Tabla1[[#This Row],[CODTRA6]]</f>
        <v>0</v>
      </c>
      <c r="BA157" s="7">
        <f ca="1">+Tabla1[[#This Row],[CODTRA7]]</f>
        <v>0</v>
      </c>
      <c r="BB157" s="7" t="e">
        <f ca="1">+Tabla1[[#This Row],[CODTRA8]]</f>
        <v>#NAME?</v>
      </c>
      <c r="BC157" s="7">
        <f>+Tabla1[[#This Row],[SEXO]]</f>
        <v>1</v>
      </c>
      <c r="BD157" s="7">
        <v>9589</v>
      </c>
      <c r="BE157" s="7"/>
      <c r="BF157" s="7">
        <v>959616135</v>
      </c>
      <c r="BG157" s="10" t="s">
        <v>1704</v>
      </c>
      <c r="BH157" s="7">
        <v>2</v>
      </c>
      <c r="BI157" s="9" t="s">
        <v>2040</v>
      </c>
      <c r="BJ157" s="7">
        <v>563</v>
      </c>
      <c r="BK157" s="7"/>
      <c r="BL157" s="7">
        <v>224</v>
      </c>
      <c r="BM157" s="7"/>
      <c r="BN157" s="7"/>
      <c r="BO157" s="7"/>
      <c r="BP157" s="7"/>
      <c r="BQ157" s="7"/>
      <c r="BR157" s="7"/>
      <c r="BS157" s="7"/>
      <c r="BT157" s="7"/>
      <c r="BU157" s="7">
        <v>140101</v>
      </c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9"/>
      <c r="CH157" s="9"/>
      <c r="CI157" s="9"/>
      <c r="CJ157" s="7">
        <v>1</v>
      </c>
    </row>
    <row r="158" spans="1:88" ht="15" x14ac:dyDescent="0.25">
      <c r="A158">
        <v>157</v>
      </c>
      <c r="B158" s="28">
        <v>794</v>
      </c>
      <c r="C158" s="28" t="s">
        <v>258</v>
      </c>
      <c r="D158" s="45">
        <v>76636761</v>
      </c>
      <c r="E158" s="29" t="s">
        <v>2041</v>
      </c>
      <c r="F158" s="29"/>
      <c r="G158" s="29" t="s">
        <v>1702</v>
      </c>
      <c r="H158" s="30">
        <f t="shared" si="27"/>
        <v>36119</v>
      </c>
      <c r="I158" s="29"/>
      <c r="J158" s="28">
        <v>0</v>
      </c>
      <c r="K158" s="31">
        <v>0</v>
      </c>
      <c r="L158" s="7"/>
      <c r="M158" s="7"/>
      <c r="N158" s="7"/>
      <c r="O158" s="32" t="str">
        <f>"Retención Judicial "&amp;(Tabla1[[#This Row],[JUDICIAL]]*100)&amp;"%"</f>
        <v>Retención Judicial 0%</v>
      </c>
      <c r="P158" s="7"/>
      <c r="Q158" s="33">
        <f t="shared" si="32"/>
        <v>930</v>
      </c>
      <c r="R158" s="34">
        <f>+Tabla1[[#This Row],[MINIMO VITAL]]*9%</f>
        <v>83.7</v>
      </c>
      <c r="S158" s="7"/>
      <c r="T158" s="7">
        <f t="shared" ca="1" si="23"/>
        <v>20</v>
      </c>
      <c r="U158" s="7" t="str">
        <f t="shared" si="24"/>
        <v>76636761</v>
      </c>
      <c r="V158" s="7"/>
      <c r="W158" s="7"/>
      <c r="X158" s="7"/>
      <c r="Y158" s="7"/>
      <c r="Z158" s="7"/>
      <c r="AA158" s="8">
        <f>+Tabla1[[#This Row],[FECHA DE
NACIMIENTO]]</f>
        <v>36119</v>
      </c>
      <c r="AB158" s="20"/>
      <c r="AC158" s="7"/>
      <c r="AD158" s="7" t="str">
        <f>IF(COUNTIF(D$1:D157,D158)=0,"OK","Duplicado")</f>
        <v>OK</v>
      </c>
      <c r="AE158" s="7" t="str">
        <f t="shared" ca="1" si="25"/>
        <v>Inactivo</v>
      </c>
      <c r="AF158" s="9" t="s">
        <v>259</v>
      </c>
      <c r="AG158" s="9" t="str">
        <f t="shared" si="28"/>
        <v>CMAC</v>
      </c>
      <c r="AH158" s="7"/>
      <c r="AI158" s="7"/>
      <c r="AJ158" s="7"/>
      <c r="AK158" s="7"/>
      <c r="AL158" s="7"/>
      <c r="AM158" s="7"/>
      <c r="AN158" s="7"/>
      <c r="AO158" s="7" t="e">
        <f ca="1">SEPARARAPELLIDOS2018(Tabla1[[#This Row],[APELLIDOS Y NOMBRES]])</f>
        <v>#NAME?</v>
      </c>
      <c r="AP158" s="7">
        <f t="shared" ca="1" si="29"/>
        <v>0</v>
      </c>
      <c r="AQ158" s="7">
        <f t="shared" ca="1" si="30"/>
        <v>0</v>
      </c>
      <c r="AR158" s="7">
        <f t="shared" ca="1" si="31"/>
        <v>0</v>
      </c>
      <c r="AS158" s="7" t="e">
        <f ca="1">QuitarSimbolos(Tabla1[[#This Row],[CODTRA5]])</f>
        <v>#NAME?</v>
      </c>
      <c r="AT158" s="7" t="s">
        <v>1703</v>
      </c>
      <c r="AU158" s="7">
        <f t="shared" si="26"/>
        <v>1</v>
      </c>
      <c r="AV158" s="7">
        <v>1</v>
      </c>
      <c r="AW158" s="7" t="str">
        <f>+Tabla1[[#This Row],[DNI23]]</f>
        <v>76636761</v>
      </c>
      <c r="AX158" s="7">
        <v>604</v>
      </c>
      <c r="AY158" s="8">
        <f>+Tabla1[[#This Row],[FECHA DE
NACIMIENTO]]</f>
        <v>36119</v>
      </c>
      <c r="AZ158" s="7">
        <f ca="1">+Tabla1[[#This Row],[CODTRA6]]</f>
        <v>0</v>
      </c>
      <c r="BA158" s="7">
        <f ca="1">+Tabla1[[#This Row],[CODTRA7]]</f>
        <v>0</v>
      </c>
      <c r="BB158" s="7" t="e">
        <f ca="1">+Tabla1[[#This Row],[CODTRA8]]</f>
        <v>#NAME?</v>
      </c>
      <c r="BC158" s="7">
        <f>+Tabla1[[#This Row],[SEXO]]</f>
        <v>1</v>
      </c>
      <c r="BD158" s="7">
        <v>9589</v>
      </c>
      <c r="BE158" s="7"/>
      <c r="BF158" s="7">
        <v>959616135</v>
      </c>
      <c r="BG158" s="10" t="s">
        <v>1704</v>
      </c>
      <c r="BH158" s="7"/>
      <c r="BI158" s="9"/>
      <c r="BJ158" s="7"/>
      <c r="BK158" s="7"/>
      <c r="BL158" s="7"/>
      <c r="BM158" s="7" t="s">
        <v>1857</v>
      </c>
      <c r="BN158" s="7">
        <v>14</v>
      </c>
      <c r="BO158" s="7"/>
      <c r="BP158" s="7"/>
      <c r="BQ158" s="7"/>
      <c r="BR158" s="7">
        <v>2</v>
      </c>
      <c r="BS158" s="7" t="s">
        <v>1733</v>
      </c>
      <c r="BT158" s="7"/>
      <c r="BU158" s="7">
        <v>170301</v>
      </c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9"/>
      <c r="CH158" s="9"/>
      <c r="CI158" s="9"/>
      <c r="CJ158" s="7">
        <v>1</v>
      </c>
    </row>
    <row r="159" spans="1:88" ht="15" x14ac:dyDescent="0.25">
      <c r="A159">
        <v>158</v>
      </c>
      <c r="B159" s="28">
        <v>795</v>
      </c>
      <c r="C159" s="28" t="s">
        <v>260</v>
      </c>
      <c r="D159" s="45">
        <v>4653605</v>
      </c>
      <c r="E159" s="29" t="s">
        <v>2042</v>
      </c>
      <c r="F159" s="29"/>
      <c r="G159" s="29" t="s">
        <v>1702</v>
      </c>
      <c r="H159" s="30">
        <f t="shared" si="27"/>
        <v>28753</v>
      </c>
      <c r="I159" s="29"/>
      <c r="J159" s="28">
        <v>0</v>
      </c>
      <c r="K159" s="31">
        <v>0</v>
      </c>
      <c r="L159" s="7"/>
      <c r="M159" s="7"/>
      <c r="N159" s="7"/>
      <c r="O159" s="32" t="str">
        <f>"Retención Judicial "&amp;(Tabla1[[#This Row],[JUDICIAL]]*100)&amp;"%"</f>
        <v>Retención Judicial 0%</v>
      </c>
      <c r="P159" s="7"/>
      <c r="Q159" s="33">
        <f t="shared" si="32"/>
        <v>930</v>
      </c>
      <c r="R159" s="34">
        <f>+Tabla1[[#This Row],[MINIMO VITAL]]*9%</f>
        <v>83.7</v>
      </c>
      <c r="S159" s="7"/>
      <c r="T159" s="7">
        <f t="shared" ca="1" si="23"/>
        <v>40</v>
      </c>
      <c r="U159" s="7" t="str">
        <f t="shared" si="24"/>
        <v>04653605</v>
      </c>
      <c r="V159" s="7"/>
      <c r="W159" s="7"/>
      <c r="X159" s="7"/>
      <c r="Y159" s="7"/>
      <c r="Z159" s="7"/>
      <c r="AA159" s="8">
        <f>+Tabla1[[#This Row],[FECHA DE
NACIMIENTO]]</f>
        <v>28753</v>
      </c>
      <c r="AB159" s="20"/>
      <c r="AC159" s="7"/>
      <c r="AD159" s="7" t="str">
        <f>IF(COUNTIF(D$1:D158,D159)=0,"OK","Duplicado")</f>
        <v>OK</v>
      </c>
      <c r="AE159" s="7" t="str">
        <f t="shared" ca="1" si="25"/>
        <v>Inactivo</v>
      </c>
      <c r="AF159" s="9" t="s">
        <v>261</v>
      </c>
      <c r="AG159" s="9" t="str">
        <f t="shared" si="28"/>
        <v>CMAC</v>
      </c>
      <c r="AH159" s="7"/>
      <c r="AI159" s="7"/>
      <c r="AJ159" s="7"/>
      <c r="AK159" s="7"/>
      <c r="AL159" s="7"/>
      <c r="AM159" s="7"/>
      <c r="AN159" s="7"/>
      <c r="AO159" s="7" t="e">
        <f ca="1">SEPARARAPELLIDOS2018(Tabla1[[#This Row],[APELLIDOS Y NOMBRES]])</f>
        <v>#NAME?</v>
      </c>
      <c r="AP159" s="7">
        <f t="shared" ca="1" si="29"/>
        <v>0</v>
      </c>
      <c r="AQ159" s="7">
        <f t="shared" ca="1" si="30"/>
        <v>0</v>
      </c>
      <c r="AR159" s="7">
        <f t="shared" ca="1" si="31"/>
        <v>0</v>
      </c>
      <c r="AS159" s="7" t="e">
        <f ca="1">QuitarSimbolos(Tabla1[[#This Row],[CODTRA5]])</f>
        <v>#NAME?</v>
      </c>
      <c r="AT159" s="7" t="s">
        <v>1703</v>
      </c>
      <c r="AU159" s="7">
        <f t="shared" si="26"/>
        <v>1</v>
      </c>
      <c r="AV159" s="7">
        <v>1</v>
      </c>
      <c r="AW159" s="7" t="str">
        <f>+Tabla1[[#This Row],[DNI23]]</f>
        <v>04653605</v>
      </c>
      <c r="AX159" s="7">
        <v>604</v>
      </c>
      <c r="AY159" s="8">
        <f>+Tabla1[[#This Row],[FECHA DE
NACIMIENTO]]</f>
        <v>28753</v>
      </c>
      <c r="AZ159" s="7">
        <f ca="1">+Tabla1[[#This Row],[CODTRA6]]</f>
        <v>0</v>
      </c>
      <c r="BA159" s="7">
        <f ca="1">+Tabla1[[#This Row],[CODTRA7]]</f>
        <v>0</v>
      </c>
      <c r="BB159" s="7" t="e">
        <f ca="1">+Tabla1[[#This Row],[CODTRA8]]</f>
        <v>#NAME?</v>
      </c>
      <c r="BC159" s="7">
        <f>+Tabla1[[#This Row],[SEXO]]</f>
        <v>1</v>
      </c>
      <c r="BD159" s="7">
        <v>9589</v>
      </c>
      <c r="BE159" s="7"/>
      <c r="BF159" s="7">
        <v>959616135</v>
      </c>
      <c r="BG159" s="10" t="s">
        <v>1704</v>
      </c>
      <c r="BH159" s="7"/>
      <c r="BI159" s="9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9"/>
      <c r="CH159" s="9"/>
      <c r="CI159" s="9"/>
      <c r="CJ159" s="7">
        <v>1</v>
      </c>
    </row>
    <row r="160" spans="1:88" ht="15" x14ac:dyDescent="0.25">
      <c r="A160">
        <v>159</v>
      </c>
      <c r="B160" s="28">
        <v>140</v>
      </c>
      <c r="C160" s="28" t="s">
        <v>262</v>
      </c>
      <c r="D160" s="45">
        <v>30824942</v>
      </c>
      <c r="E160" s="29" t="s">
        <v>2043</v>
      </c>
      <c r="F160" s="29" t="s">
        <v>2044</v>
      </c>
      <c r="G160" s="29" t="s">
        <v>1742</v>
      </c>
      <c r="H160" s="30">
        <f t="shared" si="27"/>
        <v>17828</v>
      </c>
      <c r="I160" s="29" t="s">
        <v>1737</v>
      </c>
      <c r="J160" s="28">
        <v>0</v>
      </c>
      <c r="K160" s="31">
        <v>0</v>
      </c>
      <c r="L160" s="7"/>
      <c r="M160" s="7"/>
      <c r="N160" s="7"/>
      <c r="O160" s="32" t="str">
        <f>"Retención Judicial "&amp;(Tabla1[[#This Row],[JUDICIAL]]*100)&amp;"%"</f>
        <v>Retención Judicial 0%</v>
      </c>
      <c r="P160" s="7"/>
      <c r="Q160" s="33">
        <f t="shared" si="32"/>
        <v>930</v>
      </c>
      <c r="R160" s="34">
        <f>+Tabla1[[#This Row],[MINIMO VITAL]]*9%</f>
        <v>83.7</v>
      </c>
      <c r="S160" s="7"/>
      <c r="T160" s="7">
        <f t="shared" ca="1" si="23"/>
        <v>70</v>
      </c>
      <c r="U160" s="7" t="str">
        <f t="shared" si="24"/>
        <v>30824942</v>
      </c>
      <c r="V160" s="7"/>
      <c r="W160" s="7"/>
      <c r="X160" s="7"/>
      <c r="Y160" s="7"/>
      <c r="Z160" s="7"/>
      <c r="AA160" s="8">
        <f>+Tabla1[[#This Row],[FECHA DE
NACIMIENTO]]</f>
        <v>17828</v>
      </c>
      <c r="AB160" s="20"/>
      <c r="AC160" s="7"/>
      <c r="AD160" s="7" t="str">
        <f>IF(COUNTIF(D$1:D159,D160)=0,"OK","Duplicado")</f>
        <v>OK</v>
      </c>
      <c r="AE160" s="7" t="str">
        <f t="shared" ca="1" si="25"/>
        <v>Inactivo</v>
      </c>
      <c r="AF160" s="9" t="s">
        <v>263</v>
      </c>
      <c r="AG160" s="9" t="str">
        <f t="shared" si="28"/>
        <v>CMAC</v>
      </c>
      <c r="AH160" s="7"/>
      <c r="AI160" s="7"/>
      <c r="AJ160" s="7"/>
      <c r="AK160" s="7"/>
      <c r="AL160" s="7"/>
      <c r="AM160" s="7"/>
      <c r="AN160" s="7"/>
      <c r="AO160" s="7" t="e">
        <f ca="1">SEPARARAPELLIDOS2018(Tabla1[[#This Row],[APELLIDOS Y NOMBRES]])</f>
        <v>#NAME?</v>
      </c>
      <c r="AP160" s="7">
        <f t="shared" ca="1" si="29"/>
        <v>0</v>
      </c>
      <c r="AQ160" s="7">
        <f t="shared" ca="1" si="30"/>
        <v>0</v>
      </c>
      <c r="AR160" s="7">
        <f t="shared" ca="1" si="31"/>
        <v>0</v>
      </c>
      <c r="AS160" s="7" t="e">
        <f ca="1">QuitarSimbolos(Tabla1[[#This Row],[CODTRA5]])</f>
        <v>#NAME?</v>
      </c>
      <c r="AT160" s="7" t="s">
        <v>1703</v>
      </c>
      <c r="AU160" s="7">
        <f t="shared" si="26"/>
        <v>1</v>
      </c>
      <c r="AV160" s="7">
        <v>1</v>
      </c>
      <c r="AW160" s="7" t="str">
        <f>+Tabla1[[#This Row],[DNI23]]</f>
        <v>30824942</v>
      </c>
      <c r="AX160" s="7">
        <v>604</v>
      </c>
      <c r="AY160" s="8">
        <f>+Tabla1[[#This Row],[FECHA DE
NACIMIENTO]]</f>
        <v>17828</v>
      </c>
      <c r="AZ160" s="7">
        <f ca="1">+Tabla1[[#This Row],[CODTRA6]]</f>
        <v>0</v>
      </c>
      <c r="BA160" s="7">
        <f ca="1">+Tabla1[[#This Row],[CODTRA7]]</f>
        <v>0</v>
      </c>
      <c r="BB160" s="7" t="e">
        <f ca="1">+Tabla1[[#This Row],[CODTRA8]]</f>
        <v>#NAME?</v>
      </c>
      <c r="BC160" s="7">
        <f>+Tabla1[[#This Row],[SEXO]]</f>
        <v>1</v>
      </c>
      <c r="BD160" s="7">
        <v>9589</v>
      </c>
      <c r="BE160" s="7"/>
      <c r="BF160" s="7">
        <v>959616135</v>
      </c>
      <c r="BG160" s="10" t="s">
        <v>1704</v>
      </c>
      <c r="BH160" s="7"/>
      <c r="BI160" s="9"/>
      <c r="BJ160" s="7"/>
      <c r="BK160" s="7"/>
      <c r="BL160" s="7"/>
      <c r="BM160" s="7" t="s">
        <v>1857</v>
      </c>
      <c r="BN160" s="7">
        <v>14</v>
      </c>
      <c r="BO160" s="7"/>
      <c r="BP160" s="7"/>
      <c r="BQ160" s="7"/>
      <c r="BR160" s="7">
        <v>2</v>
      </c>
      <c r="BS160" s="7" t="s">
        <v>1733</v>
      </c>
      <c r="BT160" s="7"/>
      <c r="BU160" s="7">
        <v>170301</v>
      </c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9"/>
      <c r="CH160" s="9"/>
      <c r="CI160" s="9"/>
      <c r="CJ160" s="7">
        <v>1</v>
      </c>
    </row>
    <row r="161" spans="1:88" ht="15" x14ac:dyDescent="0.25">
      <c r="A161">
        <v>160</v>
      </c>
      <c r="B161" s="28">
        <v>1300</v>
      </c>
      <c r="C161" s="28" t="s">
        <v>1556</v>
      </c>
      <c r="D161" s="45">
        <v>42523743</v>
      </c>
      <c r="E161" s="35" t="s">
        <v>3378</v>
      </c>
      <c r="F161" s="28"/>
      <c r="G161" s="28" t="s">
        <v>1702</v>
      </c>
      <c r="H161" s="30">
        <f t="shared" si="27"/>
        <v>30824</v>
      </c>
      <c r="I161" s="28"/>
      <c r="J161" s="28">
        <v>0</v>
      </c>
      <c r="K161" s="31">
        <v>0</v>
      </c>
      <c r="L161" s="7"/>
      <c r="M161" s="7"/>
      <c r="N161" s="7"/>
      <c r="O161" s="32" t="str">
        <f>"Retención Judicial "&amp;(Tabla1[[#This Row],[JUDICIAL]]*100)&amp;"%"</f>
        <v>Retención Judicial 0%</v>
      </c>
      <c r="P161" s="7"/>
      <c r="Q161" s="33">
        <f t="shared" si="32"/>
        <v>930</v>
      </c>
      <c r="R161" s="34">
        <f>+Tabla1[[#This Row],[MINIMO VITAL]]*9%</f>
        <v>83.7</v>
      </c>
      <c r="S161" s="7"/>
      <c r="T161" s="7">
        <f t="shared" ca="1" si="23"/>
        <v>34</v>
      </c>
      <c r="U161" s="7" t="str">
        <f t="shared" si="24"/>
        <v>42523743</v>
      </c>
      <c r="V161" s="7"/>
      <c r="W161" s="7"/>
      <c r="X161" s="7"/>
      <c r="Y161" s="7"/>
      <c r="Z161" s="7"/>
      <c r="AA161" s="8">
        <f>+Tabla1[[#This Row],[FECHA DE
NACIMIENTO]]</f>
        <v>30824</v>
      </c>
      <c r="AB161" s="20">
        <v>3.1</v>
      </c>
      <c r="AC161" s="7"/>
      <c r="AD161" s="7" t="str">
        <f>IF(COUNTIF(D$1:D160,D161)=0,"OK","Duplicado")</f>
        <v>OK</v>
      </c>
      <c r="AE161" s="7" t="str">
        <f t="shared" ca="1" si="25"/>
        <v>Inactivo</v>
      </c>
      <c r="AF161" s="7" t="s">
        <v>1566</v>
      </c>
      <c r="AG161" s="9" t="str">
        <f t="shared" si="28"/>
        <v>CMAC</v>
      </c>
      <c r="AH161" s="7"/>
      <c r="AI161" s="7"/>
      <c r="AJ161" s="7"/>
      <c r="AK161" s="7"/>
      <c r="AL161" s="7"/>
      <c r="AM161" s="7"/>
      <c r="AN161" s="7"/>
      <c r="AO161" s="7" t="e">
        <f ca="1">SEPARARAPELLIDOS2018(Tabla1[[#This Row],[APELLIDOS Y NOMBRES]])</f>
        <v>#NAME?</v>
      </c>
      <c r="AP161" s="7">
        <f t="shared" ca="1" si="29"/>
        <v>0</v>
      </c>
      <c r="AQ161" s="7">
        <f t="shared" ca="1" si="30"/>
        <v>0</v>
      </c>
      <c r="AR161" s="7">
        <f t="shared" ca="1" si="31"/>
        <v>0</v>
      </c>
      <c r="AS161" s="7" t="e">
        <f ca="1">QuitarSimbolos(Tabla1[[#This Row],[CODTRA5]])</f>
        <v>#NAME?</v>
      </c>
      <c r="AT161" s="7" t="s">
        <v>1703</v>
      </c>
      <c r="AU161" s="7">
        <f t="shared" si="26"/>
        <v>1</v>
      </c>
      <c r="AV161" s="7">
        <v>1</v>
      </c>
      <c r="AW161" s="7" t="str">
        <f>+Tabla1[[#This Row],[DNI23]]</f>
        <v>42523743</v>
      </c>
      <c r="AX161" s="7">
        <v>604</v>
      </c>
      <c r="AY161" s="11">
        <f>+Tabla1[[#This Row],[FECHA DE
NACIMIENTO]]</f>
        <v>30824</v>
      </c>
      <c r="AZ161" s="7">
        <f ca="1">+Tabla1[[#This Row],[CODTRA6]]</f>
        <v>0</v>
      </c>
      <c r="BA161" s="7">
        <f ca="1">+Tabla1[[#This Row],[CODTRA7]]</f>
        <v>0</v>
      </c>
      <c r="BB161" s="7" t="e">
        <f ca="1">+Tabla1[[#This Row],[CODTRA8]]</f>
        <v>#NAME?</v>
      </c>
      <c r="BC161" s="7">
        <f>+Tabla1[[#This Row],[SEXO]]</f>
        <v>1</v>
      </c>
      <c r="BD161" s="7">
        <v>9589</v>
      </c>
      <c r="BE161" s="7"/>
      <c r="BF161" s="7">
        <v>959616135</v>
      </c>
      <c r="BG161" s="10" t="s">
        <v>1704</v>
      </c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</row>
    <row r="162" spans="1:88" ht="15" x14ac:dyDescent="0.25">
      <c r="A162">
        <v>161</v>
      </c>
      <c r="B162" s="28">
        <v>797</v>
      </c>
      <c r="C162" s="28" t="s">
        <v>264</v>
      </c>
      <c r="D162" s="45">
        <v>46456570</v>
      </c>
      <c r="E162" s="29" t="s">
        <v>2045</v>
      </c>
      <c r="F162" s="29"/>
      <c r="G162" s="29" t="s">
        <v>1702</v>
      </c>
      <c r="H162" s="30">
        <f t="shared" si="27"/>
        <v>33082</v>
      </c>
      <c r="I162" s="29"/>
      <c r="J162" s="28">
        <v>0</v>
      </c>
      <c r="K162" s="31">
        <v>0</v>
      </c>
      <c r="L162" s="7"/>
      <c r="M162" s="7"/>
      <c r="N162" s="7"/>
      <c r="O162" s="32" t="str">
        <f>"Retención Judicial "&amp;(Tabla1[[#This Row],[JUDICIAL]]*100)&amp;"%"</f>
        <v>Retención Judicial 0%</v>
      </c>
      <c r="P162" s="7"/>
      <c r="Q162" s="33">
        <f t="shared" si="32"/>
        <v>930</v>
      </c>
      <c r="R162" s="34">
        <f>+Tabla1[[#This Row],[MINIMO VITAL]]*9%</f>
        <v>83.7</v>
      </c>
      <c r="S162" s="7"/>
      <c r="T162" s="7">
        <f t="shared" ca="1" si="23"/>
        <v>28</v>
      </c>
      <c r="U162" s="7" t="str">
        <f t="shared" si="24"/>
        <v>46456570</v>
      </c>
      <c r="V162" s="7"/>
      <c r="W162" s="7"/>
      <c r="X162" s="7"/>
      <c r="Y162" s="7"/>
      <c r="Z162" s="7"/>
      <c r="AA162" s="8">
        <f>+Tabla1[[#This Row],[FECHA DE
NACIMIENTO]]</f>
        <v>33082</v>
      </c>
      <c r="AB162" s="20">
        <v>3.1</v>
      </c>
      <c r="AC162" s="7"/>
      <c r="AD162" s="7" t="str">
        <f>IF(COUNTIF(D$1:D161,D162)=0,"OK","Duplicado")</f>
        <v>OK</v>
      </c>
      <c r="AE162" s="7" t="str">
        <f t="shared" ca="1" si="25"/>
        <v>Inactivo</v>
      </c>
      <c r="AF162" s="9" t="s">
        <v>265</v>
      </c>
      <c r="AG162" s="9" t="str">
        <f t="shared" si="28"/>
        <v>CMAC</v>
      </c>
      <c r="AH162" s="7"/>
      <c r="AI162" s="7"/>
      <c r="AJ162" s="7"/>
      <c r="AK162" s="7"/>
      <c r="AL162" s="7"/>
      <c r="AM162" s="7"/>
      <c r="AN162" s="7"/>
      <c r="AO162" s="7" t="e">
        <f ca="1">SEPARARAPELLIDOS2018(Tabla1[[#This Row],[APELLIDOS Y NOMBRES]])</f>
        <v>#NAME?</v>
      </c>
      <c r="AP162" s="7">
        <f t="shared" ca="1" si="29"/>
        <v>0</v>
      </c>
      <c r="AQ162" s="7">
        <f t="shared" ca="1" si="30"/>
        <v>0</v>
      </c>
      <c r="AR162" s="7">
        <f t="shared" ca="1" si="31"/>
        <v>0</v>
      </c>
      <c r="AS162" s="7" t="e">
        <f ca="1">QuitarSimbolos(Tabla1[[#This Row],[CODTRA5]])</f>
        <v>#NAME?</v>
      </c>
      <c r="AT162" s="7" t="s">
        <v>1974</v>
      </c>
      <c r="AU162" s="7">
        <f t="shared" si="26"/>
        <v>2</v>
      </c>
      <c r="AV162" s="7">
        <v>1</v>
      </c>
      <c r="AW162" s="7" t="str">
        <f>+Tabla1[[#This Row],[DNI23]]</f>
        <v>46456570</v>
      </c>
      <c r="AX162" s="7">
        <v>604</v>
      </c>
      <c r="AY162" s="8">
        <f>+Tabla1[[#This Row],[FECHA DE
NACIMIENTO]]</f>
        <v>33082</v>
      </c>
      <c r="AZ162" s="7">
        <f ca="1">+Tabla1[[#This Row],[CODTRA6]]</f>
        <v>0</v>
      </c>
      <c r="BA162" s="7">
        <f ca="1">+Tabla1[[#This Row],[CODTRA7]]</f>
        <v>0</v>
      </c>
      <c r="BB162" s="7" t="e">
        <f ca="1">+Tabla1[[#This Row],[CODTRA8]]</f>
        <v>#NAME?</v>
      </c>
      <c r="BC162" s="7">
        <f>+Tabla1[[#This Row],[SEXO]]</f>
        <v>2</v>
      </c>
      <c r="BD162" s="7">
        <v>9589</v>
      </c>
      <c r="BE162" s="7"/>
      <c r="BF162" s="7">
        <v>959616135</v>
      </c>
      <c r="BG162" s="10" t="s">
        <v>1704</v>
      </c>
      <c r="BH162" s="7">
        <v>3</v>
      </c>
      <c r="BI162" s="9" t="s">
        <v>2046</v>
      </c>
      <c r="BJ162" s="7">
        <v>206</v>
      </c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>
        <v>40704</v>
      </c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9"/>
      <c r="CH162" s="9"/>
      <c r="CI162" s="9"/>
      <c r="CJ162" s="7">
        <v>1</v>
      </c>
    </row>
    <row r="163" spans="1:88" ht="15" x14ac:dyDescent="0.25">
      <c r="A163">
        <v>162</v>
      </c>
      <c r="B163" s="28">
        <v>1311</v>
      </c>
      <c r="C163" s="28" t="s">
        <v>266</v>
      </c>
      <c r="D163" s="45">
        <v>4631626</v>
      </c>
      <c r="E163" s="29" t="s">
        <v>2047</v>
      </c>
      <c r="F163" s="29" t="s">
        <v>2048</v>
      </c>
      <c r="G163" s="29" t="s">
        <v>1742</v>
      </c>
      <c r="H163" s="30">
        <f t="shared" si="27"/>
        <v>18552</v>
      </c>
      <c r="I163" s="29" t="s">
        <v>1737</v>
      </c>
      <c r="J163" s="28">
        <v>0</v>
      </c>
      <c r="K163" s="31">
        <v>0</v>
      </c>
      <c r="L163" s="7"/>
      <c r="M163" s="7"/>
      <c r="N163" s="7"/>
      <c r="O163" s="32" t="str">
        <f>"Retención Judicial "&amp;(Tabla1[[#This Row],[JUDICIAL]]*100)&amp;"%"</f>
        <v>Retención Judicial 0%</v>
      </c>
      <c r="P163" s="7"/>
      <c r="Q163" s="33">
        <f t="shared" si="32"/>
        <v>930</v>
      </c>
      <c r="R163" s="34">
        <f>+Tabla1[[#This Row],[MINIMO VITAL]]*9%</f>
        <v>83.7</v>
      </c>
      <c r="S163" s="7"/>
      <c r="T163" s="7">
        <f t="shared" ca="1" si="23"/>
        <v>68</v>
      </c>
      <c r="U163" s="7" t="str">
        <f t="shared" si="24"/>
        <v>04631626</v>
      </c>
      <c r="V163" s="7"/>
      <c r="W163" s="7"/>
      <c r="X163" s="7"/>
      <c r="Y163" s="7"/>
      <c r="Z163" s="7"/>
      <c r="AA163" s="8">
        <f>+Tabla1[[#This Row],[FECHA DE
NACIMIENTO]]</f>
        <v>18552</v>
      </c>
      <c r="AB163" s="20"/>
      <c r="AC163" s="7"/>
      <c r="AD163" s="7" t="str">
        <f>IF(COUNTIF(D$1:D162,D163)=0,"OK","Duplicado")</f>
        <v>OK</v>
      </c>
      <c r="AE163" s="7" t="str">
        <f t="shared" ca="1" si="25"/>
        <v>Inactivo</v>
      </c>
      <c r="AF163" s="9" t="s">
        <v>267</v>
      </c>
      <c r="AG163" s="9" t="str">
        <f t="shared" si="28"/>
        <v>CMAC</v>
      </c>
      <c r="AH163" s="7"/>
      <c r="AI163" s="7"/>
      <c r="AJ163" s="7"/>
      <c r="AK163" s="7"/>
      <c r="AL163" s="7"/>
      <c r="AM163" s="7"/>
      <c r="AN163" s="7"/>
      <c r="AO163" s="7" t="e">
        <f ca="1">SEPARARAPELLIDOS2018(Tabla1[[#This Row],[APELLIDOS Y NOMBRES]])</f>
        <v>#NAME?</v>
      </c>
      <c r="AP163" s="7">
        <f t="shared" ca="1" si="29"/>
        <v>0</v>
      </c>
      <c r="AQ163" s="7">
        <f t="shared" ca="1" si="30"/>
        <v>0</v>
      </c>
      <c r="AR163" s="7">
        <f t="shared" ca="1" si="31"/>
        <v>0</v>
      </c>
      <c r="AS163" s="7" t="e">
        <f ca="1">QuitarSimbolos(Tabla1[[#This Row],[CODTRA5]])</f>
        <v>#NAME?</v>
      </c>
      <c r="AT163" s="7" t="s">
        <v>1703</v>
      </c>
      <c r="AU163" s="7">
        <f t="shared" si="26"/>
        <v>1</v>
      </c>
      <c r="AV163" s="7">
        <v>1</v>
      </c>
      <c r="AW163" s="7" t="str">
        <f>+Tabla1[[#This Row],[DNI23]]</f>
        <v>04631626</v>
      </c>
      <c r="AX163" s="7">
        <v>604</v>
      </c>
      <c r="AY163" s="8">
        <f>+Tabla1[[#This Row],[FECHA DE
NACIMIENTO]]</f>
        <v>18552</v>
      </c>
      <c r="AZ163" s="7">
        <f ca="1">+Tabla1[[#This Row],[CODTRA6]]</f>
        <v>0</v>
      </c>
      <c r="BA163" s="7">
        <f ca="1">+Tabla1[[#This Row],[CODTRA7]]</f>
        <v>0</v>
      </c>
      <c r="BB163" s="7" t="e">
        <f ca="1">+Tabla1[[#This Row],[CODTRA8]]</f>
        <v>#NAME?</v>
      </c>
      <c r="BC163" s="7">
        <f>+Tabla1[[#This Row],[SEXO]]</f>
        <v>1</v>
      </c>
      <c r="BD163" s="7">
        <v>9589</v>
      </c>
      <c r="BE163" s="7"/>
      <c r="BF163" s="7">
        <v>959616135</v>
      </c>
      <c r="BG163" s="10" t="s">
        <v>1704</v>
      </c>
      <c r="BH163" s="7"/>
      <c r="BI163" s="9"/>
      <c r="BJ163" s="7"/>
      <c r="BK163" s="7"/>
      <c r="BL163" s="7"/>
      <c r="BM163" s="7" t="s">
        <v>1738</v>
      </c>
      <c r="BN163" s="7">
        <v>10</v>
      </c>
      <c r="BO163" s="7"/>
      <c r="BP163" s="7"/>
      <c r="BQ163" s="7"/>
      <c r="BR163" s="7">
        <v>4</v>
      </c>
      <c r="BS163" s="7" t="s">
        <v>2049</v>
      </c>
      <c r="BT163" s="7" t="s">
        <v>2050</v>
      </c>
      <c r="BU163" s="7">
        <v>40121</v>
      </c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9"/>
      <c r="CH163" s="9"/>
      <c r="CI163" s="9"/>
      <c r="CJ163" s="7">
        <v>1</v>
      </c>
    </row>
    <row r="164" spans="1:88" ht="15" x14ac:dyDescent="0.25">
      <c r="A164">
        <v>163</v>
      </c>
      <c r="B164" s="28">
        <v>4040</v>
      </c>
      <c r="C164" s="28" t="s">
        <v>268</v>
      </c>
      <c r="D164" s="45">
        <v>4629462</v>
      </c>
      <c r="E164" s="29" t="s">
        <v>2051</v>
      </c>
      <c r="F164" s="29"/>
      <c r="G164" s="29" t="s">
        <v>1702</v>
      </c>
      <c r="H164" s="30">
        <f t="shared" si="27"/>
        <v>21406</v>
      </c>
      <c r="I164" s="29" t="s">
        <v>1720</v>
      </c>
      <c r="J164" s="28">
        <v>0</v>
      </c>
      <c r="K164" s="31">
        <v>0</v>
      </c>
      <c r="L164" s="7"/>
      <c r="M164" s="7"/>
      <c r="N164" s="7"/>
      <c r="O164" s="32" t="str">
        <f>"Retención Judicial "&amp;(Tabla1[[#This Row],[JUDICIAL]]*100)&amp;"%"</f>
        <v>Retención Judicial 0%</v>
      </c>
      <c r="P164" s="7"/>
      <c r="Q164" s="33">
        <f t="shared" si="32"/>
        <v>930</v>
      </c>
      <c r="R164" s="34">
        <f>+Tabla1[[#This Row],[MINIMO VITAL]]*9%</f>
        <v>83.7</v>
      </c>
      <c r="S164" s="7"/>
      <c r="T164" s="7">
        <f t="shared" ca="1" si="23"/>
        <v>60</v>
      </c>
      <c r="U164" s="7" t="str">
        <f t="shared" si="24"/>
        <v>04629462</v>
      </c>
      <c r="V164" s="7"/>
      <c r="W164" s="7"/>
      <c r="X164" s="7"/>
      <c r="Y164" s="7"/>
      <c r="Z164" s="7"/>
      <c r="AA164" s="8">
        <f>+Tabla1[[#This Row],[FECHA DE
NACIMIENTO]]</f>
        <v>21406</v>
      </c>
      <c r="AB164" s="20"/>
      <c r="AC164" s="7"/>
      <c r="AD164" s="7" t="str">
        <f>IF(COUNTIF(D$1:D163,D164)=0,"OK","Duplicado")</f>
        <v>OK</v>
      </c>
      <c r="AE164" s="7" t="str">
        <f t="shared" ca="1" si="25"/>
        <v>Inactivo</v>
      </c>
      <c r="AF164" s="9" t="s">
        <v>269</v>
      </c>
      <c r="AG164" s="9" t="str">
        <f t="shared" si="28"/>
        <v>CMAC</v>
      </c>
      <c r="AH164" s="7"/>
      <c r="AI164" s="7"/>
      <c r="AJ164" s="7"/>
      <c r="AK164" s="7"/>
      <c r="AL164" s="7"/>
      <c r="AM164" s="7"/>
      <c r="AN164" s="7"/>
      <c r="AO164" s="7" t="e">
        <f ca="1">SEPARARAPELLIDOS2018(Tabla1[[#This Row],[APELLIDOS Y NOMBRES]])</f>
        <v>#NAME?</v>
      </c>
      <c r="AP164" s="7">
        <f t="shared" ca="1" si="29"/>
        <v>0</v>
      </c>
      <c r="AQ164" s="7">
        <f t="shared" ca="1" si="30"/>
        <v>0</v>
      </c>
      <c r="AR164" s="7">
        <f t="shared" ca="1" si="31"/>
        <v>0</v>
      </c>
      <c r="AS164" s="7" t="e">
        <f ca="1">QuitarSimbolos(Tabla1[[#This Row],[CODTRA5]])</f>
        <v>#NAME?</v>
      </c>
      <c r="AT164" s="7" t="s">
        <v>1703</v>
      </c>
      <c r="AU164" s="7">
        <f t="shared" si="26"/>
        <v>1</v>
      </c>
      <c r="AV164" s="7">
        <v>1</v>
      </c>
      <c r="AW164" s="7" t="str">
        <f>+Tabla1[[#This Row],[DNI23]]</f>
        <v>04629462</v>
      </c>
      <c r="AX164" s="7">
        <v>604</v>
      </c>
      <c r="AY164" s="8">
        <f>+Tabla1[[#This Row],[FECHA DE
NACIMIENTO]]</f>
        <v>21406</v>
      </c>
      <c r="AZ164" s="7">
        <f ca="1">+Tabla1[[#This Row],[CODTRA6]]</f>
        <v>0</v>
      </c>
      <c r="BA164" s="7">
        <f ca="1">+Tabla1[[#This Row],[CODTRA7]]</f>
        <v>0</v>
      </c>
      <c r="BB164" s="7" t="e">
        <f ca="1">+Tabla1[[#This Row],[CODTRA8]]</f>
        <v>#NAME?</v>
      </c>
      <c r="BC164" s="7">
        <f>+Tabla1[[#This Row],[SEXO]]</f>
        <v>1</v>
      </c>
      <c r="BD164" s="7">
        <v>9589</v>
      </c>
      <c r="BE164" s="7"/>
      <c r="BF164" s="7">
        <v>959616135</v>
      </c>
      <c r="BG164" s="10" t="s">
        <v>1704</v>
      </c>
      <c r="BH164" s="7"/>
      <c r="BI164" s="9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 t="s">
        <v>2052</v>
      </c>
      <c r="BU164" s="7">
        <v>40701</v>
      </c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9"/>
      <c r="CH164" s="9"/>
      <c r="CI164" s="9"/>
      <c r="CJ164" s="7">
        <v>1</v>
      </c>
    </row>
    <row r="165" spans="1:88" ht="15" x14ac:dyDescent="0.25">
      <c r="A165">
        <v>164</v>
      </c>
      <c r="B165" s="28">
        <v>568</v>
      </c>
      <c r="C165" s="28" t="s">
        <v>270</v>
      </c>
      <c r="D165" s="45">
        <v>30836619</v>
      </c>
      <c r="E165" s="29" t="s">
        <v>2053</v>
      </c>
      <c r="F165" s="29"/>
      <c r="G165" s="29" t="s">
        <v>1702</v>
      </c>
      <c r="H165" s="30">
        <f t="shared" si="27"/>
        <v>27486</v>
      </c>
      <c r="I165" s="29"/>
      <c r="J165" s="28">
        <v>0</v>
      </c>
      <c r="K165" s="31">
        <v>0</v>
      </c>
      <c r="L165" s="7"/>
      <c r="M165" s="7"/>
      <c r="N165" s="7"/>
      <c r="O165" s="32" t="str">
        <f>"Retención Judicial "&amp;(Tabla1[[#This Row],[JUDICIAL]]*100)&amp;"%"</f>
        <v>Retención Judicial 0%</v>
      </c>
      <c r="P165" s="7"/>
      <c r="Q165" s="33">
        <f t="shared" si="32"/>
        <v>930</v>
      </c>
      <c r="R165" s="34">
        <f>+Tabla1[[#This Row],[MINIMO VITAL]]*9%</f>
        <v>83.7</v>
      </c>
      <c r="S165" s="7"/>
      <c r="T165" s="7">
        <f t="shared" ca="1" si="23"/>
        <v>44</v>
      </c>
      <c r="U165" s="7" t="str">
        <f t="shared" si="24"/>
        <v>30836619</v>
      </c>
      <c r="V165" s="7"/>
      <c r="W165" s="7"/>
      <c r="X165" s="7"/>
      <c r="Y165" s="7"/>
      <c r="Z165" s="7"/>
      <c r="AA165" s="8">
        <f>+Tabla1[[#This Row],[FECHA DE
NACIMIENTO]]</f>
        <v>27486</v>
      </c>
      <c r="AB165" s="20">
        <v>3.1</v>
      </c>
      <c r="AC165" s="7"/>
      <c r="AD165" s="7" t="str">
        <f>IF(COUNTIF(D$1:D164,D165)=0,"OK","Duplicado")</f>
        <v>OK</v>
      </c>
      <c r="AE165" s="7" t="str">
        <f t="shared" ca="1" si="25"/>
        <v>Inactivo</v>
      </c>
      <c r="AF165" s="9" t="s">
        <v>271</v>
      </c>
      <c r="AG165" s="9" t="str">
        <f t="shared" si="28"/>
        <v>CMAC</v>
      </c>
      <c r="AH165" s="7"/>
      <c r="AI165" s="7"/>
      <c r="AJ165" s="7"/>
      <c r="AK165" s="7"/>
      <c r="AL165" s="7"/>
      <c r="AM165" s="7"/>
      <c r="AN165" s="7"/>
      <c r="AO165" s="7" t="e">
        <f ca="1">SEPARARAPELLIDOS2018(Tabla1[[#This Row],[APELLIDOS Y NOMBRES]])</f>
        <v>#NAME?</v>
      </c>
      <c r="AP165" s="7">
        <f t="shared" ca="1" si="29"/>
        <v>0</v>
      </c>
      <c r="AQ165" s="7">
        <f t="shared" ca="1" si="30"/>
        <v>0</v>
      </c>
      <c r="AR165" s="7">
        <f t="shared" ca="1" si="31"/>
        <v>0</v>
      </c>
      <c r="AS165" s="7" t="e">
        <f ca="1">QuitarSimbolos(Tabla1[[#This Row],[CODTRA5]])</f>
        <v>#NAME?</v>
      </c>
      <c r="AT165" s="7" t="s">
        <v>1703</v>
      </c>
      <c r="AU165" s="7">
        <f t="shared" si="26"/>
        <v>1</v>
      </c>
      <c r="AV165" s="7">
        <v>1</v>
      </c>
      <c r="AW165" s="7" t="str">
        <f>+Tabla1[[#This Row],[DNI23]]</f>
        <v>30836619</v>
      </c>
      <c r="AX165" s="7">
        <v>604</v>
      </c>
      <c r="AY165" s="8">
        <f>+Tabla1[[#This Row],[FECHA DE
NACIMIENTO]]</f>
        <v>27486</v>
      </c>
      <c r="AZ165" s="7">
        <f ca="1">+Tabla1[[#This Row],[CODTRA6]]</f>
        <v>0</v>
      </c>
      <c r="BA165" s="7">
        <f ca="1">+Tabla1[[#This Row],[CODTRA7]]</f>
        <v>0</v>
      </c>
      <c r="BB165" s="7" t="e">
        <f ca="1">+Tabla1[[#This Row],[CODTRA8]]</f>
        <v>#NAME?</v>
      </c>
      <c r="BC165" s="7">
        <f>+Tabla1[[#This Row],[SEXO]]</f>
        <v>1</v>
      </c>
      <c r="BD165" s="7">
        <v>9589</v>
      </c>
      <c r="BE165" s="7"/>
      <c r="BF165" s="7">
        <v>957812306</v>
      </c>
      <c r="BG165" s="10" t="s">
        <v>2054</v>
      </c>
      <c r="BH165" s="7">
        <v>3</v>
      </c>
      <c r="BI165" s="9" t="s">
        <v>2055</v>
      </c>
      <c r="BJ165" s="7" t="s">
        <v>1769</v>
      </c>
      <c r="BK165" s="7"/>
      <c r="BL165" s="7"/>
      <c r="BM165" s="7"/>
      <c r="BN165" s="7"/>
      <c r="BO165" s="7"/>
      <c r="BP165" s="7"/>
      <c r="BQ165" s="7"/>
      <c r="BR165" s="7">
        <v>2</v>
      </c>
      <c r="BS165" s="7" t="s">
        <v>2056</v>
      </c>
      <c r="BT165" s="7"/>
      <c r="BU165" s="7">
        <v>40701</v>
      </c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9"/>
      <c r="CH165" s="9"/>
      <c r="CI165" s="9"/>
      <c r="CJ165" s="7">
        <v>1</v>
      </c>
    </row>
    <row r="166" spans="1:88" ht="15" x14ac:dyDescent="0.25">
      <c r="A166">
        <v>165</v>
      </c>
      <c r="B166" s="28">
        <v>80</v>
      </c>
      <c r="C166" s="28" t="s">
        <v>272</v>
      </c>
      <c r="D166" s="45">
        <v>4623806</v>
      </c>
      <c r="E166" s="29" t="s">
        <v>2057</v>
      </c>
      <c r="F166" s="29" t="s">
        <v>2058</v>
      </c>
      <c r="G166" s="29" t="s">
        <v>1742</v>
      </c>
      <c r="H166" s="30">
        <f t="shared" si="27"/>
        <v>20452</v>
      </c>
      <c r="I166" s="29" t="s">
        <v>1737</v>
      </c>
      <c r="J166" s="28">
        <v>0</v>
      </c>
      <c r="K166" s="31">
        <v>0</v>
      </c>
      <c r="L166" s="7"/>
      <c r="M166" s="7"/>
      <c r="N166" s="7"/>
      <c r="O166" s="32" t="str">
        <f>"Retención Judicial "&amp;(Tabla1[[#This Row],[JUDICIAL]]*100)&amp;"%"</f>
        <v>Retención Judicial 0%</v>
      </c>
      <c r="P166" s="7"/>
      <c r="Q166" s="33">
        <f t="shared" si="32"/>
        <v>930</v>
      </c>
      <c r="R166" s="34">
        <f>+Tabla1[[#This Row],[MINIMO VITAL]]*9%</f>
        <v>83.7</v>
      </c>
      <c r="S166" s="7"/>
      <c r="T166" s="7">
        <f t="shared" ca="1" si="23"/>
        <v>63</v>
      </c>
      <c r="U166" s="7" t="str">
        <f t="shared" si="24"/>
        <v>04623806</v>
      </c>
      <c r="V166" s="7"/>
      <c r="W166" s="7"/>
      <c r="X166" s="7"/>
      <c r="Y166" s="7"/>
      <c r="Z166" s="7"/>
      <c r="AA166" s="8">
        <f>+Tabla1[[#This Row],[FECHA DE
NACIMIENTO]]</f>
        <v>20452</v>
      </c>
      <c r="AB166" s="20"/>
      <c r="AC166" s="7"/>
      <c r="AD166" s="7" t="str">
        <f>IF(COUNTIF(D$1:D165,D166)=0,"OK","Duplicado")</f>
        <v>OK</v>
      </c>
      <c r="AE166" s="7" t="str">
        <f t="shared" ca="1" si="25"/>
        <v>Inactivo</v>
      </c>
      <c r="AF166" s="9" t="s">
        <v>273</v>
      </c>
      <c r="AG166" s="9" t="str">
        <f t="shared" si="28"/>
        <v>CMAC</v>
      </c>
      <c r="AH166" s="7"/>
      <c r="AI166" s="7"/>
      <c r="AJ166" s="7"/>
      <c r="AK166" s="7"/>
      <c r="AL166" s="7"/>
      <c r="AM166" s="7"/>
      <c r="AN166" s="7"/>
      <c r="AO166" s="7" t="e">
        <f ca="1">SEPARARAPELLIDOS2018(Tabla1[[#This Row],[APELLIDOS Y NOMBRES]])</f>
        <v>#NAME?</v>
      </c>
      <c r="AP166" s="7">
        <f t="shared" ca="1" si="29"/>
        <v>0</v>
      </c>
      <c r="AQ166" s="7">
        <f t="shared" ca="1" si="30"/>
        <v>0</v>
      </c>
      <c r="AR166" s="7">
        <f t="shared" ca="1" si="31"/>
        <v>0</v>
      </c>
      <c r="AS166" s="7" t="e">
        <f ca="1">QuitarSimbolos(Tabla1[[#This Row],[CODTRA5]])</f>
        <v>#NAME?</v>
      </c>
      <c r="AT166" s="7" t="s">
        <v>1974</v>
      </c>
      <c r="AU166" s="7">
        <f t="shared" si="26"/>
        <v>2</v>
      </c>
      <c r="AV166" s="7">
        <v>1</v>
      </c>
      <c r="AW166" s="7" t="str">
        <f>+Tabla1[[#This Row],[DNI23]]</f>
        <v>04623806</v>
      </c>
      <c r="AX166" s="7">
        <v>604</v>
      </c>
      <c r="AY166" s="8">
        <f>+Tabla1[[#This Row],[FECHA DE
NACIMIENTO]]</f>
        <v>20452</v>
      </c>
      <c r="AZ166" s="7">
        <f ca="1">+Tabla1[[#This Row],[CODTRA6]]</f>
        <v>0</v>
      </c>
      <c r="BA166" s="7">
        <f ca="1">+Tabla1[[#This Row],[CODTRA7]]</f>
        <v>0</v>
      </c>
      <c r="BB166" s="7" t="e">
        <f ca="1">+Tabla1[[#This Row],[CODTRA8]]</f>
        <v>#NAME?</v>
      </c>
      <c r="BC166" s="7">
        <f>+Tabla1[[#This Row],[SEXO]]</f>
        <v>2</v>
      </c>
      <c r="BD166" s="7">
        <v>9589</v>
      </c>
      <c r="BE166" s="7"/>
      <c r="BF166" s="7">
        <v>959616135</v>
      </c>
      <c r="BG166" s="10" t="s">
        <v>1704</v>
      </c>
      <c r="BH166" s="7"/>
      <c r="BI166" s="9"/>
      <c r="BJ166" s="7"/>
      <c r="BK166" s="7"/>
      <c r="BL166" s="7"/>
      <c r="BM166" s="7" t="s">
        <v>1784</v>
      </c>
      <c r="BN166" s="7">
        <v>17</v>
      </c>
      <c r="BO166" s="7"/>
      <c r="BP166" s="7"/>
      <c r="BQ166" s="7"/>
      <c r="BR166" s="7">
        <v>2</v>
      </c>
      <c r="BS166" s="7" t="s">
        <v>2059</v>
      </c>
      <c r="BT166" s="7"/>
      <c r="BU166" s="7">
        <v>40704</v>
      </c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9"/>
      <c r="CH166" s="9"/>
      <c r="CI166" s="9"/>
      <c r="CJ166" s="7">
        <v>1</v>
      </c>
    </row>
    <row r="167" spans="1:88" ht="15" x14ac:dyDescent="0.25">
      <c r="A167">
        <v>166</v>
      </c>
      <c r="B167" s="28">
        <v>66</v>
      </c>
      <c r="C167" s="28" t="s">
        <v>274</v>
      </c>
      <c r="D167" s="45">
        <v>30827107</v>
      </c>
      <c r="E167" s="29" t="s">
        <v>2060</v>
      </c>
      <c r="F167" s="29" t="s">
        <v>2061</v>
      </c>
      <c r="G167" s="29" t="s">
        <v>1742</v>
      </c>
      <c r="H167" s="30">
        <f t="shared" si="27"/>
        <v>24093</v>
      </c>
      <c r="I167" s="29" t="s">
        <v>1710</v>
      </c>
      <c r="J167" s="28">
        <v>0</v>
      </c>
      <c r="K167" s="31">
        <v>0</v>
      </c>
      <c r="L167" s="7"/>
      <c r="M167" s="7"/>
      <c r="N167" s="7"/>
      <c r="O167" s="32" t="str">
        <f>"Retención Judicial "&amp;(Tabla1[[#This Row],[JUDICIAL]]*100)&amp;"%"</f>
        <v>Retención Judicial 0%</v>
      </c>
      <c r="P167" s="7"/>
      <c r="Q167" s="33">
        <f t="shared" si="32"/>
        <v>930</v>
      </c>
      <c r="R167" s="34">
        <f>+Tabla1[[#This Row],[MINIMO VITAL]]*9%</f>
        <v>83.7</v>
      </c>
      <c r="S167" s="7"/>
      <c r="T167" s="7">
        <f t="shared" ca="1" si="23"/>
        <v>53</v>
      </c>
      <c r="U167" s="7" t="str">
        <f t="shared" si="24"/>
        <v>30827107</v>
      </c>
      <c r="V167" s="7"/>
      <c r="W167" s="7"/>
      <c r="X167" s="7"/>
      <c r="Y167" s="7"/>
      <c r="Z167" s="7"/>
      <c r="AA167" s="8">
        <f>+Tabla1[[#This Row],[FECHA DE
NACIMIENTO]]</f>
        <v>24093</v>
      </c>
      <c r="AB167" s="20">
        <v>3.1</v>
      </c>
      <c r="AC167" s="7"/>
      <c r="AD167" s="7" t="str">
        <f>IF(COUNTIF(D$1:D166,D167)=0,"OK","Duplicado")</f>
        <v>OK</v>
      </c>
      <c r="AE167" s="7" t="str">
        <f t="shared" ca="1" si="25"/>
        <v>Inactivo</v>
      </c>
      <c r="AF167" s="9" t="s">
        <v>275</v>
      </c>
      <c r="AG167" s="9" t="str">
        <f t="shared" si="28"/>
        <v>CMAC</v>
      </c>
      <c r="AH167" s="7"/>
      <c r="AI167" s="7"/>
      <c r="AJ167" s="7"/>
      <c r="AK167" s="7"/>
      <c r="AL167" s="7"/>
      <c r="AM167" s="7"/>
      <c r="AN167" s="7"/>
      <c r="AO167" s="7" t="e">
        <f ca="1">SEPARARAPELLIDOS2018(Tabla1[[#This Row],[APELLIDOS Y NOMBRES]])</f>
        <v>#NAME?</v>
      </c>
      <c r="AP167" s="7">
        <f t="shared" ca="1" si="29"/>
        <v>0</v>
      </c>
      <c r="AQ167" s="7">
        <f t="shared" ca="1" si="30"/>
        <v>0</v>
      </c>
      <c r="AR167" s="7">
        <f t="shared" ca="1" si="31"/>
        <v>0</v>
      </c>
      <c r="AS167" s="7" t="e">
        <f ca="1">QuitarSimbolos(Tabla1[[#This Row],[CODTRA5]])</f>
        <v>#NAME?</v>
      </c>
      <c r="AT167" s="7" t="s">
        <v>1703</v>
      </c>
      <c r="AU167" s="7">
        <f t="shared" si="26"/>
        <v>1</v>
      </c>
      <c r="AV167" s="7">
        <v>1</v>
      </c>
      <c r="AW167" s="7" t="str">
        <f>+Tabla1[[#This Row],[DNI23]]</f>
        <v>30827107</v>
      </c>
      <c r="AX167" s="7">
        <v>604</v>
      </c>
      <c r="AY167" s="8">
        <f>+Tabla1[[#This Row],[FECHA DE
NACIMIENTO]]</f>
        <v>24093</v>
      </c>
      <c r="AZ167" s="7">
        <f ca="1">+Tabla1[[#This Row],[CODTRA6]]</f>
        <v>0</v>
      </c>
      <c r="BA167" s="7">
        <f ca="1">+Tabla1[[#This Row],[CODTRA7]]</f>
        <v>0</v>
      </c>
      <c r="BB167" s="7" t="e">
        <f ca="1">+Tabla1[[#This Row],[CODTRA8]]</f>
        <v>#NAME?</v>
      </c>
      <c r="BC167" s="7">
        <f>+Tabla1[[#This Row],[SEXO]]</f>
        <v>1</v>
      </c>
      <c r="BD167" s="7">
        <v>9589</v>
      </c>
      <c r="BE167" s="7"/>
      <c r="BF167" s="7">
        <v>987897245</v>
      </c>
      <c r="BG167" s="10" t="s">
        <v>2062</v>
      </c>
      <c r="BH167" s="7">
        <v>4</v>
      </c>
      <c r="BI167" s="9" t="s">
        <v>1942</v>
      </c>
      <c r="BJ167" s="7">
        <v>235</v>
      </c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>
        <v>40701</v>
      </c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9"/>
      <c r="CH167" s="9"/>
      <c r="CI167" s="9"/>
      <c r="CJ167" s="7">
        <v>1</v>
      </c>
    </row>
    <row r="168" spans="1:88" ht="15" x14ac:dyDescent="0.25">
      <c r="A168">
        <v>167</v>
      </c>
      <c r="B168" s="28">
        <v>157</v>
      </c>
      <c r="C168" s="28" t="s">
        <v>276</v>
      </c>
      <c r="D168" s="45">
        <v>30834481</v>
      </c>
      <c r="E168" s="35" t="s">
        <v>3379</v>
      </c>
      <c r="F168" s="35" t="s">
        <v>3620</v>
      </c>
      <c r="G168" s="35" t="s">
        <v>1742</v>
      </c>
      <c r="H168" s="30">
        <f t="shared" si="27"/>
        <v>26133</v>
      </c>
      <c r="I168" s="29" t="s">
        <v>1710</v>
      </c>
      <c r="J168" s="28">
        <v>0</v>
      </c>
      <c r="K168" s="31">
        <v>0</v>
      </c>
      <c r="L168" s="7"/>
      <c r="M168" s="7"/>
      <c r="N168" s="7"/>
      <c r="O168" s="32" t="str">
        <f>"Retención Judicial "&amp;(Tabla1[[#This Row],[JUDICIAL]]*100)&amp;"%"</f>
        <v>Retención Judicial 0%</v>
      </c>
      <c r="P168" s="7"/>
      <c r="Q168" s="33">
        <f t="shared" si="32"/>
        <v>930</v>
      </c>
      <c r="R168" s="34">
        <f>+Tabla1[[#This Row],[MINIMO VITAL]]*9%</f>
        <v>83.7</v>
      </c>
      <c r="S168" s="7"/>
      <c r="T168" s="7">
        <f t="shared" ca="1" si="23"/>
        <v>47</v>
      </c>
      <c r="U168" s="7" t="str">
        <f t="shared" si="24"/>
        <v>30834481</v>
      </c>
      <c r="V168" s="7"/>
      <c r="W168" s="7"/>
      <c r="X168" s="7"/>
      <c r="Y168" s="7"/>
      <c r="Z168" s="7"/>
      <c r="AA168" s="8">
        <f>+Tabla1[[#This Row],[FECHA DE
NACIMIENTO]]</f>
        <v>26133</v>
      </c>
      <c r="AB168" s="20"/>
      <c r="AC168" s="7"/>
      <c r="AD168" s="7" t="str">
        <f>IF(COUNTIF(D$1:D167,D168)=0,"OK","Duplicado")</f>
        <v>OK</v>
      </c>
      <c r="AE168" s="7" t="str">
        <f t="shared" ca="1" si="25"/>
        <v>Inactivo</v>
      </c>
      <c r="AF168" s="9" t="s">
        <v>1720</v>
      </c>
      <c r="AG168" s="9" t="str">
        <f t="shared" si="28"/>
        <v/>
      </c>
      <c r="AH168" s="7"/>
      <c r="AI168" s="7"/>
      <c r="AJ168" s="7"/>
      <c r="AK168" s="7"/>
      <c r="AL168" s="7"/>
      <c r="AM168" s="7"/>
      <c r="AN168" s="7"/>
      <c r="AO168" s="7" t="e">
        <f ca="1">SEPARARAPELLIDOS2018(Tabla1[[#This Row],[APELLIDOS Y NOMBRES]])</f>
        <v>#NAME?</v>
      </c>
      <c r="AP168" s="7">
        <f t="shared" ca="1" si="29"/>
        <v>0</v>
      </c>
      <c r="AQ168" s="7">
        <f t="shared" ca="1" si="30"/>
        <v>0</v>
      </c>
      <c r="AR168" s="7">
        <f t="shared" ca="1" si="31"/>
        <v>0</v>
      </c>
      <c r="AS168" s="7" t="e">
        <f ca="1">QuitarSimbolos(Tabla1[[#This Row],[CODTRA5]])</f>
        <v>#NAME?</v>
      </c>
      <c r="AT168" s="7" t="s">
        <v>1703</v>
      </c>
      <c r="AU168" s="7">
        <f t="shared" si="26"/>
        <v>1</v>
      </c>
      <c r="AV168" s="7">
        <v>1</v>
      </c>
      <c r="AW168" s="7" t="str">
        <f>+Tabla1[[#This Row],[DNI23]]</f>
        <v>30834481</v>
      </c>
      <c r="AX168" s="7">
        <v>604</v>
      </c>
      <c r="AY168" s="8">
        <f>+Tabla1[[#This Row],[FECHA DE
NACIMIENTO]]</f>
        <v>26133</v>
      </c>
      <c r="AZ168" s="7">
        <f ca="1">+Tabla1[[#This Row],[CODTRA6]]</f>
        <v>0</v>
      </c>
      <c r="BA168" s="7">
        <f ca="1">+Tabla1[[#This Row],[CODTRA7]]</f>
        <v>0</v>
      </c>
      <c r="BB168" s="7" t="e">
        <f ca="1">+Tabla1[[#This Row],[CODTRA8]]</f>
        <v>#NAME?</v>
      </c>
      <c r="BC168" s="7">
        <f>+Tabla1[[#This Row],[SEXO]]</f>
        <v>1</v>
      </c>
      <c r="BD168" s="7">
        <v>9589</v>
      </c>
      <c r="BE168" s="7"/>
      <c r="BF168" s="7">
        <v>959616135</v>
      </c>
      <c r="BG168" s="10" t="s">
        <v>1704</v>
      </c>
      <c r="BH168" s="7">
        <v>3</v>
      </c>
      <c r="BI168" s="9" t="s">
        <v>2063</v>
      </c>
      <c r="BJ168" s="7">
        <v>571</v>
      </c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>
        <v>40701</v>
      </c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9"/>
      <c r="CH168" s="9"/>
      <c r="CI168" s="9"/>
      <c r="CJ168" s="7">
        <v>1</v>
      </c>
    </row>
    <row r="169" spans="1:88" ht="15" x14ac:dyDescent="0.25">
      <c r="A169">
        <v>168</v>
      </c>
      <c r="B169" s="28">
        <v>800</v>
      </c>
      <c r="C169" s="28" t="s">
        <v>277</v>
      </c>
      <c r="D169" s="45">
        <v>45500793</v>
      </c>
      <c r="E169" s="29" t="s">
        <v>2064</v>
      </c>
      <c r="F169" s="29"/>
      <c r="G169" s="29" t="s">
        <v>1702</v>
      </c>
      <c r="H169" s="30">
        <f t="shared" si="27"/>
        <v>32276</v>
      </c>
      <c r="I169" s="29"/>
      <c r="J169" s="28">
        <v>0</v>
      </c>
      <c r="K169" s="31">
        <v>0</v>
      </c>
      <c r="L169" s="7"/>
      <c r="M169" s="7"/>
      <c r="N169" s="7"/>
      <c r="O169" s="32" t="str">
        <f>"Retención Judicial "&amp;(Tabla1[[#This Row],[JUDICIAL]]*100)&amp;"%"</f>
        <v>Retención Judicial 0%</v>
      </c>
      <c r="P169" s="7"/>
      <c r="Q169" s="33">
        <f t="shared" si="32"/>
        <v>930</v>
      </c>
      <c r="R169" s="34">
        <f>+Tabla1[[#This Row],[MINIMO VITAL]]*9%</f>
        <v>83.7</v>
      </c>
      <c r="S169" s="7"/>
      <c r="T169" s="7">
        <f t="shared" ca="1" si="23"/>
        <v>30</v>
      </c>
      <c r="U169" s="7" t="str">
        <f t="shared" si="24"/>
        <v>45500793</v>
      </c>
      <c r="V169" s="7"/>
      <c r="W169" s="7"/>
      <c r="X169" s="7"/>
      <c r="Y169" s="7"/>
      <c r="Z169" s="7"/>
      <c r="AA169" s="8">
        <f>+Tabla1[[#This Row],[FECHA DE
NACIMIENTO]]</f>
        <v>32276</v>
      </c>
      <c r="AB169" s="20"/>
      <c r="AC169" s="7"/>
      <c r="AD169" s="7" t="str">
        <f>IF(COUNTIF(D$1:D168,D169)=0,"OK","Duplicado")</f>
        <v>OK</v>
      </c>
      <c r="AE169" s="7" t="str">
        <f t="shared" ca="1" si="25"/>
        <v>Inactivo</v>
      </c>
      <c r="AF169" s="9" t="s">
        <v>278</v>
      </c>
      <c r="AG169" s="9" t="str">
        <f t="shared" si="28"/>
        <v>CMAC</v>
      </c>
      <c r="AH169" s="7"/>
      <c r="AI169" s="7"/>
      <c r="AJ169" s="7"/>
      <c r="AK169" s="7"/>
      <c r="AL169" s="7"/>
      <c r="AM169" s="7"/>
      <c r="AN169" s="7"/>
      <c r="AO169" s="7" t="e">
        <f ca="1">SEPARARAPELLIDOS2018(Tabla1[[#This Row],[APELLIDOS Y NOMBRES]])</f>
        <v>#NAME?</v>
      </c>
      <c r="AP169" s="7">
        <f t="shared" ca="1" si="29"/>
        <v>0</v>
      </c>
      <c r="AQ169" s="7">
        <f t="shared" ca="1" si="30"/>
        <v>0</v>
      </c>
      <c r="AR169" s="7">
        <f t="shared" ca="1" si="31"/>
        <v>0</v>
      </c>
      <c r="AS169" s="7" t="e">
        <f ca="1">QuitarSimbolos(Tabla1[[#This Row],[CODTRA5]])</f>
        <v>#NAME?</v>
      </c>
      <c r="AT169" s="7" t="s">
        <v>1703</v>
      </c>
      <c r="AU169" s="7">
        <f t="shared" si="26"/>
        <v>1</v>
      </c>
      <c r="AV169" s="7">
        <v>1</v>
      </c>
      <c r="AW169" s="7" t="str">
        <f>+Tabla1[[#This Row],[DNI23]]</f>
        <v>45500793</v>
      </c>
      <c r="AX169" s="7">
        <v>604</v>
      </c>
      <c r="AY169" s="8">
        <f>+Tabla1[[#This Row],[FECHA DE
NACIMIENTO]]</f>
        <v>32276</v>
      </c>
      <c r="AZ169" s="7">
        <f ca="1">+Tabla1[[#This Row],[CODTRA6]]</f>
        <v>0</v>
      </c>
      <c r="BA169" s="7">
        <f ca="1">+Tabla1[[#This Row],[CODTRA7]]</f>
        <v>0</v>
      </c>
      <c r="BB169" s="7" t="e">
        <f ca="1">+Tabla1[[#This Row],[CODTRA8]]</f>
        <v>#NAME?</v>
      </c>
      <c r="BC169" s="7">
        <f>+Tabla1[[#This Row],[SEXO]]</f>
        <v>1</v>
      </c>
      <c r="BD169" s="7">
        <v>9589</v>
      </c>
      <c r="BE169" s="7"/>
      <c r="BF169" s="7">
        <v>959616135</v>
      </c>
      <c r="BG169" s="10" t="s">
        <v>1704</v>
      </c>
      <c r="BH169" s="7">
        <v>3</v>
      </c>
      <c r="BI169" s="9" t="s">
        <v>2065</v>
      </c>
      <c r="BJ169" s="7">
        <v>470</v>
      </c>
      <c r="BK169" s="7"/>
      <c r="BL169" s="7"/>
      <c r="BM169" s="7" t="s">
        <v>1721</v>
      </c>
      <c r="BN169" s="7"/>
      <c r="BO169" s="7"/>
      <c r="BP169" s="7"/>
      <c r="BQ169" s="7"/>
      <c r="BR169" s="7">
        <v>99</v>
      </c>
      <c r="BS169" s="7" t="s">
        <v>2066</v>
      </c>
      <c r="BT169" s="7"/>
      <c r="BU169" s="7">
        <v>140142</v>
      </c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9"/>
      <c r="CH169" s="9"/>
      <c r="CI169" s="9"/>
      <c r="CJ169" s="7">
        <v>1</v>
      </c>
    </row>
    <row r="170" spans="1:88" ht="15" x14ac:dyDescent="0.25">
      <c r="A170">
        <v>169</v>
      </c>
      <c r="B170" s="28">
        <v>521</v>
      </c>
      <c r="C170" s="28" t="s">
        <v>279</v>
      </c>
      <c r="D170" s="45">
        <v>30836981</v>
      </c>
      <c r="E170" s="35" t="s">
        <v>3381</v>
      </c>
      <c r="F170" s="29" t="s">
        <v>1720</v>
      </c>
      <c r="G170" s="29" t="s">
        <v>1702</v>
      </c>
      <c r="H170" s="30">
        <f t="shared" si="27"/>
        <v>27686</v>
      </c>
      <c r="I170" s="29" t="s">
        <v>1720</v>
      </c>
      <c r="J170" s="28">
        <v>0</v>
      </c>
      <c r="K170" s="31">
        <v>0</v>
      </c>
      <c r="L170" s="7"/>
      <c r="M170" s="7"/>
      <c r="N170" s="7"/>
      <c r="O170" s="32" t="str">
        <f>"Retención Judicial "&amp;(Tabla1[[#This Row],[JUDICIAL]]*100)&amp;"%"</f>
        <v>Retención Judicial 0%</v>
      </c>
      <c r="P170" s="7"/>
      <c r="Q170" s="33">
        <f t="shared" si="32"/>
        <v>930</v>
      </c>
      <c r="R170" s="34">
        <f>+Tabla1[[#This Row],[MINIMO VITAL]]*9%</f>
        <v>83.7</v>
      </c>
      <c r="S170" s="7"/>
      <c r="T170" s="7">
        <f t="shared" ca="1" si="23"/>
        <v>43</v>
      </c>
      <c r="U170" s="7" t="str">
        <f t="shared" si="24"/>
        <v>30836981</v>
      </c>
      <c r="V170" s="7"/>
      <c r="W170" s="7"/>
      <c r="X170" s="7"/>
      <c r="Y170" s="7"/>
      <c r="Z170" s="7"/>
      <c r="AA170" s="8">
        <f>+Tabla1[[#This Row],[FECHA DE
NACIMIENTO]]</f>
        <v>27686</v>
      </c>
      <c r="AB170" s="20"/>
      <c r="AC170" s="7"/>
      <c r="AD170" s="7" t="str">
        <f>IF(COUNTIF(D$1:D169,D170)=0,"OK","Duplicado")</f>
        <v>OK</v>
      </c>
      <c r="AE170" s="7" t="str">
        <f t="shared" ca="1" si="25"/>
        <v>Inactivo</v>
      </c>
      <c r="AF170" s="9" t="s">
        <v>1720</v>
      </c>
      <c r="AG170" s="9" t="str">
        <f t="shared" si="28"/>
        <v/>
      </c>
      <c r="AH170" s="7"/>
      <c r="AI170" s="7"/>
      <c r="AJ170" s="7"/>
      <c r="AK170" s="7"/>
      <c r="AL170" s="7"/>
      <c r="AM170" s="7"/>
      <c r="AN170" s="7"/>
      <c r="AO170" s="7" t="e">
        <f ca="1">SEPARARAPELLIDOS2018(Tabla1[[#This Row],[APELLIDOS Y NOMBRES]])</f>
        <v>#NAME?</v>
      </c>
      <c r="AP170" s="7">
        <f t="shared" ca="1" si="29"/>
        <v>0</v>
      </c>
      <c r="AQ170" s="7">
        <f t="shared" ca="1" si="30"/>
        <v>0</v>
      </c>
      <c r="AR170" s="7">
        <f t="shared" ca="1" si="31"/>
        <v>0</v>
      </c>
      <c r="AS170" s="7" t="e">
        <f ca="1">QuitarSimbolos(Tabla1[[#This Row],[CODTRA5]])</f>
        <v>#NAME?</v>
      </c>
      <c r="AT170" s="7" t="s">
        <v>1703</v>
      </c>
      <c r="AU170" s="7">
        <f t="shared" si="26"/>
        <v>1</v>
      </c>
      <c r="AV170" s="7">
        <v>1</v>
      </c>
      <c r="AW170" s="7" t="str">
        <f>+Tabla1[[#This Row],[DNI23]]</f>
        <v>30836981</v>
      </c>
      <c r="AX170" s="7">
        <v>604</v>
      </c>
      <c r="AY170" s="8">
        <f>+Tabla1[[#This Row],[FECHA DE
NACIMIENTO]]</f>
        <v>27686</v>
      </c>
      <c r="AZ170" s="7">
        <f ca="1">+Tabla1[[#This Row],[CODTRA6]]</f>
        <v>0</v>
      </c>
      <c r="BA170" s="7">
        <f ca="1">+Tabla1[[#This Row],[CODTRA7]]</f>
        <v>0</v>
      </c>
      <c r="BB170" s="7" t="e">
        <f ca="1">+Tabla1[[#This Row],[CODTRA8]]</f>
        <v>#NAME?</v>
      </c>
      <c r="BC170" s="7">
        <f>+Tabla1[[#This Row],[SEXO]]</f>
        <v>1</v>
      </c>
      <c r="BD170" s="7">
        <v>9589</v>
      </c>
      <c r="BE170" s="7"/>
      <c r="BF170" s="7">
        <v>951161895</v>
      </c>
      <c r="BG170" s="10" t="s">
        <v>2067</v>
      </c>
      <c r="BH170" s="7">
        <v>3</v>
      </c>
      <c r="BI170" s="9" t="s">
        <v>2068</v>
      </c>
      <c r="BJ170" s="7">
        <v>106</v>
      </c>
      <c r="BK170" s="7"/>
      <c r="BL170" s="7"/>
      <c r="BM170" s="7"/>
      <c r="BN170" s="7"/>
      <c r="BO170" s="7"/>
      <c r="BP170" s="7"/>
      <c r="BQ170" s="7"/>
      <c r="BR170" s="7">
        <v>2</v>
      </c>
      <c r="BS170" s="7" t="s">
        <v>1961</v>
      </c>
      <c r="BT170" s="7"/>
      <c r="BU170" s="7">
        <v>40701</v>
      </c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9"/>
      <c r="CH170" s="9"/>
      <c r="CI170" s="9"/>
      <c r="CJ170" s="7">
        <v>1</v>
      </c>
    </row>
    <row r="171" spans="1:88" ht="15" x14ac:dyDescent="0.25">
      <c r="A171">
        <v>170</v>
      </c>
      <c r="B171" s="28">
        <v>801</v>
      </c>
      <c r="C171" s="28" t="s">
        <v>3380</v>
      </c>
      <c r="D171" s="45">
        <v>30863358</v>
      </c>
      <c r="E171" s="35" t="s">
        <v>3382</v>
      </c>
      <c r="F171" s="29" t="s">
        <v>1720</v>
      </c>
      <c r="G171" s="29" t="s">
        <v>1702</v>
      </c>
      <c r="H171" s="30">
        <f t="shared" si="27"/>
        <v>27210</v>
      </c>
      <c r="I171" s="29" t="s">
        <v>1720</v>
      </c>
      <c r="J171" s="28">
        <v>0</v>
      </c>
      <c r="K171" s="31">
        <v>0</v>
      </c>
      <c r="L171" s="7"/>
      <c r="M171" s="7"/>
      <c r="N171" s="7"/>
      <c r="O171" s="32" t="str">
        <f>"Retención Judicial "&amp;(Tabla1[[#This Row],[JUDICIAL]]*100)&amp;"%"</f>
        <v>Retención Judicial 0%</v>
      </c>
      <c r="P171" s="7"/>
      <c r="Q171" s="33">
        <f t="shared" si="32"/>
        <v>930</v>
      </c>
      <c r="R171" s="34">
        <f>+Tabla1[[#This Row],[MINIMO VITAL]]*9%</f>
        <v>83.7</v>
      </c>
      <c r="S171" s="7"/>
      <c r="T171" s="7">
        <f t="shared" ca="1" si="23"/>
        <v>44</v>
      </c>
      <c r="U171" s="7" t="str">
        <f t="shared" si="24"/>
        <v>30863358</v>
      </c>
      <c r="V171" s="7"/>
      <c r="W171" s="7"/>
      <c r="X171" s="7"/>
      <c r="Y171" s="7"/>
      <c r="Z171" s="7"/>
      <c r="AA171" s="8">
        <f>+Tabla1[[#This Row],[FECHA DE
NACIMIENTO]]</f>
        <v>27210</v>
      </c>
      <c r="AB171" s="20"/>
      <c r="AC171" s="7"/>
      <c r="AD171" s="7" t="str">
        <f>IF(COUNTIF(D$1:D170,D171)=0,"OK","Duplicado")</f>
        <v>OK</v>
      </c>
      <c r="AE171" s="7" t="str">
        <f t="shared" ca="1" si="25"/>
        <v>Inactivo</v>
      </c>
      <c r="AF171" s="9" t="s">
        <v>1567</v>
      </c>
      <c r="AG171" s="9" t="str">
        <f t="shared" si="28"/>
        <v>CMAC</v>
      </c>
      <c r="AH171" s="7"/>
      <c r="AI171" s="7"/>
      <c r="AJ171" s="7"/>
      <c r="AK171" s="7"/>
      <c r="AL171" s="7"/>
      <c r="AM171" s="7"/>
      <c r="AN171" s="7"/>
      <c r="AO171" s="7" t="e">
        <f ca="1">SEPARARAPELLIDOS2018(Tabla1[[#This Row],[APELLIDOS Y NOMBRES]])</f>
        <v>#NAME?</v>
      </c>
      <c r="AP171" s="7">
        <f t="shared" ca="1" si="29"/>
        <v>0</v>
      </c>
      <c r="AQ171" s="7">
        <f t="shared" ca="1" si="30"/>
        <v>0</v>
      </c>
      <c r="AR171" s="7">
        <f t="shared" ca="1" si="31"/>
        <v>0</v>
      </c>
      <c r="AS171" s="7" t="e">
        <f ca="1">QuitarSimbolos(Tabla1[[#This Row],[CODTRA5]])</f>
        <v>#NAME?</v>
      </c>
      <c r="AT171" s="7" t="s">
        <v>1703</v>
      </c>
      <c r="AU171" s="7">
        <f t="shared" si="26"/>
        <v>1</v>
      </c>
      <c r="AV171" s="7">
        <v>1</v>
      </c>
      <c r="AW171" s="7" t="str">
        <f>+Tabla1[[#This Row],[DNI23]]</f>
        <v>30863358</v>
      </c>
      <c r="AX171" s="7">
        <v>604</v>
      </c>
      <c r="AY171" s="8">
        <f>+Tabla1[[#This Row],[FECHA DE
NACIMIENTO]]</f>
        <v>27210</v>
      </c>
      <c r="AZ171" s="7">
        <f ca="1">+Tabla1[[#This Row],[CODTRA6]]</f>
        <v>0</v>
      </c>
      <c r="BA171" s="7">
        <f ca="1">+Tabla1[[#This Row],[CODTRA7]]</f>
        <v>0</v>
      </c>
      <c r="BB171" s="7" t="e">
        <f ca="1">+Tabla1[[#This Row],[CODTRA8]]</f>
        <v>#NAME?</v>
      </c>
      <c r="BC171" s="7">
        <f>+Tabla1[[#This Row],[SEXO]]</f>
        <v>1</v>
      </c>
      <c r="BD171" s="7">
        <v>9589</v>
      </c>
      <c r="BE171" s="7"/>
      <c r="BF171" s="7">
        <v>999987507</v>
      </c>
      <c r="BG171" s="10" t="s">
        <v>1704</v>
      </c>
      <c r="BH171" s="7">
        <v>3</v>
      </c>
      <c r="BI171" s="9" t="s">
        <v>2069</v>
      </c>
      <c r="BJ171" s="7">
        <v>106</v>
      </c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>
        <v>40701</v>
      </c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9"/>
      <c r="CH171" s="9"/>
      <c r="CI171" s="9"/>
      <c r="CJ171" s="7">
        <v>1</v>
      </c>
    </row>
    <row r="172" spans="1:88" ht="15" x14ac:dyDescent="0.25">
      <c r="A172">
        <v>171</v>
      </c>
      <c r="B172" s="28">
        <v>38</v>
      </c>
      <c r="C172" s="28" t="s">
        <v>280</v>
      </c>
      <c r="D172" s="45">
        <v>4632634</v>
      </c>
      <c r="E172" s="29" t="s">
        <v>2070</v>
      </c>
      <c r="F172" s="29"/>
      <c r="G172" s="29" t="s">
        <v>1702</v>
      </c>
      <c r="H172" s="30">
        <f t="shared" si="27"/>
        <v>18111</v>
      </c>
      <c r="I172" s="29" t="s">
        <v>1720</v>
      </c>
      <c r="J172" s="28">
        <v>0</v>
      </c>
      <c r="K172" s="31">
        <v>0</v>
      </c>
      <c r="L172" s="7"/>
      <c r="M172" s="7"/>
      <c r="N172" s="7"/>
      <c r="O172" s="32" t="str">
        <f>"Retención Judicial "&amp;(Tabla1[[#This Row],[JUDICIAL]]*100)&amp;"%"</f>
        <v>Retención Judicial 0%</v>
      </c>
      <c r="P172" s="7"/>
      <c r="Q172" s="33">
        <f t="shared" si="32"/>
        <v>930</v>
      </c>
      <c r="R172" s="34">
        <f>+Tabla1[[#This Row],[MINIMO VITAL]]*9%</f>
        <v>83.7</v>
      </c>
      <c r="S172" s="7"/>
      <c r="T172" s="7">
        <f t="shared" ca="1" si="23"/>
        <v>69</v>
      </c>
      <c r="U172" s="7" t="str">
        <f t="shared" si="24"/>
        <v>04632634</v>
      </c>
      <c r="V172" s="7"/>
      <c r="W172" s="7"/>
      <c r="X172" s="7"/>
      <c r="Y172" s="7"/>
      <c r="Z172" s="7"/>
      <c r="AA172" s="8">
        <f>+Tabla1[[#This Row],[FECHA DE
NACIMIENTO]]</f>
        <v>18111</v>
      </c>
      <c r="AB172" s="20"/>
      <c r="AC172" s="7"/>
      <c r="AD172" s="7" t="str">
        <f>IF(COUNTIF(D$1:D171,D172)=0,"OK","Duplicado")</f>
        <v>OK</v>
      </c>
      <c r="AE172" s="7" t="str">
        <f t="shared" ca="1" si="25"/>
        <v>Inactivo</v>
      </c>
      <c r="AF172" s="9" t="s">
        <v>281</v>
      </c>
      <c r="AG172" s="9" t="str">
        <f t="shared" si="28"/>
        <v>CMAC</v>
      </c>
      <c r="AH172" s="7"/>
      <c r="AI172" s="7"/>
      <c r="AJ172" s="7"/>
      <c r="AK172" s="7"/>
      <c r="AL172" s="7"/>
      <c r="AM172" s="7"/>
      <c r="AN172" s="7"/>
      <c r="AO172" s="7" t="e">
        <f ca="1">SEPARARAPELLIDOS2018(Tabla1[[#This Row],[APELLIDOS Y NOMBRES]])</f>
        <v>#NAME?</v>
      </c>
      <c r="AP172" s="7">
        <f t="shared" ca="1" si="29"/>
        <v>0</v>
      </c>
      <c r="AQ172" s="7">
        <f t="shared" ca="1" si="30"/>
        <v>0</v>
      </c>
      <c r="AR172" s="7">
        <f t="shared" ca="1" si="31"/>
        <v>0</v>
      </c>
      <c r="AS172" s="7" t="e">
        <f ca="1">QuitarSimbolos(Tabla1[[#This Row],[CODTRA5]])</f>
        <v>#NAME?</v>
      </c>
      <c r="AT172" s="7" t="s">
        <v>1703</v>
      </c>
      <c r="AU172" s="7">
        <f t="shared" si="26"/>
        <v>1</v>
      </c>
      <c r="AV172" s="7">
        <v>1</v>
      </c>
      <c r="AW172" s="7" t="str">
        <f>+Tabla1[[#This Row],[DNI23]]</f>
        <v>04632634</v>
      </c>
      <c r="AX172" s="7">
        <v>604</v>
      </c>
      <c r="AY172" s="8">
        <f>+Tabla1[[#This Row],[FECHA DE
NACIMIENTO]]</f>
        <v>18111</v>
      </c>
      <c r="AZ172" s="7">
        <f ca="1">+Tabla1[[#This Row],[CODTRA6]]</f>
        <v>0</v>
      </c>
      <c r="BA172" s="7">
        <f ca="1">+Tabla1[[#This Row],[CODTRA7]]</f>
        <v>0</v>
      </c>
      <c r="BB172" s="7" t="e">
        <f ca="1">+Tabla1[[#This Row],[CODTRA8]]</f>
        <v>#NAME?</v>
      </c>
      <c r="BC172" s="7">
        <f>+Tabla1[[#This Row],[SEXO]]</f>
        <v>1</v>
      </c>
      <c r="BD172" s="7">
        <v>9589</v>
      </c>
      <c r="BE172" s="7"/>
      <c r="BF172" s="7">
        <v>999987507</v>
      </c>
      <c r="BG172" s="10" t="s">
        <v>1704</v>
      </c>
      <c r="BH172" s="7">
        <v>3</v>
      </c>
      <c r="BI172" s="9" t="s">
        <v>2069</v>
      </c>
      <c r="BJ172" s="7">
        <v>106</v>
      </c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>
        <v>40701</v>
      </c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9"/>
      <c r="CH172" s="9"/>
      <c r="CI172" s="9"/>
      <c r="CJ172" s="7">
        <v>1</v>
      </c>
    </row>
    <row r="173" spans="1:88" ht="15" x14ac:dyDescent="0.25">
      <c r="A173">
        <v>172</v>
      </c>
      <c r="B173" s="28">
        <v>26</v>
      </c>
      <c r="C173" s="28" t="s">
        <v>282</v>
      </c>
      <c r="D173" s="45">
        <v>4635835</v>
      </c>
      <c r="E173" s="29" t="s">
        <v>2071</v>
      </c>
      <c r="F173" s="29" t="s">
        <v>2072</v>
      </c>
      <c r="G173" s="29" t="s">
        <v>1742</v>
      </c>
      <c r="H173" s="30">
        <f t="shared" si="27"/>
        <v>24021</v>
      </c>
      <c r="I173" s="29" t="s">
        <v>1737</v>
      </c>
      <c r="J173" s="28">
        <v>0</v>
      </c>
      <c r="K173" s="31">
        <v>0</v>
      </c>
      <c r="L173" s="7"/>
      <c r="M173" s="7"/>
      <c r="N173" s="7"/>
      <c r="O173" s="32" t="str">
        <f>"Retención Judicial "&amp;(Tabla1[[#This Row],[JUDICIAL]]*100)&amp;"%"</f>
        <v>Retención Judicial 0%</v>
      </c>
      <c r="P173" s="7"/>
      <c r="Q173" s="33">
        <f t="shared" si="32"/>
        <v>930</v>
      </c>
      <c r="R173" s="34">
        <f>+Tabla1[[#This Row],[MINIMO VITAL]]*9%</f>
        <v>83.7</v>
      </c>
      <c r="S173" s="7"/>
      <c r="T173" s="7">
        <f t="shared" ca="1" si="23"/>
        <v>53</v>
      </c>
      <c r="U173" s="7" t="str">
        <f t="shared" si="24"/>
        <v>04635835</v>
      </c>
      <c r="V173" s="7"/>
      <c r="W173" s="7"/>
      <c r="X173" s="7"/>
      <c r="Y173" s="7"/>
      <c r="Z173" s="7"/>
      <c r="AA173" s="8">
        <f>+Tabla1[[#This Row],[FECHA DE
NACIMIENTO]]</f>
        <v>24021</v>
      </c>
      <c r="AB173" s="20"/>
      <c r="AC173" s="7"/>
      <c r="AD173" s="7" t="str">
        <f>IF(COUNTIF(D$1:D172,D173)=0,"OK","Duplicado")</f>
        <v>OK</v>
      </c>
      <c r="AE173" s="7" t="str">
        <f t="shared" ca="1" si="25"/>
        <v>Inactivo</v>
      </c>
      <c r="AF173" s="9" t="s">
        <v>283</v>
      </c>
      <c r="AG173" s="9" t="str">
        <f t="shared" si="28"/>
        <v>CMAC</v>
      </c>
      <c r="AH173" s="7"/>
      <c r="AI173" s="7"/>
      <c r="AJ173" s="7"/>
      <c r="AK173" s="7"/>
      <c r="AL173" s="7"/>
      <c r="AM173" s="7"/>
      <c r="AN173" s="7"/>
      <c r="AO173" s="7" t="e">
        <f ca="1">SEPARARAPELLIDOS2018(Tabla1[[#This Row],[APELLIDOS Y NOMBRES]])</f>
        <v>#NAME?</v>
      </c>
      <c r="AP173" s="7">
        <f t="shared" ca="1" si="29"/>
        <v>0</v>
      </c>
      <c r="AQ173" s="7">
        <f t="shared" ca="1" si="30"/>
        <v>0</v>
      </c>
      <c r="AR173" s="7">
        <f t="shared" ca="1" si="31"/>
        <v>0</v>
      </c>
      <c r="AS173" s="7" t="e">
        <f ca="1">QuitarSimbolos(Tabla1[[#This Row],[CODTRA5]])</f>
        <v>#NAME?</v>
      </c>
      <c r="AT173" s="7" t="s">
        <v>1974</v>
      </c>
      <c r="AU173" s="7">
        <f t="shared" si="26"/>
        <v>2</v>
      </c>
      <c r="AV173" s="7">
        <v>1</v>
      </c>
      <c r="AW173" s="7" t="str">
        <f>+Tabla1[[#This Row],[DNI23]]</f>
        <v>04635835</v>
      </c>
      <c r="AX173" s="7">
        <v>604</v>
      </c>
      <c r="AY173" s="8">
        <f>+Tabla1[[#This Row],[FECHA DE
NACIMIENTO]]</f>
        <v>24021</v>
      </c>
      <c r="AZ173" s="7">
        <f ca="1">+Tabla1[[#This Row],[CODTRA6]]</f>
        <v>0</v>
      </c>
      <c r="BA173" s="7">
        <f ca="1">+Tabla1[[#This Row],[CODTRA7]]</f>
        <v>0</v>
      </c>
      <c r="BB173" s="7" t="e">
        <f ca="1">+Tabla1[[#This Row],[CODTRA8]]</f>
        <v>#NAME?</v>
      </c>
      <c r="BC173" s="7">
        <f>+Tabla1[[#This Row],[SEXO]]</f>
        <v>2</v>
      </c>
      <c r="BD173" s="7">
        <v>9589</v>
      </c>
      <c r="BE173" s="7"/>
      <c r="BF173" s="7">
        <v>959616135</v>
      </c>
      <c r="BG173" s="10" t="s">
        <v>1704</v>
      </c>
      <c r="BH173" s="7">
        <v>3</v>
      </c>
      <c r="BI173" s="9" t="s">
        <v>2008</v>
      </c>
      <c r="BJ173" s="7">
        <v>210</v>
      </c>
      <c r="BK173" s="7"/>
      <c r="BL173" s="7"/>
      <c r="BM173" s="7"/>
      <c r="BN173" s="7"/>
      <c r="BO173" s="7"/>
      <c r="BP173" s="7"/>
      <c r="BQ173" s="7"/>
      <c r="BR173" s="7"/>
      <c r="BS173" s="9"/>
      <c r="BT173" s="7"/>
      <c r="BU173" s="7">
        <v>40704</v>
      </c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9"/>
      <c r="CH173" s="9"/>
      <c r="CI173" s="9"/>
      <c r="CJ173" s="7">
        <v>1</v>
      </c>
    </row>
    <row r="174" spans="1:88" ht="15" x14ac:dyDescent="0.25">
      <c r="A174">
        <v>173</v>
      </c>
      <c r="B174" s="28">
        <v>802</v>
      </c>
      <c r="C174" s="28" t="s">
        <v>284</v>
      </c>
      <c r="D174" s="45">
        <v>48116166</v>
      </c>
      <c r="E174" s="29" t="s">
        <v>2073</v>
      </c>
      <c r="F174" s="29"/>
      <c r="G174" s="29" t="s">
        <v>1702</v>
      </c>
      <c r="H174" s="30">
        <f t="shared" si="27"/>
        <v>33057</v>
      </c>
      <c r="I174" s="29"/>
      <c r="J174" s="28">
        <v>0</v>
      </c>
      <c r="K174" s="31">
        <v>0</v>
      </c>
      <c r="L174" s="7"/>
      <c r="M174" s="7"/>
      <c r="N174" s="7"/>
      <c r="O174" s="32" t="str">
        <f>"Retención Judicial "&amp;(Tabla1[[#This Row],[JUDICIAL]]*100)&amp;"%"</f>
        <v>Retención Judicial 0%</v>
      </c>
      <c r="P174" s="7"/>
      <c r="Q174" s="33">
        <f t="shared" si="32"/>
        <v>930</v>
      </c>
      <c r="R174" s="34">
        <f>+Tabla1[[#This Row],[MINIMO VITAL]]*9%</f>
        <v>83.7</v>
      </c>
      <c r="S174" s="7"/>
      <c r="T174" s="7">
        <f t="shared" ca="1" si="23"/>
        <v>28</v>
      </c>
      <c r="U174" s="7" t="str">
        <f t="shared" si="24"/>
        <v>48116166</v>
      </c>
      <c r="V174" s="7"/>
      <c r="W174" s="7"/>
      <c r="X174" s="7"/>
      <c r="Y174" s="7"/>
      <c r="Z174" s="7"/>
      <c r="AA174" s="8">
        <f>+Tabla1[[#This Row],[FECHA DE
NACIMIENTO]]</f>
        <v>33057</v>
      </c>
      <c r="AB174" s="20"/>
      <c r="AC174" s="7"/>
      <c r="AD174" s="7" t="str">
        <f>IF(COUNTIF(D$1:D173,D174)=0,"OK","Duplicado")</f>
        <v>OK</v>
      </c>
      <c r="AE174" s="7" t="str">
        <f t="shared" ca="1" si="25"/>
        <v>Inactivo</v>
      </c>
      <c r="AF174" s="9" t="s">
        <v>285</v>
      </c>
      <c r="AG174" s="9" t="str">
        <f t="shared" si="28"/>
        <v>CMAC</v>
      </c>
      <c r="AH174" s="7"/>
      <c r="AI174" s="7"/>
      <c r="AJ174" s="7"/>
      <c r="AK174" s="7"/>
      <c r="AL174" s="7"/>
      <c r="AM174" s="7"/>
      <c r="AN174" s="7"/>
      <c r="AO174" s="7" t="e">
        <f ca="1">SEPARARAPELLIDOS2018(Tabla1[[#This Row],[APELLIDOS Y NOMBRES]])</f>
        <v>#NAME?</v>
      </c>
      <c r="AP174" s="7">
        <f t="shared" ca="1" si="29"/>
        <v>0</v>
      </c>
      <c r="AQ174" s="7">
        <f t="shared" ca="1" si="30"/>
        <v>0</v>
      </c>
      <c r="AR174" s="7">
        <f t="shared" ca="1" si="31"/>
        <v>0</v>
      </c>
      <c r="AS174" s="7" t="e">
        <f ca="1">QuitarSimbolos(Tabla1[[#This Row],[CODTRA5]])</f>
        <v>#NAME?</v>
      </c>
      <c r="AT174" s="7" t="s">
        <v>1974</v>
      </c>
      <c r="AU174" s="7">
        <f t="shared" si="26"/>
        <v>2</v>
      </c>
      <c r="AV174" s="7">
        <v>1</v>
      </c>
      <c r="AW174" s="7" t="str">
        <f>+Tabla1[[#This Row],[DNI23]]</f>
        <v>48116166</v>
      </c>
      <c r="AX174" s="7">
        <v>604</v>
      </c>
      <c r="AY174" s="8">
        <f>+Tabla1[[#This Row],[FECHA DE
NACIMIENTO]]</f>
        <v>33057</v>
      </c>
      <c r="AZ174" s="7">
        <f ca="1">+Tabla1[[#This Row],[CODTRA6]]</f>
        <v>0</v>
      </c>
      <c r="BA174" s="7">
        <f ca="1">+Tabla1[[#This Row],[CODTRA7]]</f>
        <v>0</v>
      </c>
      <c r="BB174" s="7" t="e">
        <f ca="1">+Tabla1[[#This Row],[CODTRA8]]</f>
        <v>#NAME?</v>
      </c>
      <c r="BC174" s="7">
        <f>+Tabla1[[#This Row],[SEXO]]</f>
        <v>2</v>
      </c>
      <c r="BD174" s="7">
        <v>9589</v>
      </c>
      <c r="BE174" s="7"/>
      <c r="BF174" s="7">
        <v>959616135</v>
      </c>
      <c r="BG174" s="10" t="s">
        <v>1704</v>
      </c>
      <c r="BH174" s="7"/>
      <c r="BI174" s="9"/>
      <c r="BJ174" s="7"/>
      <c r="BK174" s="7"/>
      <c r="BL174" s="7"/>
      <c r="BM174" s="7"/>
      <c r="BN174" s="7"/>
      <c r="BO174" s="7"/>
      <c r="BP174" s="7"/>
      <c r="BQ174" s="7"/>
      <c r="BR174" s="7">
        <v>99</v>
      </c>
      <c r="BS174" s="7" t="s">
        <v>2074</v>
      </c>
      <c r="BT174" s="7"/>
      <c r="BU174" s="7">
        <v>40704</v>
      </c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9"/>
      <c r="CH174" s="9"/>
      <c r="CI174" s="9"/>
      <c r="CJ174" s="7">
        <v>1</v>
      </c>
    </row>
    <row r="175" spans="1:88" ht="15" x14ac:dyDescent="0.25">
      <c r="A175">
        <v>174</v>
      </c>
      <c r="B175" s="28">
        <v>803</v>
      </c>
      <c r="C175" s="28" t="s">
        <v>286</v>
      </c>
      <c r="D175" s="45">
        <v>44291376</v>
      </c>
      <c r="E175" s="29" t="s">
        <v>2075</v>
      </c>
      <c r="F175" s="29"/>
      <c r="G175" s="29" t="s">
        <v>1702</v>
      </c>
      <c r="H175" s="30">
        <f t="shared" si="27"/>
        <v>31674</v>
      </c>
      <c r="I175" s="29"/>
      <c r="J175" s="28">
        <v>0</v>
      </c>
      <c r="K175" s="31">
        <v>0</v>
      </c>
      <c r="L175" s="7"/>
      <c r="M175" s="7"/>
      <c r="N175" s="7"/>
      <c r="O175" s="32" t="str">
        <f>"Retención Judicial "&amp;(Tabla1[[#This Row],[JUDICIAL]]*100)&amp;"%"</f>
        <v>Retención Judicial 0%</v>
      </c>
      <c r="P175" s="7"/>
      <c r="Q175" s="33">
        <f t="shared" si="32"/>
        <v>930</v>
      </c>
      <c r="R175" s="34">
        <f>+Tabla1[[#This Row],[MINIMO VITAL]]*9%</f>
        <v>83.7</v>
      </c>
      <c r="S175" s="7"/>
      <c r="T175" s="7">
        <f t="shared" ca="1" si="23"/>
        <v>32</v>
      </c>
      <c r="U175" s="7" t="str">
        <f t="shared" si="24"/>
        <v>44291376</v>
      </c>
      <c r="V175" s="7"/>
      <c r="W175" s="7"/>
      <c r="X175" s="7"/>
      <c r="Y175" s="7"/>
      <c r="Z175" s="7"/>
      <c r="AA175" s="8">
        <f>+Tabla1[[#This Row],[FECHA DE
NACIMIENTO]]</f>
        <v>31674</v>
      </c>
      <c r="AB175" s="20"/>
      <c r="AC175" s="7"/>
      <c r="AD175" s="7" t="str">
        <f>IF(COUNTIF(D$1:D174,D175)=0,"OK","Duplicado")</f>
        <v>OK</v>
      </c>
      <c r="AE175" s="7" t="str">
        <f t="shared" ca="1" si="25"/>
        <v>Inactivo</v>
      </c>
      <c r="AF175" s="9" t="s">
        <v>287</v>
      </c>
      <c r="AG175" s="9" t="str">
        <f t="shared" si="28"/>
        <v>CMAC</v>
      </c>
      <c r="AH175" s="7"/>
      <c r="AI175" s="7"/>
      <c r="AJ175" s="7"/>
      <c r="AK175" s="7"/>
      <c r="AL175" s="7"/>
      <c r="AM175" s="7"/>
      <c r="AN175" s="7"/>
      <c r="AO175" s="7" t="e">
        <f ca="1">SEPARARAPELLIDOS2018(Tabla1[[#This Row],[APELLIDOS Y NOMBRES]])</f>
        <v>#NAME?</v>
      </c>
      <c r="AP175" s="7">
        <f t="shared" ca="1" si="29"/>
        <v>0</v>
      </c>
      <c r="AQ175" s="7">
        <f t="shared" ca="1" si="30"/>
        <v>0</v>
      </c>
      <c r="AR175" s="7">
        <f t="shared" ca="1" si="31"/>
        <v>0</v>
      </c>
      <c r="AS175" s="7" t="e">
        <f ca="1">QuitarSimbolos(Tabla1[[#This Row],[CODTRA5]])</f>
        <v>#NAME?</v>
      </c>
      <c r="AT175" s="7" t="s">
        <v>1703</v>
      </c>
      <c r="AU175" s="7">
        <f t="shared" si="26"/>
        <v>1</v>
      </c>
      <c r="AV175" s="7">
        <v>1</v>
      </c>
      <c r="AW175" s="7" t="str">
        <f>+Tabla1[[#This Row],[DNI23]]</f>
        <v>44291376</v>
      </c>
      <c r="AX175" s="7">
        <v>604</v>
      </c>
      <c r="AY175" s="8">
        <f>+Tabla1[[#This Row],[FECHA DE
NACIMIENTO]]</f>
        <v>31674</v>
      </c>
      <c r="AZ175" s="7">
        <f ca="1">+Tabla1[[#This Row],[CODTRA6]]</f>
        <v>0</v>
      </c>
      <c r="BA175" s="7">
        <f ca="1">+Tabla1[[#This Row],[CODTRA7]]</f>
        <v>0</v>
      </c>
      <c r="BB175" s="7" t="e">
        <f ca="1">+Tabla1[[#This Row],[CODTRA8]]</f>
        <v>#NAME?</v>
      </c>
      <c r="BC175" s="7">
        <f>+Tabla1[[#This Row],[SEXO]]</f>
        <v>1</v>
      </c>
      <c r="BD175" s="7">
        <v>9589</v>
      </c>
      <c r="BE175" s="7"/>
      <c r="BF175" s="7">
        <v>944980899</v>
      </c>
      <c r="BG175" s="10" t="s">
        <v>2076</v>
      </c>
      <c r="BH175" s="7">
        <v>3</v>
      </c>
      <c r="BI175" s="9" t="s">
        <v>2028</v>
      </c>
      <c r="BJ175" s="7">
        <v>862</v>
      </c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>
        <v>40701</v>
      </c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9"/>
      <c r="CH175" s="9"/>
      <c r="CI175" s="9"/>
      <c r="CJ175" s="7">
        <v>1</v>
      </c>
    </row>
    <row r="176" spans="1:88" ht="15" x14ac:dyDescent="0.25">
      <c r="A176">
        <v>175</v>
      </c>
      <c r="B176" s="28">
        <v>804</v>
      </c>
      <c r="C176" s="28" t="s">
        <v>288</v>
      </c>
      <c r="D176" s="45">
        <v>44664586</v>
      </c>
      <c r="E176" s="29" t="s">
        <v>2077</v>
      </c>
      <c r="F176" s="29"/>
      <c r="G176" s="29" t="s">
        <v>1702</v>
      </c>
      <c r="H176" s="30">
        <f t="shared" si="27"/>
        <v>32107</v>
      </c>
      <c r="I176" s="29"/>
      <c r="J176" s="28">
        <v>0</v>
      </c>
      <c r="K176" s="31">
        <v>0</v>
      </c>
      <c r="L176" s="7"/>
      <c r="M176" s="7"/>
      <c r="N176" s="7"/>
      <c r="O176" s="32" t="str">
        <f>"Retención Judicial "&amp;(Tabla1[[#This Row],[JUDICIAL]]*100)&amp;"%"</f>
        <v>Retención Judicial 0%</v>
      </c>
      <c r="P176" s="7"/>
      <c r="Q176" s="33">
        <f t="shared" si="32"/>
        <v>930</v>
      </c>
      <c r="R176" s="34">
        <f>+Tabla1[[#This Row],[MINIMO VITAL]]*9%</f>
        <v>83.7</v>
      </c>
      <c r="S176" s="7"/>
      <c r="T176" s="7">
        <f t="shared" ca="1" si="23"/>
        <v>31</v>
      </c>
      <c r="U176" s="7" t="str">
        <f t="shared" si="24"/>
        <v>44664586</v>
      </c>
      <c r="V176" s="7"/>
      <c r="W176" s="7"/>
      <c r="X176" s="7"/>
      <c r="Y176" s="7"/>
      <c r="Z176" s="7"/>
      <c r="AA176" s="8">
        <f>+Tabla1[[#This Row],[FECHA DE
NACIMIENTO]]</f>
        <v>32107</v>
      </c>
      <c r="AB176" s="20"/>
      <c r="AC176" s="7"/>
      <c r="AD176" s="7" t="str">
        <f>IF(COUNTIF(D$1:D175,D176)=0,"OK","Duplicado")</f>
        <v>OK</v>
      </c>
      <c r="AE176" s="7" t="str">
        <f t="shared" ca="1" si="25"/>
        <v>Inactivo</v>
      </c>
      <c r="AF176" s="9" t="s">
        <v>289</v>
      </c>
      <c r="AG176" s="9" t="str">
        <f t="shared" si="28"/>
        <v>CMAC</v>
      </c>
      <c r="AH176" s="7"/>
      <c r="AI176" s="7"/>
      <c r="AJ176" s="7"/>
      <c r="AK176" s="7"/>
      <c r="AL176" s="7"/>
      <c r="AM176" s="7"/>
      <c r="AN176" s="7"/>
      <c r="AO176" s="7" t="e">
        <f ca="1">SEPARARAPELLIDOS2018(Tabla1[[#This Row],[APELLIDOS Y NOMBRES]])</f>
        <v>#NAME?</v>
      </c>
      <c r="AP176" s="7">
        <f t="shared" ca="1" si="29"/>
        <v>0</v>
      </c>
      <c r="AQ176" s="7">
        <f t="shared" ca="1" si="30"/>
        <v>0</v>
      </c>
      <c r="AR176" s="7">
        <f t="shared" ca="1" si="31"/>
        <v>0</v>
      </c>
      <c r="AS176" s="7" t="e">
        <f ca="1">QuitarSimbolos(Tabla1[[#This Row],[CODTRA5]])</f>
        <v>#NAME?</v>
      </c>
      <c r="AT176" s="7" t="s">
        <v>1703</v>
      </c>
      <c r="AU176" s="7">
        <f t="shared" si="26"/>
        <v>1</v>
      </c>
      <c r="AV176" s="7">
        <v>1</v>
      </c>
      <c r="AW176" s="7" t="str">
        <f>+Tabla1[[#This Row],[DNI23]]</f>
        <v>44664586</v>
      </c>
      <c r="AX176" s="7">
        <v>604</v>
      </c>
      <c r="AY176" s="8">
        <f>+Tabla1[[#This Row],[FECHA DE
NACIMIENTO]]</f>
        <v>32107</v>
      </c>
      <c r="AZ176" s="7">
        <f ca="1">+Tabla1[[#This Row],[CODTRA6]]</f>
        <v>0</v>
      </c>
      <c r="BA176" s="7">
        <f ca="1">+Tabla1[[#This Row],[CODTRA7]]</f>
        <v>0</v>
      </c>
      <c r="BB176" s="7" t="e">
        <f ca="1">+Tabla1[[#This Row],[CODTRA8]]</f>
        <v>#NAME?</v>
      </c>
      <c r="BC176" s="7">
        <f>+Tabla1[[#This Row],[SEXO]]</f>
        <v>1</v>
      </c>
      <c r="BD176" s="7">
        <v>9589</v>
      </c>
      <c r="BE176" s="7"/>
      <c r="BF176" s="7">
        <v>959616135</v>
      </c>
      <c r="BG176" s="10" t="s">
        <v>1704</v>
      </c>
      <c r="BH176" s="7">
        <v>3</v>
      </c>
      <c r="BI176" s="9" t="s">
        <v>2078</v>
      </c>
      <c r="BJ176" s="7">
        <v>862</v>
      </c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>
        <v>40701</v>
      </c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9"/>
      <c r="CH176" s="9"/>
      <c r="CI176" s="9"/>
      <c r="CJ176" s="7">
        <v>1</v>
      </c>
    </row>
    <row r="177" spans="1:88" ht="15" x14ac:dyDescent="0.25">
      <c r="A177">
        <v>176</v>
      </c>
      <c r="B177" s="28">
        <v>805</v>
      </c>
      <c r="C177" s="28" t="s">
        <v>290</v>
      </c>
      <c r="D177" s="45">
        <v>43584273</v>
      </c>
      <c r="E177" s="29" t="s">
        <v>2079</v>
      </c>
      <c r="F177" s="29" t="s">
        <v>2080</v>
      </c>
      <c r="G177" s="29" t="s">
        <v>1709</v>
      </c>
      <c r="H177" s="30">
        <f t="shared" si="27"/>
        <v>31492</v>
      </c>
      <c r="I177" s="29" t="s">
        <v>1710</v>
      </c>
      <c r="J177" s="28">
        <v>0</v>
      </c>
      <c r="K177" s="31">
        <v>0</v>
      </c>
      <c r="L177" s="7"/>
      <c r="M177" s="7"/>
      <c r="N177" s="7"/>
      <c r="O177" s="32" t="str">
        <f>"Retención Judicial "&amp;(Tabla1[[#This Row],[JUDICIAL]]*100)&amp;"%"</f>
        <v>Retención Judicial 0%</v>
      </c>
      <c r="P177" s="7"/>
      <c r="Q177" s="33">
        <f t="shared" si="32"/>
        <v>930</v>
      </c>
      <c r="R177" s="34">
        <f>+Tabla1[[#This Row],[MINIMO VITAL]]*9%</f>
        <v>83.7</v>
      </c>
      <c r="S177" s="7"/>
      <c r="T177" s="7">
        <f t="shared" ca="1" si="23"/>
        <v>33</v>
      </c>
      <c r="U177" s="7" t="str">
        <f t="shared" si="24"/>
        <v>43584273</v>
      </c>
      <c r="V177" s="7"/>
      <c r="W177" s="7"/>
      <c r="X177" s="7"/>
      <c r="Y177" s="7"/>
      <c r="Z177" s="7"/>
      <c r="AA177" s="8">
        <f>+Tabla1[[#This Row],[FECHA DE
NACIMIENTO]]</f>
        <v>31492</v>
      </c>
      <c r="AB177" s="20"/>
      <c r="AC177" s="7"/>
      <c r="AD177" s="7" t="str">
        <f>IF(COUNTIF(D$1:D176,D177)=0,"OK","Duplicado")</f>
        <v>OK</v>
      </c>
      <c r="AE177" s="7" t="str">
        <f t="shared" ca="1" si="25"/>
        <v>Inactivo</v>
      </c>
      <c r="AF177" s="9" t="s">
        <v>291</v>
      </c>
      <c r="AG177" s="9" t="str">
        <f t="shared" si="28"/>
        <v>CMAC</v>
      </c>
      <c r="AH177" s="7"/>
      <c r="AI177" s="7"/>
      <c r="AJ177" s="7"/>
      <c r="AK177" s="7"/>
      <c r="AL177" s="7"/>
      <c r="AM177" s="7"/>
      <c r="AN177" s="7"/>
      <c r="AO177" s="7" t="e">
        <f ca="1">SEPARARAPELLIDOS2018(Tabla1[[#This Row],[APELLIDOS Y NOMBRES]])</f>
        <v>#NAME?</v>
      </c>
      <c r="AP177" s="7">
        <f t="shared" ca="1" si="29"/>
        <v>0</v>
      </c>
      <c r="AQ177" s="7">
        <f t="shared" ca="1" si="30"/>
        <v>0</v>
      </c>
      <c r="AR177" s="7">
        <f t="shared" ca="1" si="31"/>
        <v>0</v>
      </c>
      <c r="AS177" s="7" t="e">
        <f ca="1">QuitarSimbolos(Tabla1[[#This Row],[CODTRA5]])</f>
        <v>#NAME?</v>
      </c>
      <c r="AT177" s="7" t="s">
        <v>1703</v>
      </c>
      <c r="AU177" s="7">
        <f t="shared" si="26"/>
        <v>1</v>
      </c>
      <c r="AV177" s="7">
        <v>1</v>
      </c>
      <c r="AW177" s="7" t="str">
        <f>+Tabla1[[#This Row],[DNI23]]</f>
        <v>43584273</v>
      </c>
      <c r="AX177" s="7">
        <v>604</v>
      </c>
      <c r="AY177" s="8">
        <f>+Tabla1[[#This Row],[FECHA DE
NACIMIENTO]]</f>
        <v>31492</v>
      </c>
      <c r="AZ177" s="7">
        <f ca="1">+Tabla1[[#This Row],[CODTRA6]]</f>
        <v>0</v>
      </c>
      <c r="BA177" s="7">
        <f ca="1">+Tabla1[[#This Row],[CODTRA7]]</f>
        <v>0</v>
      </c>
      <c r="BB177" s="7" t="e">
        <f ca="1">+Tabla1[[#This Row],[CODTRA8]]</f>
        <v>#NAME?</v>
      </c>
      <c r="BC177" s="7">
        <f>+Tabla1[[#This Row],[SEXO]]</f>
        <v>1</v>
      </c>
      <c r="BD177" s="7">
        <v>9589</v>
      </c>
      <c r="BE177" s="7"/>
      <c r="BF177" s="7">
        <v>959616135</v>
      </c>
      <c r="BG177" s="10" t="s">
        <v>1704</v>
      </c>
      <c r="BH177" s="7"/>
      <c r="BI177" s="9"/>
      <c r="BJ177" s="7"/>
      <c r="BK177" s="7"/>
      <c r="BL177" s="7"/>
      <c r="BM177" s="7" t="s">
        <v>1705</v>
      </c>
      <c r="BN177" s="7">
        <v>24</v>
      </c>
      <c r="BO177" s="7"/>
      <c r="BP177" s="7"/>
      <c r="BQ177" s="7"/>
      <c r="BR177" s="7">
        <v>2</v>
      </c>
      <c r="BS177" s="7" t="s">
        <v>2020</v>
      </c>
      <c r="BT177" s="7"/>
      <c r="BU177" s="7">
        <v>40704</v>
      </c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9"/>
      <c r="CH177" s="9"/>
      <c r="CI177" s="9"/>
      <c r="CJ177" s="7">
        <v>1</v>
      </c>
    </row>
    <row r="178" spans="1:88" ht="15" x14ac:dyDescent="0.25">
      <c r="A178">
        <v>177</v>
      </c>
      <c r="B178" s="28">
        <v>145</v>
      </c>
      <c r="C178" s="28" t="s">
        <v>292</v>
      </c>
      <c r="D178" s="45">
        <v>29561988</v>
      </c>
      <c r="E178" s="29" t="s">
        <v>2081</v>
      </c>
      <c r="F178" s="29" t="s">
        <v>2082</v>
      </c>
      <c r="G178" s="29" t="s">
        <v>1757</v>
      </c>
      <c r="H178" s="30">
        <f t="shared" si="27"/>
        <v>23651</v>
      </c>
      <c r="I178" s="29" t="s">
        <v>1737</v>
      </c>
      <c r="J178" s="28">
        <v>0</v>
      </c>
      <c r="K178" s="31">
        <v>0</v>
      </c>
      <c r="L178" s="7"/>
      <c r="M178" s="7"/>
      <c r="N178" s="7"/>
      <c r="O178" s="32" t="str">
        <f>"Retención Judicial "&amp;(Tabla1[[#This Row],[JUDICIAL]]*100)&amp;"%"</f>
        <v>Retención Judicial 0%</v>
      </c>
      <c r="P178" s="7"/>
      <c r="Q178" s="33">
        <f t="shared" si="32"/>
        <v>930</v>
      </c>
      <c r="R178" s="34">
        <f>+Tabla1[[#This Row],[MINIMO VITAL]]*9%</f>
        <v>83.7</v>
      </c>
      <c r="S178" s="7"/>
      <c r="T178" s="7">
        <f t="shared" ca="1" si="23"/>
        <v>54</v>
      </c>
      <c r="U178" s="7" t="str">
        <f t="shared" si="24"/>
        <v>29561988</v>
      </c>
      <c r="V178" s="7"/>
      <c r="W178" s="7"/>
      <c r="X178" s="7"/>
      <c r="Y178" s="7"/>
      <c r="Z178" s="7"/>
      <c r="AA178" s="8">
        <f>+Tabla1[[#This Row],[FECHA DE
NACIMIENTO]]</f>
        <v>23651</v>
      </c>
      <c r="AB178" s="20"/>
      <c r="AC178" s="7"/>
      <c r="AD178" s="7" t="str">
        <f>IF(COUNTIF(D$1:D177,D178)=0,"OK","Duplicado")</f>
        <v>OK</v>
      </c>
      <c r="AE178" s="7" t="str">
        <f t="shared" ca="1" si="25"/>
        <v>Inactivo</v>
      </c>
      <c r="AF178" s="9" t="s">
        <v>293</v>
      </c>
      <c r="AG178" s="9" t="str">
        <f t="shared" si="28"/>
        <v>CMAC</v>
      </c>
      <c r="AH178" s="7"/>
      <c r="AI178" s="7"/>
      <c r="AJ178" s="7"/>
      <c r="AK178" s="7"/>
      <c r="AL178" s="7"/>
      <c r="AM178" s="7"/>
      <c r="AN178" s="7"/>
      <c r="AO178" s="7" t="e">
        <f ca="1">SEPARARAPELLIDOS2018(Tabla1[[#This Row],[APELLIDOS Y NOMBRES]])</f>
        <v>#NAME?</v>
      </c>
      <c r="AP178" s="7">
        <f t="shared" ca="1" si="29"/>
        <v>0</v>
      </c>
      <c r="AQ178" s="7">
        <f t="shared" ca="1" si="30"/>
        <v>0</v>
      </c>
      <c r="AR178" s="7">
        <f t="shared" ca="1" si="31"/>
        <v>0</v>
      </c>
      <c r="AS178" s="7" t="e">
        <f ca="1">QuitarSimbolos(Tabla1[[#This Row],[CODTRA5]])</f>
        <v>#NAME?</v>
      </c>
      <c r="AT178" s="7" t="s">
        <v>1703</v>
      </c>
      <c r="AU178" s="7">
        <f t="shared" si="26"/>
        <v>1</v>
      </c>
      <c r="AV178" s="7">
        <v>1</v>
      </c>
      <c r="AW178" s="7" t="str">
        <f>+Tabla1[[#This Row],[DNI23]]</f>
        <v>29561988</v>
      </c>
      <c r="AX178" s="7">
        <v>604</v>
      </c>
      <c r="AY178" s="8">
        <f>+Tabla1[[#This Row],[FECHA DE
NACIMIENTO]]</f>
        <v>23651</v>
      </c>
      <c r="AZ178" s="7">
        <f ca="1">+Tabla1[[#This Row],[CODTRA6]]</f>
        <v>0</v>
      </c>
      <c r="BA178" s="7">
        <f ca="1">+Tabla1[[#This Row],[CODTRA7]]</f>
        <v>0</v>
      </c>
      <c r="BB178" s="7" t="e">
        <f ca="1">+Tabla1[[#This Row],[CODTRA8]]</f>
        <v>#NAME?</v>
      </c>
      <c r="BC178" s="7">
        <f>+Tabla1[[#This Row],[SEXO]]</f>
        <v>1</v>
      </c>
      <c r="BD178" s="7">
        <v>9589</v>
      </c>
      <c r="BE178" s="7"/>
      <c r="BF178" s="7">
        <v>959616135</v>
      </c>
      <c r="BG178" s="10" t="s">
        <v>1704</v>
      </c>
      <c r="BH178" s="7">
        <v>4</v>
      </c>
      <c r="BI178" s="9" t="s">
        <v>2083</v>
      </c>
      <c r="BJ178" s="7">
        <v>263</v>
      </c>
      <c r="BK178" s="7"/>
      <c r="BL178" s="7"/>
      <c r="BM178" s="7" t="s">
        <v>1721</v>
      </c>
      <c r="BN178" s="7"/>
      <c r="BO178" s="7"/>
      <c r="BP178" s="7"/>
      <c r="BQ178" s="7"/>
      <c r="BR178" s="7">
        <v>2</v>
      </c>
      <c r="BS178" s="7" t="s">
        <v>2084</v>
      </c>
      <c r="BT178" s="7"/>
      <c r="BU178" s="7">
        <v>220101</v>
      </c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9"/>
      <c r="CH178" s="9"/>
      <c r="CI178" s="9"/>
      <c r="CJ178" s="7">
        <v>1</v>
      </c>
    </row>
    <row r="179" spans="1:88" ht="15" x14ac:dyDescent="0.25">
      <c r="A179">
        <v>178</v>
      </c>
      <c r="B179" s="28">
        <v>807</v>
      </c>
      <c r="C179" s="28" t="s">
        <v>294</v>
      </c>
      <c r="D179" s="45">
        <v>47292699</v>
      </c>
      <c r="E179" s="29" t="s">
        <v>2085</v>
      </c>
      <c r="F179" s="29"/>
      <c r="G179" s="29" t="s">
        <v>1702</v>
      </c>
      <c r="H179" s="30">
        <f t="shared" si="27"/>
        <v>33867</v>
      </c>
      <c r="I179" s="29"/>
      <c r="J179" s="28">
        <v>0</v>
      </c>
      <c r="K179" s="31">
        <v>0</v>
      </c>
      <c r="L179" s="7"/>
      <c r="M179" s="7"/>
      <c r="N179" s="7"/>
      <c r="O179" s="32" t="str">
        <f>"Retención Judicial "&amp;(Tabla1[[#This Row],[JUDICIAL]]*100)&amp;"%"</f>
        <v>Retención Judicial 0%</v>
      </c>
      <c r="P179" s="7"/>
      <c r="Q179" s="33">
        <f t="shared" si="32"/>
        <v>930</v>
      </c>
      <c r="R179" s="34">
        <f>+Tabla1[[#This Row],[MINIMO VITAL]]*9%</f>
        <v>83.7</v>
      </c>
      <c r="S179" s="7"/>
      <c r="T179" s="7">
        <f t="shared" ca="1" si="23"/>
        <v>26</v>
      </c>
      <c r="U179" s="7" t="str">
        <f t="shared" si="24"/>
        <v>47292699</v>
      </c>
      <c r="V179" s="7"/>
      <c r="W179" s="7"/>
      <c r="X179" s="7"/>
      <c r="Y179" s="7"/>
      <c r="Z179" s="7"/>
      <c r="AA179" s="8">
        <f>+Tabla1[[#This Row],[FECHA DE
NACIMIENTO]]</f>
        <v>33867</v>
      </c>
      <c r="AB179" s="20">
        <v>3.1</v>
      </c>
      <c r="AC179" s="7"/>
      <c r="AD179" s="7" t="str">
        <f>IF(COUNTIF(D$1:D178,D179)=0,"OK","Duplicado")</f>
        <v>OK</v>
      </c>
      <c r="AE179" s="7" t="str">
        <f t="shared" ca="1" si="25"/>
        <v>Inactivo</v>
      </c>
      <c r="AF179" s="9" t="s">
        <v>295</v>
      </c>
      <c r="AG179" s="9" t="str">
        <f t="shared" si="28"/>
        <v>CMAC</v>
      </c>
      <c r="AH179" s="7"/>
      <c r="AI179" s="7"/>
      <c r="AJ179" s="7"/>
      <c r="AK179" s="7"/>
      <c r="AL179" s="7"/>
      <c r="AM179" s="7"/>
      <c r="AN179" s="7"/>
      <c r="AO179" s="7" t="e">
        <f ca="1">SEPARARAPELLIDOS2018(Tabla1[[#This Row],[APELLIDOS Y NOMBRES]])</f>
        <v>#NAME?</v>
      </c>
      <c r="AP179" s="7">
        <f t="shared" ca="1" si="29"/>
        <v>0</v>
      </c>
      <c r="AQ179" s="7">
        <f t="shared" ca="1" si="30"/>
        <v>0</v>
      </c>
      <c r="AR179" s="7">
        <f t="shared" ca="1" si="31"/>
        <v>0</v>
      </c>
      <c r="AS179" s="7" t="e">
        <f ca="1">QuitarSimbolos(Tabla1[[#This Row],[CODTRA5]])</f>
        <v>#NAME?</v>
      </c>
      <c r="AT179" s="7" t="s">
        <v>1703</v>
      </c>
      <c r="AU179" s="7">
        <f t="shared" si="26"/>
        <v>1</v>
      </c>
      <c r="AV179" s="7">
        <v>1</v>
      </c>
      <c r="AW179" s="7" t="str">
        <f>+Tabla1[[#This Row],[DNI23]]</f>
        <v>47292699</v>
      </c>
      <c r="AX179" s="7">
        <v>604</v>
      </c>
      <c r="AY179" s="8">
        <f>+Tabla1[[#This Row],[FECHA DE
NACIMIENTO]]</f>
        <v>33867</v>
      </c>
      <c r="AZ179" s="7">
        <f ca="1">+Tabla1[[#This Row],[CODTRA6]]</f>
        <v>0</v>
      </c>
      <c r="BA179" s="7">
        <f ca="1">+Tabla1[[#This Row],[CODTRA7]]</f>
        <v>0</v>
      </c>
      <c r="BB179" s="7" t="e">
        <f ca="1">+Tabla1[[#This Row],[CODTRA8]]</f>
        <v>#NAME?</v>
      </c>
      <c r="BC179" s="7">
        <f>+Tabla1[[#This Row],[SEXO]]</f>
        <v>1</v>
      </c>
      <c r="BD179" s="7">
        <v>9589</v>
      </c>
      <c r="BE179" s="7"/>
      <c r="BF179" s="7">
        <v>959616135</v>
      </c>
      <c r="BG179" s="10" t="s">
        <v>1704</v>
      </c>
      <c r="BH179" s="7">
        <v>3</v>
      </c>
      <c r="BI179" s="9" t="s">
        <v>2086</v>
      </c>
      <c r="BJ179" s="7">
        <v>142</v>
      </c>
      <c r="BK179" s="7"/>
      <c r="BL179" s="7"/>
      <c r="BM179" s="7"/>
      <c r="BN179" s="7"/>
      <c r="BO179" s="7"/>
      <c r="BP179" s="7"/>
      <c r="BQ179" s="7"/>
      <c r="BR179" s="7">
        <v>2</v>
      </c>
      <c r="BS179" s="9" t="s">
        <v>2087</v>
      </c>
      <c r="BT179" s="7"/>
      <c r="BU179" s="7">
        <v>40701</v>
      </c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9"/>
      <c r="CH179" s="9"/>
      <c r="CI179" s="9"/>
      <c r="CJ179" s="7">
        <v>1</v>
      </c>
    </row>
    <row r="180" spans="1:88" ht="15" x14ac:dyDescent="0.25">
      <c r="A180">
        <v>179</v>
      </c>
      <c r="B180" s="28">
        <v>808</v>
      </c>
      <c r="C180" s="28" t="s">
        <v>296</v>
      </c>
      <c r="D180" s="45">
        <v>30847856</v>
      </c>
      <c r="E180" s="29" t="s">
        <v>2088</v>
      </c>
      <c r="F180" s="29"/>
      <c r="G180" s="29" t="s">
        <v>1702</v>
      </c>
      <c r="H180" s="30">
        <f t="shared" si="27"/>
        <v>16895</v>
      </c>
      <c r="I180" s="29"/>
      <c r="J180" s="28">
        <v>0</v>
      </c>
      <c r="K180" s="31">
        <v>0</v>
      </c>
      <c r="L180" s="7"/>
      <c r="M180" s="7"/>
      <c r="N180" s="7"/>
      <c r="O180" s="32" t="str">
        <f>"Retención Judicial "&amp;(Tabla1[[#This Row],[JUDICIAL]]*100)&amp;"%"</f>
        <v>Retención Judicial 0%</v>
      </c>
      <c r="P180" s="7"/>
      <c r="Q180" s="33">
        <f t="shared" si="32"/>
        <v>930</v>
      </c>
      <c r="R180" s="34">
        <f>+Tabla1[[#This Row],[MINIMO VITAL]]*9%</f>
        <v>83.7</v>
      </c>
      <c r="S180" s="7"/>
      <c r="T180" s="7">
        <f t="shared" ca="1" si="23"/>
        <v>73</v>
      </c>
      <c r="U180" s="7" t="str">
        <f t="shared" si="24"/>
        <v>30847856</v>
      </c>
      <c r="V180" s="7"/>
      <c r="W180" s="7"/>
      <c r="X180" s="7"/>
      <c r="Y180" s="7"/>
      <c r="Z180" s="7"/>
      <c r="AA180" s="8">
        <f>+Tabla1[[#This Row],[FECHA DE
NACIMIENTO]]</f>
        <v>16895</v>
      </c>
      <c r="AB180" s="20"/>
      <c r="AC180" s="7"/>
      <c r="AD180" s="7" t="str">
        <f>IF(COUNTIF(D$1:D179,D180)=0,"OK","Duplicado")</f>
        <v>OK</v>
      </c>
      <c r="AE180" s="7" t="str">
        <f t="shared" ca="1" si="25"/>
        <v>Inactivo</v>
      </c>
      <c r="AF180" s="9" t="s">
        <v>297</v>
      </c>
      <c r="AG180" s="9" t="str">
        <f t="shared" si="28"/>
        <v>CMAC</v>
      </c>
      <c r="AH180" s="7"/>
      <c r="AI180" s="7"/>
      <c r="AJ180" s="7"/>
      <c r="AK180" s="7"/>
      <c r="AL180" s="7"/>
      <c r="AM180" s="7"/>
      <c r="AN180" s="7"/>
      <c r="AO180" s="7" t="e">
        <f ca="1">SEPARARAPELLIDOS2018(Tabla1[[#This Row],[APELLIDOS Y NOMBRES]])</f>
        <v>#NAME?</v>
      </c>
      <c r="AP180" s="7">
        <f t="shared" ca="1" si="29"/>
        <v>0</v>
      </c>
      <c r="AQ180" s="7">
        <f t="shared" ca="1" si="30"/>
        <v>0</v>
      </c>
      <c r="AR180" s="7">
        <f t="shared" ca="1" si="31"/>
        <v>0</v>
      </c>
      <c r="AS180" s="7" t="e">
        <f ca="1">QuitarSimbolos(Tabla1[[#This Row],[CODTRA5]])</f>
        <v>#NAME?</v>
      </c>
      <c r="AT180" s="7" t="s">
        <v>1703</v>
      </c>
      <c r="AU180" s="7">
        <f t="shared" si="26"/>
        <v>1</v>
      </c>
      <c r="AV180" s="7">
        <v>1</v>
      </c>
      <c r="AW180" s="7" t="str">
        <f>+Tabla1[[#This Row],[DNI23]]</f>
        <v>30847856</v>
      </c>
      <c r="AX180" s="7">
        <v>604</v>
      </c>
      <c r="AY180" s="8">
        <f>+Tabla1[[#This Row],[FECHA DE
NACIMIENTO]]</f>
        <v>16895</v>
      </c>
      <c r="AZ180" s="7">
        <f ca="1">+Tabla1[[#This Row],[CODTRA6]]</f>
        <v>0</v>
      </c>
      <c r="BA180" s="7">
        <f ca="1">+Tabla1[[#This Row],[CODTRA7]]</f>
        <v>0</v>
      </c>
      <c r="BB180" s="7" t="e">
        <f ca="1">+Tabla1[[#This Row],[CODTRA8]]</f>
        <v>#NAME?</v>
      </c>
      <c r="BC180" s="7">
        <f>+Tabla1[[#This Row],[SEXO]]</f>
        <v>1</v>
      </c>
      <c r="BD180" s="7">
        <v>9589</v>
      </c>
      <c r="BE180" s="7"/>
      <c r="BF180" s="7">
        <v>959616135</v>
      </c>
      <c r="BG180" s="10" t="s">
        <v>1704</v>
      </c>
      <c r="BH180" s="7">
        <v>3</v>
      </c>
      <c r="BI180" s="9" t="s">
        <v>2046</v>
      </c>
      <c r="BJ180" s="7">
        <v>502</v>
      </c>
      <c r="BK180" s="7"/>
      <c r="BL180" s="7"/>
      <c r="BM180" s="7"/>
      <c r="BN180" s="7"/>
      <c r="BO180" s="7"/>
      <c r="BP180" s="7"/>
      <c r="BQ180" s="7"/>
      <c r="BR180" s="7">
        <v>2</v>
      </c>
      <c r="BS180" s="9" t="s">
        <v>2089</v>
      </c>
      <c r="BT180" s="7"/>
      <c r="BU180" s="7">
        <v>40701</v>
      </c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9"/>
      <c r="CH180" s="9"/>
      <c r="CI180" s="9"/>
      <c r="CJ180" s="7">
        <v>1</v>
      </c>
    </row>
    <row r="181" spans="1:88" ht="15" x14ac:dyDescent="0.25">
      <c r="A181">
        <v>180</v>
      </c>
      <c r="B181" s="28">
        <v>809</v>
      </c>
      <c r="C181" s="28" t="s">
        <v>298</v>
      </c>
      <c r="D181" s="45">
        <v>44253951</v>
      </c>
      <c r="E181" s="29" t="s">
        <v>2090</v>
      </c>
      <c r="F181" s="29"/>
      <c r="G181" s="29" t="s">
        <v>1702</v>
      </c>
      <c r="H181" s="30">
        <f t="shared" si="27"/>
        <v>30645</v>
      </c>
      <c r="I181" s="29"/>
      <c r="J181" s="28">
        <v>0</v>
      </c>
      <c r="K181" s="31">
        <v>0</v>
      </c>
      <c r="L181" s="7"/>
      <c r="M181" s="7"/>
      <c r="N181" s="7"/>
      <c r="O181" s="32" t="str">
        <f>"Retención Judicial "&amp;(Tabla1[[#This Row],[JUDICIAL]]*100)&amp;"%"</f>
        <v>Retención Judicial 0%</v>
      </c>
      <c r="P181" s="7"/>
      <c r="Q181" s="33">
        <f t="shared" si="32"/>
        <v>930</v>
      </c>
      <c r="R181" s="34">
        <f>+Tabla1[[#This Row],[MINIMO VITAL]]*9%</f>
        <v>83.7</v>
      </c>
      <c r="S181" s="7"/>
      <c r="T181" s="7">
        <f t="shared" ca="1" si="23"/>
        <v>35</v>
      </c>
      <c r="U181" s="7" t="str">
        <f t="shared" si="24"/>
        <v>44253951</v>
      </c>
      <c r="V181" s="7"/>
      <c r="W181" s="7"/>
      <c r="X181" s="7"/>
      <c r="Y181" s="7"/>
      <c r="Z181" s="7"/>
      <c r="AA181" s="8">
        <f>+Tabla1[[#This Row],[FECHA DE
NACIMIENTO]]</f>
        <v>30645</v>
      </c>
      <c r="AB181" s="20"/>
      <c r="AC181" s="7"/>
      <c r="AD181" s="7" t="str">
        <f>IF(COUNTIF(D$1:D180,D181)=0,"OK","Duplicado")</f>
        <v>OK</v>
      </c>
      <c r="AE181" s="7" t="str">
        <f t="shared" ca="1" si="25"/>
        <v>Inactivo</v>
      </c>
      <c r="AF181" s="9" t="s">
        <v>299</v>
      </c>
      <c r="AG181" s="9" t="str">
        <f t="shared" si="28"/>
        <v>CMAC</v>
      </c>
      <c r="AH181" s="7"/>
      <c r="AI181" s="7"/>
      <c r="AJ181" s="7"/>
      <c r="AK181" s="7"/>
      <c r="AL181" s="7"/>
      <c r="AM181" s="7"/>
      <c r="AN181" s="7"/>
      <c r="AO181" s="7" t="e">
        <f ca="1">SEPARARAPELLIDOS2018(Tabla1[[#This Row],[APELLIDOS Y NOMBRES]])</f>
        <v>#NAME?</v>
      </c>
      <c r="AP181" s="7">
        <f t="shared" ca="1" si="29"/>
        <v>0</v>
      </c>
      <c r="AQ181" s="7">
        <f t="shared" ca="1" si="30"/>
        <v>0</v>
      </c>
      <c r="AR181" s="7">
        <f t="shared" ca="1" si="31"/>
        <v>0</v>
      </c>
      <c r="AS181" s="7" t="e">
        <f ca="1">QuitarSimbolos(Tabla1[[#This Row],[CODTRA5]])</f>
        <v>#NAME?</v>
      </c>
      <c r="AT181" s="7" t="s">
        <v>1703</v>
      </c>
      <c r="AU181" s="7">
        <f t="shared" si="26"/>
        <v>1</v>
      </c>
      <c r="AV181" s="7">
        <v>1</v>
      </c>
      <c r="AW181" s="7" t="str">
        <f>+Tabla1[[#This Row],[DNI23]]</f>
        <v>44253951</v>
      </c>
      <c r="AX181" s="7">
        <v>604</v>
      </c>
      <c r="AY181" s="8">
        <f>+Tabla1[[#This Row],[FECHA DE
NACIMIENTO]]</f>
        <v>30645</v>
      </c>
      <c r="AZ181" s="7">
        <f ca="1">+Tabla1[[#This Row],[CODTRA6]]</f>
        <v>0</v>
      </c>
      <c r="BA181" s="7">
        <f ca="1">+Tabla1[[#This Row],[CODTRA7]]</f>
        <v>0</v>
      </c>
      <c r="BB181" s="7" t="e">
        <f ca="1">+Tabla1[[#This Row],[CODTRA8]]</f>
        <v>#NAME?</v>
      </c>
      <c r="BC181" s="7">
        <f>+Tabla1[[#This Row],[SEXO]]</f>
        <v>1</v>
      </c>
      <c r="BD181" s="7">
        <v>9589</v>
      </c>
      <c r="BE181" s="7"/>
      <c r="BF181" s="7">
        <v>959616135</v>
      </c>
      <c r="BG181" s="10" t="s">
        <v>1704</v>
      </c>
      <c r="BH181" s="7"/>
      <c r="BI181" s="9"/>
      <c r="BJ181" s="7"/>
      <c r="BK181" s="7"/>
      <c r="BL181" s="7"/>
      <c r="BM181" s="7" t="s">
        <v>1784</v>
      </c>
      <c r="BN181" s="7">
        <v>5</v>
      </c>
      <c r="BO181" s="7"/>
      <c r="BP181" s="7"/>
      <c r="BQ181" s="7"/>
      <c r="BR181" s="7">
        <v>1</v>
      </c>
      <c r="BS181" s="7" t="s">
        <v>2091</v>
      </c>
      <c r="BT181" s="7"/>
      <c r="BU181" s="7">
        <v>170301</v>
      </c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9"/>
      <c r="CH181" s="9"/>
      <c r="CI181" s="9"/>
      <c r="CJ181" s="7">
        <v>1</v>
      </c>
    </row>
    <row r="182" spans="1:88" ht="15" x14ac:dyDescent="0.25">
      <c r="A182">
        <v>181</v>
      </c>
      <c r="B182" s="28">
        <v>810</v>
      </c>
      <c r="C182" s="28" t="s">
        <v>300</v>
      </c>
      <c r="D182" s="45">
        <v>40030046</v>
      </c>
      <c r="E182" s="29" t="s">
        <v>2092</v>
      </c>
      <c r="F182" s="29" t="s">
        <v>2093</v>
      </c>
      <c r="G182" s="29" t="s">
        <v>1709</v>
      </c>
      <c r="H182" s="30">
        <f t="shared" si="27"/>
        <v>28231</v>
      </c>
      <c r="I182" s="29" t="s">
        <v>1710</v>
      </c>
      <c r="J182" s="28">
        <v>0</v>
      </c>
      <c r="K182" s="31">
        <v>0</v>
      </c>
      <c r="L182" s="7"/>
      <c r="M182" s="7"/>
      <c r="N182" s="7"/>
      <c r="O182" s="32" t="str">
        <f>"Retención Judicial "&amp;(Tabla1[[#This Row],[JUDICIAL]]*100)&amp;"%"</f>
        <v>Retención Judicial 0%</v>
      </c>
      <c r="P182" s="7"/>
      <c r="Q182" s="33">
        <f t="shared" si="32"/>
        <v>930</v>
      </c>
      <c r="R182" s="34">
        <f>+Tabla1[[#This Row],[MINIMO VITAL]]*9%</f>
        <v>83.7</v>
      </c>
      <c r="S182" s="7"/>
      <c r="T182" s="7">
        <f t="shared" ca="1" si="23"/>
        <v>41</v>
      </c>
      <c r="U182" s="7" t="str">
        <f t="shared" si="24"/>
        <v>40030046</v>
      </c>
      <c r="V182" s="7"/>
      <c r="W182" s="7"/>
      <c r="X182" s="7"/>
      <c r="Y182" s="7"/>
      <c r="Z182" s="7"/>
      <c r="AA182" s="8">
        <f>+Tabla1[[#This Row],[FECHA DE
NACIMIENTO]]</f>
        <v>28231</v>
      </c>
      <c r="AB182" s="20"/>
      <c r="AC182" s="7"/>
      <c r="AD182" s="7" t="str">
        <f>IF(COUNTIF(D$1:D181,D182)=0,"OK","Duplicado")</f>
        <v>OK</v>
      </c>
      <c r="AE182" s="7" t="str">
        <f t="shared" ca="1" si="25"/>
        <v>Inactivo</v>
      </c>
      <c r="AF182" s="9" t="s">
        <v>301</v>
      </c>
      <c r="AG182" s="9" t="str">
        <f t="shared" si="28"/>
        <v>CMAC</v>
      </c>
      <c r="AH182" s="7"/>
      <c r="AI182" s="7"/>
      <c r="AJ182" s="7"/>
      <c r="AK182" s="7"/>
      <c r="AL182" s="7"/>
      <c r="AM182" s="7"/>
      <c r="AN182" s="7"/>
      <c r="AO182" s="7" t="e">
        <f ca="1">SEPARARAPELLIDOS2018(Tabla1[[#This Row],[APELLIDOS Y NOMBRES]])</f>
        <v>#NAME?</v>
      </c>
      <c r="AP182" s="7">
        <f t="shared" ca="1" si="29"/>
        <v>0</v>
      </c>
      <c r="AQ182" s="7">
        <f t="shared" ca="1" si="30"/>
        <v>0</v>
      </c>
      <c r="AR182" s="7">
        <f t="shared" ca="1" si="31"/>
        <v>0</v>
      </c>
      <c r="AS182" s="7" t="e">
        <f ca="1">QuitarSimbolos(Tabla1[[#This Row],[CODTRA5]])</f>
        <v>#NAME?</v>
      </c>
      <c r="AT182" s="7" t="s">
        <v>1703</v>
      </c>
      <c r="AU182" s="7">
        <f t="shared" si="26"/>
        <v>1</v>
      </c>
      <c r="AV182" s="7">
        <v>1</v>
      </c>
      <c r="AW182" s="7" t="str">
        <f>+Tabla1[[#This Row],[DNI23]]</f>
        <v>40030046</v>
      </c>
      <c r="AX182" s="7">
        <v>604</v>
      </c>
      <c r="AY182" s="8">
        <f>+Tabla1[[#This Row],[FECHA DE
NACIMIENTO]]</f>
        <v>28231</v>
      </c>
      <c r="AZ182" s="7">
        <f ca="1">+Tabla1[[#This Row],[CODTRA6]]</f>
        <v>0</v>
      </c>
      <c r="BA182" s="7">
        <f ca="1">+Tabla1[[#This Row],[CODTRA7]]</f>
        <v>0</v>
      </c>
      <c r="BB182" s="7" t="e">
        <f ca="1">+Tabla1[[#This Row],[CODTRA8]]</f>
        <v>#NAME?</v>
      </c>
      <c r="BC182" s="7">
        <f>+Tabla1[[#This Row],[SEXO]]</f>
        <v>1</v>
      </c>
      <c r="BD182" s="7">
        <v>9589</v>
      </c>
      <c r="BE182" s="7"/>
      <c r="BF182" s="7">
        <v>984136081</v>
      </c>
      <c r="BG182" s="10" t="s">
        <v>2094</v>
      </c>
      <c r="BH182" s="7">
        <v>3</v>
      </c>
      <c r="BI182" s="9" t="s">
        <v>1962</v>
      </c>
      <c r="BJ182" s="7">
        <v>649</v>
      </c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>
        <v>40701</v>
      </c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9"/>
      <c r="CH182" s="9"/>
      <c r="CI182" s="9"/>
      <c r="CJ182" s="7">
        <v>1</v>
      </c>
    </row>
    <row r="183" spans="1:88" ht="15" x14ac:dyDescent="0.25">
      <c r="A183">
        <v>182</v>
      </c>
      <c r="B183" s="28">
        <v>811</v>
      </c>
      <c r="C183" s="28" t="s">
        <v>302</v>
      </c>
      <c r="D183" s="45">
        <v>43330056</v>
      </c>
      <c r="E183" s="29" t="s">
        <v>2095</v>
      </c>
      <c r="F183" s="29"/>
      <c r="G183" s="29" t="s">
        <v>1702</v>
      </c>
      <c r="H183" s="30">
        <f t="shared" si="27"/>
        <v>30272</v>
      </c>
      <c r="I183" s="29"/>
      <c r="J183" s="28">
        <v>0</v>
      </c>
      <c r="K183" s="31">
        <v>0</v>
      </c>
      <c r="L183" s="7"/>
      <c r="M183" s="7"/>
      <c r="N183" s="7"/>
      <c r="O183" s="32" t="str">
        <f>"Retención Judicial "&amp;(Tabla1[[#This Row],[JUDICIAL]]*100)&amp;"%"</f>
        <v>Retención Judicial 0%</v>
      </c>
      <c r="P183" s="7"/>
      <c r="Q183" s="33">
        <f t="shared" si="32"/>
        <v>930</v>
      </c>
      <c r="R183" s="34">
        <f>+Tabla1[[#This Row],[MINIMO VITAL]]*9%</f>
        <v>83.7</v>
      </c>
      <c r="S183" s="7"/>
      <c r="T183" s="7">
        <f t="shared" ca="1" si="23"/>
        <v>36</v>
      </c>
      <c r="U183" s="7" t="str">
        <f t="shared" si="24"/>
        <v>43330056</v>
      </c>
      <c r="V183" s="7"/>
      <c r="W183" s="7"/>
      <c r="X183" s="7"/>
      <c r="Y183" s="7"/>
      <c r="Z183" s="7"/>
      <c r="AA183" s="8">
        <f>+Tabla1[[#This Row],[FECHA DE
NACIMIENTO]]</f>
        <v>30272</v>
      </c>
      <c r="AB183" s="20"/>
      <c r="AC183" s="7"/>
      <c r="AD183" s="7" t="str">
        <f>IF(COUNTIF(D$1:D182,D183)=0,"OK","Duplicado")</f>
        <v>OK</v>
      </c>
      <c r="AE183" s="7" t="str">
        <f t="shared" ca="1" si="25"/>
        <v>Inactivo</v>
      </c>
      <c r="AF183" s="9" t="s">
        <v>303</v>
      </c>
      <c r="AG183" s="9" t="str">
        <f t="shared" si="28"/>
        <v>CMAC</v>
      </c>
      <c r="AH183" s="7"/>
      <c r="AI183" s="7"/>
      <c r="AJ183" s="7"/>
      <c r="AK183" s="7"/>
      <c r="AL183" s="7"/>
      <c r="AM183" s="7"/>
      <c r="AN183" s="7"/>
      <c r="AO183" s="7" t="e">
        <f ca="1">SEPARARAPELLIDOS2018(Tabla1[[#This Row],[APELLIDOS Y NOMBRES]])</f>
        <v>#NAME?</v>
      </c>
      <c r="AP183" s="7">
        <f t="shared" ca="1" si="29"/>
        <v>0</v>
      </c>
      <c r="AQ183" s="7">
        <f t="shared" ca="1" si="30"/>
        <v>0</v>
      </c>
      <c r="AR183" s="7">
        <f t="shared" ca="1" si="31"/>
        <v>0</v>
      </c>
      <c r="AS183" s="7" t="e">
        <f ca="1">QuitarSimbolos(Tabla1[[#This Row],[CODTRA5]])</f>
        <v>#NAME?</v>
      </c>
      <c r="AT183" s="7" t="s">
        <v>1703</v>
      </c>
      <c r="AU183" s="7">
        <f t="shared" si="26"/>
        <v>1</v>
      </c>
      <c r="AV183" s="7">
        <v>1</v>
      </c>
      <c r="AW183" s="7" t="str">
        <f>+Tabla1[[#This Row],[DNI23]]</f>
        <v>43330056</v>
      </c>
      <c r="AX183" s="7">
        <v>604</v>
      </c>
      <c r="AY183" s="8">
        <f>+Tabla1[[#This Row],[FECHA DE
NACIMIENTO]]</f>
        <v>30272</v>
      </c>
      <c r="AZ183" s="7">
        <f ca="1">+Tabla1[[#This Row],[CODTRA6]]</f>
        <v>0</v>
      </c>
      <c r="BA183" s="7">
        <f ca="1">+Tabla1[[#This Row],[CODTRA7]]</f>
        <v>0</v>
      </c>
      <c r="BB183" s="7" t="e">
        <f ca="1">+Tabla1[[#This Row],[CODTRA8]]</f>
        <v>#NAME?</v>
      </c>
      <c r="BC183" s="7">
        <f>+Tabla1[[#This Row],[SEXO]]</f>
        <v>1</v>
      </c>
      <c r="BD183" s="7">
        <v>9589</v>
      </c>
      <c r="BE183" s="7"/>
      <c r="BF183" s="7">
        <v>959616135</v>
      </c>
      <c r="BG183" s="10" t="s">
        <v>1704</v>
      </c>
      <c r="BH183" s="7">
        <v>17</v>
      </c>
      <c r="BI183" s="9" t="s">
        <v>2096</v>
      </c>
      <c r="BJ183" s="7">
        <v>1332</v>
      </c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>
        <v>40701</v>
      </c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9"/>
      <c r="CH183" s="9"/>
      <c r="CI183" s="9"/>
      <c r="CJ183" s="7">
        <v>1</v>
      </c>
    </row>
    <row r="184" spans="1:88" ht="15" x14ac:dyDescent="0.25">
      <c r="A184">
        <v>183</v>
      </c>
      <c r="B184" s="28">
        <v>812</v>
      </c>
      <c r="C184" s="28" t="s">
        <v>304</v>
      </c>
      <c r="D184" s="45">
        <v>73113736</v>
      </c>
      <c r="E184" s="29" t="s">
        <v>2097</v>
      </c>
      <c r="F184" s="29" t="s">
        <v>2098</v>
      </c>
      <c r="G184" s="29" t="s">
        <v>1709</v>
      </c>
      <c r="H184" s="30">
        <f t="shared" si="27"/>
        <v>33756</v>
      </c>
      <c r="I184" s="29" t="s">
        <v>1710</v>
      </c>
      <c r="J184" s="28">
        <v>0</v>
      </c>
      <c r="K184" s="31">
        <v>0</v>
      </c>
      <c r="L184" s="7"/>
      <c r="M184" s="7"/>
      <c r="N184" s="7"/>
      <c r="O184" s="32" t="str">
        <f>"Retención Judicial "&amp;(Tabla1[[#This Row],[JUDICIAL]]*100)&amp;"%"</f>
        <v>Retención Judicial 0%</v>
      </c>
      <c r="P184" s="7"/>
      <c r="Q184" s="33">
        <f t="shared" si="32"/>
        <v>930</v>
      </c>
      <c r="R184" s="34">
        <f>+Tabla1[[#This Row],[MINIMO VITAL]]*9%</f>
        <v>83.7</v>
      </c>
      <c r="S184" s="7"/>
      <c r="T184" s="7">
        <f t="shared" ca="1" si="23"/>
        <v>26</v>
      </c>
      <c r="U184" s="7" t="str">
        <f t="shared" si="24"/>
        <v>73113736</v>
      </c>
      <c r="V184" s="7"/>
      <c r="W184" s="7"/>
      <c r="X184" s="7"/>
      <c r="Y184" s="7"/>
      <c r="Z184" s="7"/>
      <c r="AA184" s="8">
        <f>+Tabla1[[#This Row],[FECHA DE
NACIMIENTO]]</f>
        <v>33756</v>
      </c>
      <c r="AB184" s="20"/>
      <c r="AC184" s="7"/>
      <c r="AD184" s="7" t="str">
        <f>IF(COUNTIF(D$1:D183,D184)=0,"OK","Duplicado")</f>
        <v>OK</v>
      </c>
      <c r="AE184" s="7" t="str">
        <f t="shared" ca="1" si="25"/>
        <v>Inactivo</v>
      </c>
      <c r="AF184" s="9" t="s">
        <v>305</v>
      </c>
      <c r="AG184" s="9" t="str">
        <f t="shared" si="28"/>
        <v>CMAC</v>
      </c>
      <c r="AH184" s="7"/>
      <c r="AI184" s="7"/>
      <c r="AJ184" s="7"/>
      <c r="AK184" s="7"/>
      <c r="AL184" s="7"/>
      <c r="AM184" s="7"/>
      <c r="AN184" s="7"/>
      <c r="AO184" s="7" t="e">
        <f ca="1">SEPARARAPELLIDOS2018(Tabla1[[#This Row],[APELLIDOS Y NOMBRES]])</f>
        <v>#NAME?</v>
      </c>
      <c r="AP184" s="7">
        <f t="shared" ca="1" si="29"/>
        <v>0</v>
      </c>
      <c r="AQ184" s="7">
        <f t="shared" ca="1" si="30"/>
        <v>0</v>
      </c>
      <c r="AR184" s="7">
        <f t="shared" ca="1" si="31"/>
        <v>0</v>
      </c>
      <c r="AS184" s="7" t="e">
        <f ca="1">QuitarSimbolos(Tabla1[[#This Row],[CODTRA5]])</f>
        <v>#NAME?</v>
      </c>
      <c r="AT184" s="7" t="s">
        <v>1703</v>
      </c>
      <c r="AU184" s="7">
        <f t="shared" si="26"/>
        <v>1</v>
      </c>
      <c r="AV184" s="7">
        <v>1</v>
      </c>
      <c r="AW184" s="7" t="str">
        <f>+Tabla1[[#This Row],[DNI23]]</f>
        <v>73113736</v>
      </c>
      <c r="AX184" s="7">
        <v>604</v>
      </c>
      <c r="AY184" s="8">
        <f>+Tabla1[[#This Row],[FECHA DE
NACIMIENTO]]</f>
        <v>33756</v>
      </c>
      <c r="AZ184" s="7">
        <f ca="1">+Tabla1[[#This Row],[CODTRA6]]</f>
        <v>0</v>
      </c>
      <c r="BA184" s="7">
        <f ca="1">+Tabla1[[#This Row],[CODTRA7]]</f>
        <v>0</v>
      </c>
      <c r="BB184" s="7" t="e">
        <f ca="1">+Tabla1[[#This Row],[CODTRA8]]</f>
        <v>#NAME?</v>
      </c>
      <c r="BC184" s="7">
        <f>+Tabla1[[#This Row],[SEXO]]</f>
        <v>1</v>
      </c>
      <c r="BD184" s="7">
        <v>9589</v>
      </c>
      <c r="BE184" s="7"/>
      <c r="BF184" s="7">
        <v>959616135</v>
      </c>
      <c r="BG184" s="10" t="s">
        <v>1704</v>
      </c>
      <c r="BH184" s="7">
        <v>3</v>
      </c>
      <c r="BI184" s="9" t="s">
        <v>2099</v>
      </c>
      <c r="BJ184" s="7">
        <v>366</v>
      </c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9"/>
      <c r="CH184" s="9"/>
      <c r="CI184" s="9"/>
      <c r="CJ184" s="7">
        <v>1</v>
      </c>
    </row>
    <row r="185" spans="1:88" ht="15" x14ac:dyDescent="0.25">
      <c r="A185">
        <v>184</v>
      </c>
      <c r="B185" s="28">
        <v>813</v>
      </c>
      <c r="C185" s="28" t="s">
        <v>306</v>
      </c>
      <c r="D185" s="45">
        <v>43083534</v>
      </c>
      <c r="E185" s="29" t="s">
        <v>2100</v>
      </c>
      <c r="F185" s="29" t="s">
        <v>2101</v>
      </c>
      <c r="G185" s="29" t="s">
        <v>1757</v>
      </c>
      <c r="H185" s="30">
        <f t="shared" si="27"/>
        <v>31194</v>
      </c>
      <c r="I185" s="29" t="s">
        <v>1710</v>
      </c>
      <c r="J185" s="28">
        <v>0</v>
      </c>
      <c r="K185" s="31">
        <v>0</v>
      </c>
      <c r="L185" s="7"/>
      <c r="M185" s="7"/>
      <c r="N185" s="7"/>
      <c r="O185" s="32" t="str">
        <f>"Retención Judicial "&amp;(Tabla1[[#This Row],[JUDICIAL]]*100)&amp;"%"</f>
        <v>Retención Judicial 0%</v>
      </c>
      <c r="P185" s="7"/>
      <c r="Q185" s="33">
        <f t="shared" si="32"/>
        <v>930</v>
      </c>
      <c r="R185" s="34">
        <f>+Tabla1[[#This Row],[MINIMO VITAL]]*9%</f>
        <v>83.7</v>
      </c>
      <c r="S185" s="7"/>
      <c r="T185" s="7">
        <f t="shared" ca="1" si="23"/>
        <v>33</v>
      </c>
      <c r="U185" s="7" t="str">
        <f t="shared" si="24"/>
        <v>43083534</v>
      </c>
      <c r="V185" s="7"/>
      <c r="W185" s="7"/>
      <c r="X185" s="7"/>
      <c r="Y185" s="7"/>
      <c r="Z185" s="7"/>
      <c r="AA185" s="8">
        <f>+Tabla1[[#This Row],[FECHA DE
NACIMIENTO]]</f>
        <v>31194</v>
      </c>
      <c r="AB185" s="20"/>
      <c r="AC185" s="7"/>
      <c r="AD185" s="7" t="str">
        <f>IF(COUNTIF(D$1:D184,D185)=0,"OK","Duplicado")</f>
        <v>OK</v>
      </c>
      <c r="AE185" s="7" t="str">
        <f t="shared" ca="1" si="25"/>
        <v>Inactivo</v>
      </c>
      <c r="AF185" s="9" t="s">
        <v>307</v>
      </c>
      <c r="AG185" s="9" t="str">
        <f t="shared" si="28"/>
        <v>CMAC</v>
      </c>
      <c r="AH185" s="7"/>
      <c r="AI185" s="7"/>
      <c r="AJ185" s="7"/>
      <c r="AK185" s="7"/>
      <c r="AL185" s="7"/>
      <c r="AM185" s="7"/>
      <c r="AN185" s="7"/>
      <c r="AO185" s="7" t="e">
        <f ca="1">SEPARARAPELLIDOS2018(Tabla1[[#This Row],[APELLIDOS Y NOMBRES]])</f>
        <v>#NAME?</v>
      </c>
      <c r="AP185" s="7">
        <f t="shared" ca="1" si="29"/>
        <v>0</v>
      </c>
      <c r="AQ185" s="7">
        <f t="shared" ca="1" si="30"/>
        <v>0</v>
      </c>
      <c r="AR185" s="7">
        <f t="shared" ca="1" si="31"/>
        <v>0</v>
      </c>
      <c r="AS185" s="7" t="e">
        <f ca="1">QuitarSimbolos(Tabla1[[#This Row],[CODTRA5]])</f>
        <v>#NAME?</v>
      </c>
      <c r="AT185" s="7" t="s">
        <v>1703</v>
      </c>
      <c r="AU185" s="7">
        <f t="shared" si="26"/>
        <v>1</v>
      </c>
      <c r="AV185" s="7">
        <v>1</v>
      </c>
      <c r="AW185" s="7" t="str">
        <f>+Tabla1[[#This Row],[DNI23]]</f>
        <v>43083534</v>
      </c>
      <c r="AX185" s="7">
        <v>604</v>
      </c>
      <c r="AY185" s="8">
        <f>+Tabla1[[#This Row],[FECHA DE
NACIMIENTO]]</f>
        <v>31194</v>
      </c>
      <c r="AZ185" s="7">
        <f ca="1">+Tabla1[[#This Row],[CODTRA6]]</f>
        <v>0</v>
      </c>
      <c r="BA185" s="7">
        <f ca="1">+Tabla1[[#This Row],[CODTRA7]]</f>
        <v>0</v>
      </c>
      <c r="BB185" s="7" t="e">
        <f ca="1">+Tabla1[[#This Row],[CODTRA8]]</f>
        <v>#NAME?</v>
      </c>
      <c r="BC185" s="7">
        <f>+Tabla1[[#This Row],[SEXO]]</f>
        <v>1</v>
      </c>
      <c r="BD185" s="7">
        <v>9589</v>
      </c>
      <c r="BE185" s="7"/>
      <c r="BF185" s="7">
        <v>959616135</v>
      </c>
      <c r="BG185" s="10" t="s">
        <v>1704</v>
      </c>
      <c r="BH185" s="7"/>
      <c r="BI185" s="9"/>
      <c r="BJ185" s="7"/>
      <c r="BK185" s="7"/>
      <c r="BL185" s="7"/>
      <c r="BM185" s="7" t="s">
        <v>1711</v>
      </c>
      <c r="BN185" s="7">
        <v>24</v>
      </c>
      <c r="BO185" s="7"/>
      <c r="BP185" s="7"/>
      <c r="BQ185" s="7"/>
      <c r="BR185" s="7">
        <v>1</v>
      </c>
      <c r="BS185" s="7" t="s">
        <v>2102</v>
      </c>
      <c r="BT185" s="7"/>
      <c r="BU185" s="7">
        <v>170301</v>
      </c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9"/>
      <c r="CH185" s="9"/>
      <c r="CI185" s="9"/>
      <c r="CJ185" s="7">
        <v>1</v>
      </c>
    </row>
    <row r="186" spans="1:88" ht="15" x14ac:dyDescent="0.25">
      <c r="A186">
        <v>185</v>
      </c>
      <c r="B186" s="28">
        <v>814</v>
      </c>
      <c r="C186" s="28" t="s">
        <v>308</v>
      </c>
      <c r="D186" s="45">
        <v>44615025</v>
      </c>
      <c r="E186" s="29" t="s">
        <v>2103</v>
      </c>
      <c r="F186" s="29" t="s">
        <v>2104</v>
      </c>
      <c r="G186" s="29" t="s">
        <v>1736</v>
      </c>
      <c r="H186" s="30">
        <f t="shared" si="27"/>
        <v>32077</v>
      </c>
      <c r="I186" s="29" t="s">
        <v>1737</v>
      </c>
      <c r="J186" s="28">
        <v>0</v>
      </c>
      <c r="K186" s="31">
        <v>0</v>
      </c>
      <c r="L186" s="7"/>
      <c r="M186" s="7"/>
      <c r="N186" s="7"/>
      <c r="O186" s="32" t="str">
        <f>"Retención Judicial "&amp;(Tabla1[[#This Row],[JUDICIAL]]*100)&amp;"%"</f>
        <v>Retención Judicial 0%</v>
      </c>
      <c r="P186" s="7"/>
      <c r="Q186" s="33">
        <f t="shared" si="32"/>
        <v>930</v>
      </c>
      <c r="R186" s="34">
        <f>+Tabla1[[#This Row],[MINIMO VITAL]]*9%</f>
        <v>83.7</v>
      </c>
      <c r="S186" s="7"/>
      <c r="T186" s="7">
        <f t="shared" ca="1" si="23"/>
        <v>31</v>
      </c>
      <c r="U186" s="7" t="str">
        <f t="shared" si="24"/>
        <v>44615025</v>
      </c>
      <c r="V186" s="7"/>
      <c r="W186" s="7"/>
      <c r="X186" s="7"/>
      <c r="Y186" s="7"/>
      <c r="Z186" s="7"/>
      <c r="AA186" s="8">
        <f>+Tabla1[[#This Row],[FECHA DE
NACIMIENTO]]</f>
        <v>32077</v>
      </c>
      <c r="AB186" s="20"/>
      <c r="AC186" s="7"/>
      <c r="AD186" s="7" t="str">
        <f>IF(COUNTIF(D$1:D185,D186)=0,"OK","Duplicado")</f>
        <v>OK</v>
      </c>
      <c r="AE186" s="7" t="str">
        <f t="shared" ca="1" si="25"/>
        <v>Inactivo</v>
      </c>
      <c r="AF186" s="9" t="s">
        <v>309</v>
      </c>
      <c r="AG186" s="9" t="str">
        <f t="shared" si="28"/>
        <v>CMAC</v>
      </c>
      <c r="AH186" s="7"/>
      <c r="AI186" s="7"/>
      <c r="AJ186" s="7"/>
      <c r="AK186" s="7"/>
      <c r="AL186" s="7"/>
      <c r="AM186" s="7"/>
      <c r="AN186" s="7"/>
      <c r="AO186" s="7" t="e">
        <f ca="1">SEPARARAPELLIDOS2018(Tabla1[[#This Row],[APELLIDOS Y NOMBRES]])</f>
        <v>#NAME?</v>
      </c>
      <c r="AP186" s="7">
        <f t="shared" ca="1" si="29"/>
        <v>0</v>
      </c>
      <c r="AQ186" s="7">
        <f t="shared" ca="1" si="30"/>
        <v>0</v>
      </c>
      <c r="AR186" s="7">
        <f t="shared" ca="1" si="31"/>
        <v>0</v>
      </c>
      <c r="AS186" s="7" t="e">
        <f ca="1">QuitarSimbolos(Tabla1[[#This Row],[CODTRA5]])</f>
        <v>#NAME?</v>
      </c>
      <c r="AT186" s="7" t="s">
        <v>1703</v>
      </c>
      <c r="AU186" s="7">
        <f t="shared" si="26"/>
        <v>1</v>
      </c>
      <c r="AV186" s="7">
        <v>1</v>
      </c>
      <c r="AW186" s="7" t="str">
        <f>+Tabla1[[#This Row],[DNI23]]</f>
        <v>44615025</v>
      </c>
      <c r="AX186" s="7">
        <v>604</v>
      </c>
      <c r="AY186" s="8">
        <f>+Tabla1[[#This Row],[FECHA DE
NACIMIENTO]]</f>
        <v>32077</v>
      </c>
      <c r="AZ186" s="7">
        <f ca="1">+Tabla1[[#This Row],[CODTRA6]]</f>
        <v>0</v>
      </c>
      <c r="BA186" s="7">
        <f ca="1">+Tabla1[[#This Row],[CODTRA7]]</f>
        <v>0</v>
      </c>
      <c r="BB186" s="7" t="e">
        <f ca="1">+Tabla1[[#This Row],[CODTRA8]]</f>
        <v>#NAME?</v>
      </c>
      <c r="BC186" s="7">
        <f>+Tabla1[[#This Row],[SEXO]]</f>
        <v>1</v>
      </c>
      <c r="BD186" s="7">
        <v>9589</v>
      </c>
      <c r="BE186" s="7"/>
      <c r="BF186" s="7">
        <v>959616135</v>
      </c>
      <c r="BG186" s="10" t="s">
        <v>1704</v>
      </c>
      <c r="BH186" s="7"/>
      <c r="BI186" s="9"/>
      <c r="BJ186" s="7"/>
      <c r="BK186" s="7"/>
      <c r="BL186" s="7"/>
      <c r="BM186" s="7">
        <v>1</v>
      </c>
      <c r="BN186" s="7">
        <v>2</v>
      </c>
      <c r="BO186" s="7"/>
      <c r="BP186" s="7"/>
      <c r="BQ186" s="7"/>
      <c r="BR186" s="7">
        <v>2</v>
      </c>
      <c r="BS186" s="7" t="s">
        <v>1826</v>
      </c>
      <c r="BT186" s="7"/>
      <c r="BU186" s="7">
        <v>170301</v>
      </c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9"/>
      <c r="CH186" s="9"/>
      <c r="CI186" s="9"/>
      <c r="CJ186" s="7">
        <v>1</v>
      </c>
    </row>
    <row r="187" spans="1:88" ht="15" x14ac:dyDescent="0.25">
      <c r="A187">
        <v>186</v>
      </c>
      <c r="B187" s="28">
        <v>815</v>
      </c>
      <c r="C187" s="28" t="s">
        <v>310</v>
      </c>
      <c r="D187" s="45">
        <v>30830529</v>
      </c>
      <c r="E187" s="29" t="s">
        <v>2105</v>
      </c>
      <c r="F187" s="29" t="s">
        <v>2106</v>
      </c>
      <c r="G187" s="29" t="s">
        <v>1757</v>
      </c>
      <c r="H187" s="30">
        <f t="shared" si="27"/>
        <v>20380</v>
      </c>
      <c r="I187" s="29" t="s">
        <v>1710</v>
      </c>
      <c r="J187" s="28">
        <v>0</v>
      </c>
      <c r="K187" s="31">
        <v>0</v>
      </c>
      <c r="L187" s="7"/>
      <c r="M187" s="7"/>
      <c r="N187" s="7"/>
      <c r="O187" s="32" t="str">
        <f>"Retención Judicial "&amp;(Tabla1[[#This Row],[JUDICIAL]]*100)&amp;"%"</f>
        <v>Retención Judicial 0%</v>
      </c>
      <c r="P187" s="7"/>
      <c r="Q187" s="33">
        <f t="shared" si="32"/>
        <v>930</v>
      </c>
      <c r="R187" s="34">
        <f>+Tabla1[[#This Row],[MINIMO VITAL]]*9%</f>
        <v>83.7</v>
      </c>
      <c r="S187" s="7"/>
      <c r="T187" s="7">
        <f t="shared" ca="1" si="23"/>
        <v>63</v>
      </c>
      <c r="U187" s="7" t="str">
        <f t="shared" si="24"/>
        <v>30830529</v>
      </c>
      <c r="V187" s="7"/>
      <c r="W187" s="7"/>
      <c r="X187" s="7"/>
      <c r="Y187" s="7"/>
      <c r="Z187" s="7"/>
      <c r="AA187" s="8">
        <f>+Tabla1[[#This Row],[FECHA DE
NACIMIENTO]]</f>
        <v>20380</v>
      </c>
      <c r="AB187" s="20"/>
      <c r="AC187" s="7"/>
      <c r="AD187" s="7" t="str">
        <f>IF(COUNTIF(D$1:D186,D187)=0,"OK","Duplicado")</f>
        <v>OK</v>
      </c>
      <c r="AE187" s="7" t="str">
        <f t="shared" ca="1" si="25"/>
        <v>Inactivo</v>
      </c>
      <c r="AF187" s="9" t="s">
        <v>311</v>
      </c>
      <c r="AG187" s="9" t="str">
        <f t="shared" si="28"/>
        <v>CMAC</v>
      </c>
      <c r="AH187" s="7"/>
      <c r="AI187" s="7"/>
      <c r="AJ187" s="7"/>
      <c r="AK187" s="7"/>
      <c r="AL187" s="7"/>
      <c r="AM187" s="7"/>
      <c r="AN187" s="7"/>
      <c r="AO187" s="7" t="e">
        <f ca="1">SEPARARAPELLIDOS2018(Tabla1[[#This Row],[APELLIDOS Y NOMBRES]])</f>
        <v>#NAME?</v>
      </c>
      <c r="AP187" s="7">
        <f t="shared" ca="1" si="29"/>
        <v>0</v>
      </c>
      <c r="AQ187" s="7">
        <f t="shared" ca="1" si="30"/>
        <v>0</v>
      </c>
      <c r="AR187" s="7">
        <f t="shared" ca="1" si="31"/>
        <v>0</v>
      </c>
      <c r="AS187" s="7" t="e">
        <f ca="1">QuitarSimbolos(Tabla1[[#This Row],[CODTRA5]])</f>
        <v>#NAME?</v>
      </c>
      <c r="AT187" s="7" t="s">
        <v>1703</v>
      </c>
      <c r="AU187" s="7">
        <f t="shared" si="26"/>
        <v>1</v>
      </c>
      <c r="AV187" s="7">
        <v>1</v>
      </c>
      <c r="AW187" s="7" t="str">
        <f>+Tabla1[[#This Row],[DNI23]]</f>
        <v>30830529</v>
      </c>
      <c r="AX187" s="7">
        <v>604</v>
      </c>
      <c r="AY187" s="8">
        <f>+Tabla1[[#This Row],[FECHA DE
NACIMIENTO]]</f>
        <v>20380</v>
      </c>
      <c r="AZ187" s="7">
        <f ca="1">+Tabla1[[#This Row],[CODTRA6]]</f>
        <v>0</v>
      </c>
      <c r="BA187" s="7">
        <f ca="1">+Tabla1[[#This Row],[CODTRA7]]</f>
        <v>0</v>
      </c>
      <c r="BB187" s="7" t="e">
        <f ca="1">+Tabla1[[#This Row],[CODTRA8]]</f>
        <v>#NAME?</v>
      </c>
      <c r="BC187" s="7">
        <f>+Tabla1[[#This Row],[SEXO]]</f>
        <v>1</v>
      </c>
      <c r="BD187" s="7">
        <v>9589</v>
      </c>
      <c r="BE187" s="7"/>
      <c r="BF187" s="7">
        <v>958007174</v>
      </c>
      <c r="BG187" s="10" t="s">
        <v>2107</v>
      </c>
      <c r="BH187" s="7"/>
      <c r="BI187" s="9"/>
      <c r="BJ187" s="7"/>
      <c r="BK187" s="7"/>
      <c r="BL187" s="7" t="s">
        <v>1721</v>
      </c>
      <c r="BM187" s="7">
        <v>10</v>
      </c>
      <c r="BN187" s="7"/>
      <c r="BO187" s="7"/>
      <c r="BP187" s="7"/>
      <c r="BQ187" s="7"/>
      <c r="BR187" s="7">
        <v>1</v>
      </c>
      <c r="BS187" s="7" t="s">
        <v>2108</v>
      </c>
      <c r="BT187" s="7" t="s">
        <v>2109</v>
      </c>
      <c r="BU187" s="7">
        <v>40701</v>
      </c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9"/>
      <c r="CH187" s="9"/>
      <c r="CI187" s="9"/>
      <c r="CJ187" s="7">
        <v>1</v>
      </c>
    </row>
    <row r="188" spans="1:88" ht="15" x14ac:dyDescent="0.25">
      <c r="A188">
        <v>187</v>
      </c>
      <c r="B188" s="28">
        <v>816</v>
      </c>
      <c r="C188" s="28" t="s">
        <v>312</v>
      </c>
      <c r="D188" s="45">
        <v>30830528</v>
      </c>
      <c r="E188" s="29" t="s">
        <v>2110</v>
      </c>
      <c r="F188" s="29" t="s">
        <v>2111</v>
      </c>
      <c r="G188" s="29" t="s">
        <v>1757</v>
      </c>
      <c r="H188" s="30">
        <f t="shared" si="27"/>
        <v>22814</v>
      </c>
      <c r="I188" s="29" t="s">
        <v>1710</v>
      </c>
      <c r="J188" s="28">
        <v>0</v>
      </c>
      <c r="K188" s="31">
        <v>0</v>
      </c>
      <c r="L188" s="7"/>
      <c r="M188" s="7"/>
      <c r="N188" s="7"/>
      <c r="O188" s="32" t="str">
        <f>"Retención Judicial "&amp;(Tabla1[[#This Row],[JUDICIAL]]*100)&amp;"%"</f>
        <v>Retención Judicial 0%</v>
      </c>
      <c r="P188" s="7"/>
      <c r="Q188" s="33">
        <f t="shared" si="32"/>
        <v>930</v>
      </c>
      <c r="R188" s="34">
        <f>+Tabla1[[#This Row],[MINIMO VITAL]]*9%</f>
        <v>83.7</v>
      </c>
      <c r="S188" s="7"/>
      <c r="T188" s="7">
        <f t="shared" ca="1" si="23"/>
        <v>56</v>
      </c>
      <c r="U188" s="7" t="str">
        <f t="shared" si="24"/>
        <v>30830528</v>
      </c>
      <c r="V188" s="7"/>
      <c r="W188" s="7"/>
      <c r="X188" s="7"/>
      <c r="Y188" s="7"/>
      <c r="Z188" s="7"/>
      <c r="AA188" s="8">
        <f>+Tabla1[[#This Row],[FECHA DE
NACIMIENTO]]</f>
        <v>22814</v>
      </c>
      <c r="AB188" s="20"/>
      <c r="AC188" s="7"/>
      <c r="AD188" s="7" t="str">
        <f>IF(COUNTIF(D$1:D187,D188)=0,"OK","Duplicado")</f>
        <v>OK</v>
      </c>
      <c r="AE188" s="7" t="str">
        <f t="shared" ca="1" si="25"/>
        <v>Inactivo</v>
      </c>
      <c r="AF188" s="9" t="s">
        <v>313</v>
      </c>
      <c r="AG188" s="9" t="str">
        <f t="shared" si="28"/>
        <v>CMAC</v>
      </c>
      <c r="AH188" s="7"/>
      <c r="AI188" s="7"/>
      <c r="AJ188" s="7"/>
      <c r="AK188" s="7"/>
      <c r="AL188" s="7"/>
      <c r="AM188" s="7"/>
      <c r="AN188" s="7"/>
      <c r="AO188" s="7" t="e">
        <f ca="1">SEPARARAPELLIDOS2018(Tabla1[[#This Row],[APELLIDOS Y NOMBRES]])</f>
        <v>#NAME?</v>
      </c>
      <c r="AP188" s="7">
        <f t="shared" ca="1" si="29"/>
        <v>0</v>
      </c>
      <c r="AQ188" s="7">
        <f t="shared" ca="1" si="30"/>
        <v>0</v>
      </c>
      <c r="AR188" s="7">
        <f t="shared" ca="1" si="31"/>
        <v>0</v>
      </c>
      <c r="AS188" s="7" t="e">
        <f ca="1">QuitarSimbolos(Tabla1[[#This Row],[CODTRA5]])</f>
        <v>#NAME?</v>
      </c>
      <c r="AT188" s="7" t="s">
        <v>1703</v>
      </c>
      <c r="AU188" s="7">
        <f t="shared" si="26"/>
        <v>1</v>
      </c>
      <c r="AV188" s="7">
        <v>1</v>
      </c>
      <c r="AW188" s="7" t="str">
        <f>+Tabla1[[#This Row],[DNI23]]</f>
        <v>30830528</v>
      </c>
      <c r="AX188" s="7">
        <v>604</v>
      </c>
      <c r="AY188" s="8">
        <f>+Tabla1[[#This Row],[FECHA DE
NACIMIENTO]]</f>
        <v>22814</v>
      </c>
      <c r="AZ188" s="7">
        <f ca="1">+Tabla1[[#This Row],[CODTRA6]]</f>
        <v>0</v>
      </c>
      <c r="BA188" s="7">
        <f ca="1">+Tabla1[[#This Row],[CODTRA7]]</f>
        <v>0</v>
      </c>
      <c r="BB188" s="7" t="e">
        <f ca="1">+Tabla1[[#This Row],[CODTRA8]]</f>
        <v>#NAME?</v>
      </c>
      <c r="BC188" s="7">
        <f>+Tabla1[[#This Row],[SEXO]]</f>
        <v>1</v>
      </c>
      <c r="BD188" s="7">
        <v>9589</v>
      </c>
      <c r="BE188" s="7"/>
      <c r="BF188" s="7">
        <v>959616135</v>
      </c>
      <c r="BG188" s="10" t="s">
        <v>1704</v>
      </c>
      <c r="BH188" s="7"/>
      <c r="BI188" s="9"/>
      <c r="BJ188" s="7"/>
      <c r="BK188" s="7"/>
      <c r="BL188" s="7"/>
      <c r="BM188" s="7" t="s">
        <v>1784</v>
      </c>
      <c r="BN188" s="7">
        <v>15</v>
      </c>
      <c r="BO188" s="7"/>
      <c r="BP188" s="7"/>
      <c r="BQ188" s="7"/>
      <c r="BR188" s="7">
        <v>1</v>
      </c>
      <c r="BS188" s="7" t="s">
        <v>2112</v>
      </c>
      <c r="BT188" s="7"/>
      <c r="BU188" s="7">
        <v>40129</v>
      </c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9"/>
      <c r="CH188" s="9"/>
      <c r="CI188" s="9"/>
      <c r="CJ188" s="7">
        <v>1</v>
      </c>
    </row>
    <row r="189" spans="1:88" ht="15" x14ac:dyDescent="0.25">
      <c r="A189">
        <v>188</v>
      </c>
      <c r="B189" s="28">
        <v>1312</v>
      </c>
      <c r="C189" s="28" t="s">
        <v>314</v>
      </c>
      <c r="D189" s="45">
        <v>4628758</v>
      </c>
      <c r="E189" s="29" t="s">
        <v>2113</v>
      </c>
      <c r="F189" s="29"/>
      <c r="G189" s="29" t="s">
        <v>1702</v>
      </c>
      <c r="H189" s="30">
        <f t="shared" si="27"/>
        <v>19674</v>
      </c>
      <c r="I189" s="29" t="s">
        <v>1720</v>
      </c>
      <c r="J189" s="28">
        <v>0</v>
      </c>
      <c r="K189" s="31">
        <v>0</v>
      </c>
      <c r="L189" s="7"/>
      <c r="M189" s="7"/>
      <c r="N189" s="7"/>
      <c r="O189" s="32" t="str">
        <f>"Retención Judicial "&amp;(Tabla1[[#This Row],[JUDICIAL]]*100)&amp;"%"</f>
        <v>Retención Judicial 0%</v>
      </c>
      <c r="P189" s="7"/>
      <c r="Q189" s="33">
        <f t="shared" si="32"/>
        <v>930</v>
      </c>
      <c r="R189" s="34">
        <f>+Tabla1[[#This Row],[MINIMO VITAL]]*9%</f>
        <v>83.7</v>
      </c>
      <c r="S189" s="7"/>
      <c r="T189" s="7">
        <f t="shared" ca="1" si="23"/>
        <v>65</v>
      </c>
      <c r="U189" s="7" t="str">
        <f t="shared" si="24"/>
        <v>04628758</v>
      </c>
      <c r="V189" s="7"/>
      <c r="W189" s="7"/>
      <c r="X189" s="7"/>
      <c r="Y189" s="7"/>
      <c r="Z189" s="7"/>
      <c r="AA189" s="8">
        <f>+Tabla1[[#This Row],[FECHA DE
NACIMIENTO]]</f>
        <v>19674</v>
      </c>
      <c r="AB189" s="20"/>
      <c r="AC189" s="7"/>
      <c r="AD189" s="7" t="str">
        <f>IF(COUNTIF(D$1:D188,D189)=0,"OK","Duplicado")</f>
        <v>OK</v>
      </c>
      <c r="AE189" s="7" t="str">
        <f t="shared" ca="1" si="25"/>
        <v>Inactivo</v>
      </c>
      <c r="AF189" s="9" t="s">
        <v>315</v>
      </c>
      <c r="AG189" s="9" t="str">
        <f t="shared" si="28"/>
        <v>CMAC</v>
      </c>
      <c r="AH189" s="7"/>
      <c r="AI189" s="7"/>
      <c r="AJ189" s="7"/>
      <c r="AK189" s="7"/>
      <c r="AL189" s="7"/>
      <c r="AM189" s="7"/>
      <c r="AN189" s="7"/>
      <c r="AO189" s="7" t="e">
        <f ca="1">SEPARARAPELLIDOS2018(Tabla1[[#This Row],[APELLIDOS Y NOMBRES]])</f>
        <v>#NAME?</v>
      </c>
      <c r="AP189" s="7">
        <f t="shared" ca="1" si="29"/>
        <v>0</v>
      </c>
      <c r="AQ189" s="7">
        <f t="shared" ca="1" si="30"/>
        <v>0</v>
      </c>
      <c r="AR189" s="7">
        <f t="shared" ca="1" si="31"/>
        <v>0</v>
      </c>
      <c r="AS189" s="7" t="e">
        <f ca="1">QuitarSimbolos(Tabla1[[#This Row],[CODTRA5]])</f>
        <v>#NAME?</v>
      </c>
      <c r="AT189" s="7" t="s">
        <v>1703</v>
      </c>
      <c r="AU189" s="7">
        <f t="shared" si="26"/>
        <v>1</v>
      </c>
      <c r="AV189" s="7">
        <v>1</v>
      </c>
      <c r="AW189" s="7" t="str">
        <f>+Tabla1[[#This Row],[DNI23]]</f>
        <v>04628758</v>
      </c>
      <c r="AX189" s="7">
        <v>604</v>
      </c>
      <c r="AY189" s="8">
        <f>+Tabla1[[#This Row],[FECHA DE
NACIMIENTO]]</f>
        <v>19674</v>
      </c>
      <c r="AZ189" s="7">
        <f ca="1">+Tabla1[[#This Row],[CODTRA6]]</f>
        <v>0</v>
      </c>
      <c r="BA189" s="7">
        <f ca="1">+Tabla1[[#This Row],[CODTRA7]]</f>
        <v>0</v>
      </c>
      <c r="BB189" s="7" t="e">
        <f ca="1">+Tabla1[[#This Row],[CODTRA8]]</f>
        <v>#NAME?</v>
      </c>
      <c r="BC189" s="7">
        <f>+Tabla1[[#This Row],[SEXO]]</f>
        <v>1</v>
      </c>
      <c r="BD189" s="7">
        <v>9589</v>
      </c>
      <c r="BE189" s="7"/>
      <c r="BF189" s="7">
        <v>959616135</v>
      </c>
      <c r="BG189" s="10" t="s">
        <v>1704</v>
      </c>
      <c r="BH189" s="7">
        <v>1</v>
      </c>
      <c r="BI189" s="9" t="s">
        <v>2055</v>
      </c>
      <c r="BJ189" s="7"/>
      <c r="BK189" s="7"/>
      <c r="BL189" s="7"/>
      <c r="BM189" s="9" t="s">
        <v>1560</v>
      </c>
      <c r="BN189" s="7">
        <v>3</v>
      </c>
      <c r="BO189" s="7"/>
      <c r="BP189" s="7"/>
      <c r="BQ189" s="7"/>
      <c r="BR189" s="7">
        <v>2</v>
      </c>
      <c r="BS189" s="9" t="s">
        <v>2089</v>
      </c>
      <c r="BT189" s="7"/>
      <c r="BU189" s="7">
        <v>40701</v>
      </c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9"/>
      <c r="CH189" s="9"/>
      <c r="CI189" s="9"/>
      <c r="CJ189" s="7">
        <v>1</v>
      </c>
    </row>
    <row r="190" spans="1:88" ht="15" x14ac:dyDescent="0.25">
      <c r="A190">
        <v>189</v>
      </c>
      <c r="B190" s="28">
        <v>412</v>
      </c>
      <c r="C190" s="28" t="s">
        <v>316</v>
      </c>
      <c r="D190" s="45">
        <v>29558959</v>
      </c>
      <c r="E190" s="29" t="s">
        <v>1720</v>
      </c>
      <c r="F190" s="36" t="s">
        <v>3621</v>
      </c>
      <c r="G190" s="36" t="s">
        <v>1736</v>
      </c>
      <c r="H190" s="30" t="str">
        <f t="shared" si="27"/>
        <v xml:space="preserve"> </v>
      </c>
      <c r="I190" s="29" t="s">
        <v>1710</v>
      </c>
      <c r="J190" s="28">
        <v>0</v>
      </c>
      <c r="K190" s="31">
        <v>0</v>
      </c>
      <c r="L190" s="7"/>
      <c r="M190" s="7"/>
      <c r="N190" s="7"/>
      <c r="O190" s="32" t="str">
        <f>"Retención Judicial "&amp;(Tabla1[[#This Row],[JUDICIAL]]*100)&amp;"%"</f>
        <v>Retención Judicial 0%</v>
      </c>
      <c r="P190" s="7"/>
      <c r="Q190" s="33">
        <f t="shared" si="32"/>
        <v>930</v>
      </c>
      <c r="R190" s="34">
        <f>+Tabla1[[#This Row],[MINIMO VITAL]]*9%</f>
        <v>83.7</v>
      </c>
      <c r="S190" s="7"/>
      <c r="T190" s="7" t="str">
        <f t="shared" ca="1" si="23"/>
        <v xml:space="preserve"> </v>
      </c>
      <c r="U190" s="7" t="str">
        <f t="shared" si="24"/>
        <v>29558959</v>
      </c>
      <c r="V190" s="7"/>
      <c r="W190" s="7"/>
      <c r="X190" s="7"/>
      <c r="Y190" s="7"/>
      <c r="Z190" s="7"/>
      <c r="AA190" s="8" t="str">
        <f>+Tabla1[[#This Row],[FECHA DE
NACIMIENTO]]</f>
        <v xml:space="preserve"> </v>
      </c>
      <c r="AB190" s="20"/>
      <c r="AC190" s="7"/>
      <c r="AD190" s="7" t="str">
        <f>IF(COUNTIF(D$1:D189,D190)=0,"OK","Duplicado")</f>
        <v>OK</v>
      </c>
      <c r="AE190" s="7" t="str">
        <f t="shared" ca="1" si="25"/>
        <v>Inactivo</v>
      </c>
      <c r="AF190" s="9" t="s">
        <v>1720</v>
      </c>
      <c r="AG190" s="9" t="str">
        <f t="shared" si="28"/>
        <v/>
      </c>
      <c r="AH190" s="7"/>
      <c r="AI190" s="7"/>
      <c r="AJ190" s="7"/>
      <c r="AK190" s="7"/>
      <c r="AL190" s="7"/>
      <c r="AM190" s="7"/>
      <c r="AN190" s="7"/>
      <c r="AO190" s="7" t="e">
        <f ca="1">SEPARARAPELLIDOS2018(Tabla1[[#This Row],[APELLIDOS Y NOMBRES]])</f>
        <v>#NAME?</v>
      </c>
      <c r="AP190" s="7">
        <f t="shared" ca="1" si="29"/>
        <v>0</v>
      </c>
      <c r="AQ190" s="7">
        <f t="shared" ca="1" si="30"/>
        <v>0</v>
      </c>
      <c r="AR190" s="7">
        <f t="shared" ca="1" si="31"/>
        <v>0</v>
      </c>
      <c r="AS190" s="7" t="e">
        <f ca="1">QuitarSimbolos(Tabla1[[#This Row],[CODTRA5]])</f>
        <v>#NAME?</v>
      </c>
      <c r="AT190" s="7" t="s">
        <v>1703</v>
      </c>
      <c r="AU190" s="7">
        <f t="shared" si="26"/>
        <v>1</v>
      </c>
      <c r="AV190" s="7">
        <v>1</v>
      </c>
      <c r="AW190" s="7" t="str">
        <f>+Tabla1[[#This Row],[DNI23]]</f>
        <v>29558959</v>
      </c>
      <c r="AX190" s="7">
        <v>604</v>
      </c>
      <c r="AY190" s="8" t="str">
        <f>+Tabla1[[#This Row],[FECHA DE
NACIMIENTO]]</f>
        <v xml:space="preserve"> </v>
      </c>
      <c r="AZ190" s="7">
        <f ca="1">+Tabla1[[#This Row],[CODTRA6]]</f>
        <v>0</v>
      </c>
      <c r="BA190" s="7">
        <f ca="1">+Tabla1[[#This Row],[CODTRA7]]</f>
        <v>0</v>
      </c>
      <c r="BB190" s="7" t="e">
        <f ca="1">+Tabla1[[#This Row],[CODTRA8]]</f>
        <v>#NAME?</v>
      </c>
      <c r="BC190" s="7">
        <f>+Tabla1[[#This Row],[SEXO]]</f>
        <v>1</v>
      </c>
      <c r="BD190" s="7">
        <v>9589</v>
      </c>
      <c r="BE190" s="7"/>
      <c r="BF190" s="7">
        <v>959616135</v>
      </c>
      <c r="BG190" s="10" t="s">
        <v>1704</v>
      </c>
      <c r="BH190" s="7"/>
      <c r="BI190" s="9"/>
      <c r="BJ190" s="7"/>
      <c r="BK190" s="7"/>
      <c r="BL190" s="7"/>
      <c r="BM190" s="7" t="s">
        <v>2114</v>
      </c>
      <c r="BN190" s="7">
        <v>7</v>
      </c>
      <c r="BO190" s="7"/>
      <c r="BP190" s="7"/>
      <c r="BQ190" s="7"/>
      <c r="BR190" s="7">
        <v>1</v>
      </c>
      <c r="BS190" s="7" t="s">
        <v>1743</v>
      </c>
      <c r="BT190" s="7"/>
      <c r="BU190" s="7">
        <v>40701</v>
      </c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9"/>
      <c r="CH190" s="9"/>
      <c r="CI190" s="9"/>
      <c r="CJ190" s="7">
        <v>1</v>
      </c>
    </row>
    <row r="191" spans="1:88" ht="15" x14ac:dyDescent="0.25">
      <c r="A191">
        <v>190</v>
      </c>
      <c r="B191" s="28">
        <v>342</v>
      </c>
      <c r="C191" s="28" t="s">
        <v>317</v>
      </c>
      <c r="D191" s="45">
        <v>41155313</v>
      </c>
      <c r="E191" s="35" t="s">
        <v>3383</v>
      </c>
      <c r="F191" s="36" t="s">
        <v>3622</v>
      </c>
      <c r="G191" s="36" t="s">
        <v>1742</v>
      </c>
      <c r="H191" s="30">
        <f t="shared" si="27"/>
        <v>28428</v>
      </c>
      <c r="I191" s="29" t="s">
        <v>1710</v>
      </c>
      <c r="J191" s="28">
        <v>0</v>
      </c>
      <c r="K191" s="31">
        <v>0</v>
      </c>
      <c r="L191" s="7"/>
      <c r="M191" s="7"/>
      <c r="N191" s="7"/>
      <c r="O191" s="32" t="str">
        <f>"Retención Judicial "&amp;(Tabla1[[#This Row],[JUDICIAL]]*100)&amp;"%"</f>
        <v>Retención Judicial 0%</v>
      </c>
      <c r="P191" s="7"/>
      <c r="Q191" s="33">
        <f t="shared" si="32"/>
        <v>930</v>
      </c>
      <c r="R191" s="34">
        <f>+Tabla1[[#This Row],[MINIMO VITAL]]*9%</f>
        <v>83.7</v>
      </c>
      <c r="S191" s="7"/>
      <c r="T191" s="7">
        <f t="shared" ca="1" si="23"/>
        <v>41</v>
      </c>
      <c r="U191" s="7" t="str">
        <f t="shared" si="24"/>
        <v>41155313</v>
      </c>
      <c r="V191" s="7"/>
      <c r="W191" s="7"/>
      <c r="X191" s="7"/>
      <c r="Y191" s="7"/>
      <c r="Z191" s="7"/>
      <c r="AA191" s="8">
        <f>+Tabla1[[#This Row],[FECHA DE
NACIMIENTO]]</f>
        <v>28428</v>
      </c>
      <c r="AB191" s="20"/>
      <c r="AC191" s="7"/>
      <c r="AD191" s="7" t="str">
        <f>IF(COUNTIF(D$1:D190,D191)=0,"OK","Duplicado")</f>
        <v>OK</v>
      </c>
      <c r="AE191" s="7" t="str">
        <f t="shared" ca="1" si="25"/>
        <v>Inactivo</v>
      </c>
      <c r="AF191" s="9" t="s">
        <v>1720</v>
      </c>
      <c r="AG191" s="9" t="str">
        <f t="shared" si="28"/>
        <v/>
      </c>
      <c r="AH191" s="7"/>
      <c r="AI191" s="7"/>
      <c r="AJ191" s="7"/>
      <c r="AK191" s="7"/>
      <c r="AL191" s="7"/>
      <c r="AM191" s="7"/>
      <c r="AN191" s="7"/>
      <c r="AO191" s="7" t="e">
        <f ca="1">SEPARARAPELLIDOS2018(Tabla1[[#This Row],[APELLIDOS Y NOMBRES]])</f>
        <v>#NAME?</v>
      </c>
      <c r="AP191" s="7">
        <f t="shared" ca="1" si="29"/>
        <v>0</v>
      </c>
      <c r="AQ191" s="7">
        <f t="shared" ca="1" si="30"/>
        <v>0</v>
      </c>
      <c r="AR191" s="7">
        <f t="shared" ca="1" si="31"/>
        <v>0</v>
      </c>
      <c r="AS191" s="7" t="e">
        <f ca="1">QuitarSimbolos(Tabla1[[#This Row],[CODTRA5]])</f>
        <v>#NAME?</v>
      </c>
      <c r="AT191" s="7" t="s">
        <v>1703</v>
      </c>
      <c r="AU191" s="7">
        <f t="shared" si="26"/>
        <v>1</v>
      </c>
      <c r="AV191" s="7">
        <v>1</v>
      </c>
      <c r="AW191" s="7" t="str">
        <f>+Tabla1[[#This Row],[DNI23]]</f>
        <v>41155313</v>
      </c>
      <c r="AX191" s="7">
        <v>604</v>
      </c>
      <c r="AY191" s="8">
        <f>+Tabla1[[#This Row],[FECHA DE
NACIMIENTO]]</f>
        <v>28428</v>
      </c>
      <c r="AZ191" s="7">
        <f ca="1">+Tabla1[[#This Row],[CODTRA6]]</f>
        <v>0</v>
      </c>
      <c r="BA191" s="7">
        <f ca="1">+Tabla1[[#This Row],[CODTRA7]]</f>
        <v>0</v>
      </c>
      <c r="BB191" s="7" t="e">
        <f ca="1">+Tabla1[[#This Row],[CODTRA8]]</f>
        <v>#NAME?</v>
      </c>
      <c r="BC191" s="7">
        <f>+Tabla1[[#This Row],[SEXO]]</f>
        <v>1</v>
      </c>
      <c r="BD191" s="7">
        <v>9589</v>
      </c>
      <c r="BE191" s="7"/>
      <c r="BF191" s="7">
        <v>959616135</v>
      </c>
      <c r="BG191" s="10" t="s">
        <v>1704</v>
      </c>
      <c r="BH191" s="7">
        <v>3</v>
      </c>
      <c r="BI191" s="9" t="s">
        <v>2063</v>
      </c>
      <c r="BJ191" s="7">
        <v>566</v>
      </c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>
        <v>40701</v>
      </c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9"/>
      <c r="CH191" s="9"/>
      <c r="CI191" s="9"/>
      <c r="CJ191" s="7">
        <v>1</v>
      </c>
    </row>
    <row r="192" spans="1:88" ht="15" x14ac:dyDescent="0.25">
      <c r="A192">
        <v>191</v>
      </c>
      <c r="B192" s="28">
        <v>348</v>
      </c>
      <c r="C192" s="28" t="s">
        <v>318</v>
      </c>
      <c r="D192" s="45">
        <v>40460526</v>
      </c>
      <c r="E192" s="35" t="s">
        <v>3384</v>
      </c>
      <c r="F192" s="36" t="s">
        <v>3623</v>
      </c>
      <c r="G192" s="36" t="s">
        <v>1757</v>
      </c>
      <c r="H192" s="30">
        <f t="shared" si="27"/>
        <v>27776</v>
      </c>
      <c r="I192" s="29" t="s">
        <v>1710</v>
      </c>
      <c r="J192" s="28">
        <v>0</v>
      </c>
      <c r="K192" s="31">
        <v>0</v>
      </c>
      <c r="L192" s="7"/>
      <c r="M192" s="7"/>
      <c r="N192" s="7"/>
      <c r="O192" s="32" t="str">
        <f>"Retención Judicial "&amp;(Tabla1[[#This Row],[JUDICIAL]]*100)&amp;"%"</f>
        <v>Retención Judicial 0%</v>
      </c>
      <c r="P192" s="7"/>
      <c r="Q192" s="33">
        <f t="shared" si="32"/>
        <v>930</v>
      </c>
      <c r="R192" s="34">
        <f>+Tabla1[[#This Row],[MINIMO VITAL]]*9%</f>
        <v>83.7</v>
      </c>
      <c r="S192" s="7"/>
      <c r="T192" s="7">
        <f t="shared" ca="1" si="23"/>
        <v>43</v>
      </c>
      <c r="U192" s="7" t="str">
        <f t="shared" si="24"/>
        <v>40460526</v>
      </c>
      <c r="V192" s="7"/>
      <c r="W192" s="7"/>
      <c r="X192" s="7"/>
      <c r="Y192" s="7"/>
      <c r="Z192" s="7"/>
      <c r="AA192" s="8">
        <f>+Tabla1[[#This Row],[FECHA DE
NACIMIENTO]]</f>
        <v>27776</v>
      </c>
      <c r="AB192" s="20"/>
      <c r="AC192" s="7"/>
      <c r="AD192" s="7" t="str">
        <f>IF(COUNTIF(D$1:D191,D192)=0,"OK","Duplicado")</f>
        <v>OK</v>
      </c>
      <c r="AE192" s="7" t="str">
        <f t="shared" ca="1" si="25"/>
        <v>Inactivo</v>
      </c>
      <c r="AF192" s="9" t="s">
        <v>1720</v>
      </c>
      <c r="AG192" s="9" t="str">
        <f t="shared" si="28"/>
        <v/>
      </c>
      <c r="AH192" s="7"/>
      <c r="AI192" s="7"/>
      <c r="AJ192" s="7"/>
      <c r="AK192" s="7"/>
      <c r="AL192" s="7"/>
      <c r="AM192" s="7"/>
      <c r="AN192" s="7"/>
      <c r="AO192" s="7" t="e">
        <f ca="1">SEPARARAPELLIDOS2018(Tabla1[[#This Row],[APELLIDOS Y NOMBRES]])</f>
        <v>#NAME?</v>
      </c>
      <c r="AP192" s="7">
        <f t="shared" ca="1" si="29"/>
        <v>0</v>
      </c>
      <c r="AQ192" s="7">
        <f t="shared" ca="1" si="30"/>
        <v>0</v>
      </c>
      <c r="AR192" s="7">
        <f t="shared" ca="1" si="31"/>
        <v>0</v>
      </c>
      <c r="AS192" s="7" t="e">
        <f ca="1">QuitarSimbolos(Tabla1[[#This Row],[CODTRA5]])</f>
        <v>#NAME?</v>
      </c>
      <c r="AT192" s="7" t="s">
        <v>1703</v>
      </c>
      <c r="AU192" s="7">
        <f t="shared" si="26"/>
        <v>1</v>
      </c>
      <c r="AV192" s="7">
        <v>1</v>
      </c>
      <c r="AW192" s="7" t="str">
        <f>+Tabla1[[#This Row],[DNI23]]</f>
        <v>40460526</v>
      </c>
      <c r="AX192" s="7">
        <v>604</v>
      </c>
      <c r="AY192" s="8">
        <f>+Tabla1[[#This Row],[FECHA DE
NACIMIENTO]]</f>
        <v>27776</v>
      </c>
      <c r="AZ192" s="7">
        <f ca="1">+Tabla1[[#This Row],[CODTRA6]]</f>
        <v>0</v>
      </c>
      <c r="BA192" s="7">
        <f ca="1">+Tabla1[[#This Row],[CODTRA7]]</f>
        <v>0</v>
      </c>
      <c r="BB192" s="7" t="e">
        <f ca="1">+Tabla1[[#This Row],[CODTRA8]]</f>
        <v>#NAME?</v>
      </c>
      <c r="BC192" s="7">
        <f>+Tabla1[[#This Row],[SEXO]]</f>
        <v>1</v>
      </c>
      <c r="BD192" s="7">
        <v>9589</v>
      </c>
      <c r="BE192" s="7"/>
      <c r="BF192" s="7">
        <v>959616135</v>
      </c>
      <c r="BG192" s="10" t="s">
        <v>1704</v>
      </c>
      <c r="BH192" s="7">
        <v>3</v>
      </c>
      <c r="BI192" s="9" t="s">
        <v>2063</v>
      </c>
      <c r="BJ192" s="7">
        <v>566</v>
      </c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>
        <v>40701</v>
      </c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9"/>
      <c r="CH192" s="9"/>
      <c r="CI192" s="9"/>
      <c r="CJ192" s="7">
        <v>1</v>
      </c>
    </row>
    <row r="193" spans="1:88" ht="15" x14ac:dyDescent="0.25">
      <c r="A193">
        <v>192</v>
      </c>
      <c r="B193" s="28">
        <v>817</v>
      </c>
      <c r="C193" s="28" t="s">
        <v>319</v>
      </c>
      <c r="D193" s="45">
        <v>41340953</v>
      </c>
      <c r="E193" s="29" t="s">
        <v>2115</v>
      </c>
      <c r="F193" s="29" t="s">
        <v>2116</v>
      </c>
      <c r="G193" s="29" t="s">
        <v>1757</v>
      </c>
      <c r="H193" s="30">
        <f t="shared" si="27"/>
        <v>29946</v>
      </c>
      <c r="I193" s="29" t="s">
        <v>1710</v>
      </c>
      <c r="J193" s="28">
        <v>0</v>
      </c>
      <c r="K193" s="31">
        <v>0</v>
      </c>
      <c r="L193" s="7"/>
      <c r="M193" s="7"/>
      <c r="N193" s="7"/>
      <c r="O193" s="32" t="str">
        <f>"Retención Judicial "&amp;(Tabla1[[#This Row],[JUDICIAL]]*100)&amp;"%"</f>
        <v>Retención Judicial 0%</v>
      </c>
      <c r="P193" s="7"/>
      <c r="Q193" s="33">
        <f t="shared" si="32"/>
        <v>930</v>
      </c>
      <c r="R193" s="34">
        <f>+Tabla1[[#This Row],[MINIMO VITAL]]*9%</f>
        <v>83.7</v>
      </c>
      <c r="S193" s="7"/>
      <c r="T193" s="7">
        <f t="shared" ca="1" si="23"/>
        <v>37</v>
      </c>
      <c r="U193" s="7" t="str">
        <f t="shared" si="24"/>
        <v>41340953</v>
      </c>
      <c r="V193" s="7"/>
      <c r="W193" s="7"/>
      <c r="X193" s="7"/>
      <c r="Y193" s="7"/>
      <c r="Z193" s="7"/>
      <c r="AA193" s="8">
        <f>+Tabla1[[#This Row],[FECHA DE
NACIMIENTO]]</f>
        <v>29946</v>
      </c>
      <c r="AB193" s="20">
        <v>3.1</v>
      </c>
      <c r="AC193" s="7"/>
      <c r="AD193" s="7" t="str">
        <f>IF(COUNTIF(D$1:D192,D193)=0,"OK","Duplicado")</f>
        <v>OK</v>
      </c>
      <c r="AE193" s="7" t="str">
        <f t="shared" ca="1" si="25"/>
        <v>Inactivo</v>
      </c>
      <c r="AF193" s="9" t="s">
        <v>320</v>
      </c>
      <c r="AG193" s="9" t="str">
        <f t="shared" si="28"/>
        <v>CMAC</v>
      </c>
      <c r="AH193" s="7"/>
      <c r="AI193" s="7"/>
      <c r="AJ193" s="7"/>
      <c r="AK193" s="7"/>
      <c r="AL193" s="7"/>
      <c r="AM193" s="7"/>
      <c r="AN193" s="7"/>
      <c r="AO193" s="7" t="e">
        <f ca="1">SEPARARAPELLIDOS2018(Tabla1[[#This Row],[APELLIDOS Y NOMBRES]])</f>
        <v>#NAME?</v>
      </c>
      <c r="AP193" s="7">
        <f t="shared" ca="1" si="29"/>
        <v>0</v>
      </c>
      <c r="AQ193" s="7">
        <f t="shared" ca="1" si="30"/>
        <v>0</v>
      </c>
      <c r="AR193" s="7">
        <f t="shared" ca="1" si="31"/>
        <v>0</v>
      </c>
      <c r="AS193" s="7" t="e">
        <f ca="1">QuitarSimbolos(Tabla1[[#This Row],[CODTRA5]])</f>
        <v>#NAME?</v>
      </c>
      <c r="AT193" s="7" t="s">
        <v>1703</v>
      </c>
      <c r="AU193" s="7">
        <f t="shared" si="26"/>
        <v>1</v>
      </c>
      <c r="AV193" s="7">
        <v>1</v>
      </c>
      <c r="AW193" s="7" t="str">
        <f>+Tabla1[[#This Row],[DNI23]]</f>
        <v>41340953</v>
      </c>
      <c r="AX193" s="7">
        <v>604</v>
      </c>
      <c r="AY193" s="8">
        <f>+Tabla1[[#This Row],[FECHA DE
NACIMIENTO]]</f>
        <v>29946</v>
      </c>
      <c r="AZ193" s="7">
        <f ca="1">+Tabla1[[#This Row],[CODTRA6]]</f>
        <v>0</v>
      </c>
      <c r="BA193" s="7">
        <f ca="1">+Tabla1[[#This Row],[CODTRA7]]</f>
        <v>0</v>
      </c>
      <c r="BB193" s="7" t="e">
        <f ca="1">+Tabla1[[#This Row],[CODTRA8]]</f>
        <v>#NAME?</v>
      </c>
      <c r="BC193" s="7">
        <f>+Tabla1[[#This Row],[SEXO]]</f>
        <v>1</v>
      </c>
      <c r="BD193" s="7">
        <v>9589</v>
      </c>
      <c r="BE193" s="7"/>
      <c r="BF193" s="7">
        <v>952703212</v>
      </c>
      <c r="BG193" s="10" t="s">
        <v>2117</v>
      </c>
      <c r="BH193" s="7">
        <v>1</v>
      </c>
      <c r="BI193" s="9" t="s">
        <v>2118</v>
      </c>
      <c r="BJ193" s="7">
        <v>802</v>
      </c>
      <c r="BK193" s="7"/>
      <c r="BL193" s="7"/>
      <c r="BM193" s="7"/>
      <c r="BN193" s="7"/>
      <c r="BO193" s="7"/>
      <c r="BP193" s="7"/>
      <c r="BQ193" s="7"/>
      <c r="BR193" s="7">
        <v>2</v>
      </c>
      <c r="BS193" s="9" t="s">
        <v>1961</v>
      </c>
      <c r="BT193" s="7"/>
      <c r="BU193" s="7">
        <v>40701</v>
      </c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9"/>
      <c r="CH193" s="9"/>
      <c r="CI193" s="9"/>
      <c r="CJ193" s="7">
        <v>1</v>
      </c>
    </row>
    <row r="194" spans="1:88" ht="15" x14ac:dyDescent="0.25">
      <c r="A194">
        <v>193</v>
      </c>
      <c r="B194" s="28">
        <v>818</v>
      </c>
      <c r="C194" s="28" t="s">
        <v>321</v>
      </c>
      <c r="D194" s="45">
        <v>30863419</v>
      </c>
      <c r="E194" s="29" t="s">
        <v>2119</v>
      </c>
      <c r="F194" s="29" t="s">
        <v>2120</v>
      </c>
      <c r="G194" s="29" t="s">
        <v>1757</v>
      </c>
      <c r="H194" s="30">
        <f t="shared" si="27"/>
        <v>27571</v>
      </c>
      <c r="I194" s="29" t="s">
        <v>1710</v>
      </c>
      <c r="J194" s="28">
        <v>0</v>
      </c>
      <c r="K194" s="31">
        <v>0</v>
      </c>
      <c r="L194" s="7"/>
      <c r="M194" s="7"/>
      <c r="N194" s="7"/>
      <c r="O194" s="32" t="str">
        <f>"Retención Judicial "&amp;(Tabla1[[#This Row],[JUDICIAL]]*100)&amp;"%"</f>
        <v>Retención Judicial 0%</v>
      </c>
      <c r="P194" s="7"/>
      <c r="Q194" s="33">
        <f t="shared" si="32"/>
        <v>930</v>
      </c>
      <c r="R194" s="34">
        <f>+Tabla1[[#This Row],[MINIMO VITAL]]*9%</f>
        <v>83.7</v>
      </c>
      <c r="S194" s="7"/>
      <c r="T194" s="7">
        <f t="shared" ref="T194:T257" ca="1" si="33">IFERROR(DATEDIF(H194,TODAY(),"y")," ")</f>
        <v>43</v>
      </c>
      <c r="U194" s="7" t="str">
        <f t="shared" ref="U194:U257" si="34">IF(D194="","",REPT("0",8-LEN(D194))&amp;D194)</f>
        <v>30863419</v>
      </c>
      <c r="V194" s="7"/>
      <c r="W194" s="7"/>
      <c r="X194" s="7"/>
      <c r="Y194" s="7"/>
      <c r="Z194" s="7"/>
      <c r="AA194" s="8">
        <f>+Tabla1[[#This Row],[FECHA DE
NACIMIENTO]]</f>
        <v>27571</v>
      </c>
      <c r="AB194" s="20">
        <v>3.1</v>
      </c>
      <c r="AC194" s="7"/>
      <c r="AD194" s="7" t="str">
        <f>IF(COUNTIF(D$1:D193,D194)=0,"OK","Duplicado")</f>
        <v>OK</v>
      </c>
      <c r="AE194" s="7" t="str">
        <f t="shared" ref="AE194:AE257" ca="1" si="35">IF(TODAY()&lt;A194,"Pendiente",IF(TODAY()&gt;A194,"Inactivo","Activo"))</f>
        <v>Inactivo</v>
      </c>
      <c r="AF194" s="9" t="s">
        <v>322</v>
      </c>
      <c r="AG194" s="9" t="str">
        <f t="shared" si="28"/>
        <v>CMAC</v>
      </c>
      <c r="AH194" s="7"/>
      <c r="AI194" s="7"/>
      <c r="AJ194" s="7"/>
      <c r="AK194" s="7"/>
      <c r="AL194" s="7"/>
      <c r="AM194" s="7"/>
      <c r="AN194" s="7"/>
      <c r="AO194" s="7" t="e">
        <f ca="1">SEPARARAPELLIDOS2018(Tabla1[[#This Row],[APELLIDOS Y NOMBRES]])</f>
        <v>#NAME?</v>
      </c>
      <c r="AP194" s="7">
        <f t="shared" ca="1" si="29"/>
        <v>0</v>
      </c>
      <c r="AQ194" s="7">
        <f t="shared" ca="1" si="30"/>
        <v>0</v>
      </c>
      <c r="AR194" s="7">
        <f t="shared" ca="1" si="31"/>
        <v>0</v>
      </c>
      <c r="AS194" s="7" t="e">
        <f ca="1">QuitarSimbolos(Tabla1[[#This Row],[CODTRA5]])</f>
        <v>#NAME?</v>
      </c>
      <c r="AT194" s="7" t="s">
        <v>1703</v>
      </c>
      <c r="AU194" s="7">
        <f t="shared" ref="AU194:AU257" si="36">IF(AT194="","",IF(AT194="MASCULINO",1,2))</f>
        <v>1</v>
      </c>
      <c r="AV194" s="7">
        <v>1</v>
      </c>
      <c r="AW194" s="7" t="str">
        <f>+Tabla1[[#This Row],[DNI23]]</f>
        <v>30863419</v>
      </c>
      <c r="AX194" s="7">
        <v>604</v>
      </c>
      <c r="AY194" s="8">
        <f>+Tabla1[[#This Row],[FECHA DE
NACIMIENTO]]</f>
        <v>27571</v>
      </c>
      <c r="AZ194" s="7">
        <f ca="1">+Tabla1[[#This Row],[CODTRA6]]</f>
        <v>0</v>
      </c>
      <c r="BA194" s="7">
        <f ca="1">+Tabla1[[#This Row],[CODTRA7]]</f>
        <v>0</v>
      </c>
      <c r="BB194" s="7" t="e">
        <f ca="1">+Tabla1[[#This Row],[CODTRA8]]</f>
        <v>#NAME?</v>
      </c>
      <c r="BC194" s="7">
        <f>+Tabla1[[#This Row],[SEXO]]</f>
        <v>1</v>
      </c>
      <c r="BD194" s="7">
        <v>9589</v>
      </c>
      <c r="BE194" s="7"/>
      <c r="BF194" s="7">
        <v>959616135</v>
      </c>
      <c r="BG194" s="10" t="s">
        <v>1704</v>
      </c>
      <c r="BH194" s="7">
        <v>3</v>
      </c>
      <c r="BI194" s="9" t="s">
        <v>2063</v>
      </c>
      <c r="BJ194" s="7">
        <v>776</v>
      </c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>
        <v>40701</v>
      </c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9"/>
      <c r="CH194" s="9"/>
      <c r="CI194" s="9"/>
      <c r="CJ194" s="7">
        <v>1</v>
      </c>
    </row>
    <row r="195" spans="1:88" ht="15" x14ac:dyDescent="0.25">
      <c r="A195">
        <v>194</v>
      </c>
      <c r="B195" s="28">
        <v>819</v>
      </c>
      <c r="C195" s="28" t="s">
        <v>323</v>
      </c>
      <c r="D195" s="45">
        <v>46613622</v>
      </c>
      <c r="E195" s="29" t="s">
        <v>2121</v>
      </c>
      <c r="F195" s="29"/>
      <c r="G195" s="29" t="s">
        <v>1702</v>
      </c>
      <c r="H195" s="30">
        <f t="shared" ref="H195:H258" si="37">IFERROR(DATE(MID(E195,1,2),MID(E195,3,2),MID(E195,5,2))," ")</f>
        <v>33192</v>
      </c>
      <c r="I195" s="29"/>
      <c r="J195" s="28">
        <v>0</v>
      </c>
      <c r="K195" s="31">
        <v>0</v>
      </c>
      <c r="L195" s="7"/>
      <c r="M195" s="7"/>
      <c r="N195" s="7"/>
      <c r="O195" s="32" t="str">
        <f>"Retención Judicial "&amp;(Tabla1[[#This Row],[JUDICIAL]]*100)&amp;"%"</f>
        <v>Retención Judicial 0%</v>
      </c>
      <c r="P195" s="7"/>
      <c r="Q195" s="33">
        <f t="shared" si="32"/>
        <v>930</v>
      </c>
      <c r="R195" s="34">
        <f>+Tabla1[[#This Row],[MINIMO VITAL]]*9%</f>
        <v>83.7</v>
      </c>
      <c r="S195" s="7"/>
      <c r="T195" s="7">
        <f t="shared" ca="1" si="33"/>
        <v>28</v>
      </c>
      <c r="U195" s="7" t="str">
        <f t="shared" si="34"/>
        <v>46613622</v>
      </c>
      <c r="V195" s="7"/>
      <c r="W195" s="7"/>
      <c r="X195" s="7"/>
      <c r="Y195" s="7"/>
      <c r="Z195" s="7"/>
      <c r="AA195" s="8">
        <f>+Tabla1[[#This Row],[FECHA DE
NACIMIENTO]]</f>
        <v>33192</v>
      </c>
      <c r="AB195" s="20">
        <v>3.1</v>
      </c>
      <c r="AC195" s="7"/>
      <c r="AD195" s="7" t="str">
        <f>IF(COUNTIF(D$1:D194,D195)=0,"OK","Duplicado")</f>
        <v>OK</v>
      </c>
      <c r="AE195" s="7" t="str">
        <f t="shared" ca="1" si="35"/>
        <v>Inactivo</v>
      </c>
      <c r="AF195" s="9" t="s">
        <v>324</v>
      </c>
      <c r="AG195" s="9" t="str">
        <f t="shared" ref="AG195:AG258" si="38">IF(AF195="","",IF(AF195="00","","CMAC"))</f>
        <v>CMAC</v>
      </c>
      <c r="AH195" s="7"/>
      <c r="AI195" s="7"/>
      <c r="AJ195" s="7"/>
      <c r="AK195" s="7"/>
      <c r="AL195" s="7"/>
      <c r="AM195" s="7"/>
      <c r="AN195" s="7"/>
      <c r="AO195" s="7" t="e">
        <f ca="1">SEPARARAPELLIDOS2018(Tabla1[[#This Row],[APELLIDOS Y NOMBRES]])</f>
        <v>#NAME?</v>
      </c>
      <c r="AP195" s="7">
        <f t="shared" ref="AP195:AP258" ca="1" si="39">IFERROR(IF(AO195="","",MID((REPLACE((AO195),(SEARCH("@",(AO195))),1,"")),(SEARCH("@",(REPLACE((AO195),(SEARCH("@",(AO195))),1,""))))+1,((LEN((REPLACE((AO195),(SEARCH("@",(AO195))),1,""))))-(SEARCH("@",(REPLACE((AO195),(SEARCH("@",(AO195))),1,""))))))),)</f>
        <v>0</v>
      </c>
      <c r="AQ195" s="7">
        <f t="shared" ref="AQ195:AQ258" ca="1" si="40">IFERROR(IF(AO195="","",LEFT(AO195,(SEARCH("@",AO195))-1)),)</f>
        <v>0</v>
      </c>
      <c r="AR195" s="7">
        <f t="shared" ref="AR195:AR258" ca="1" si="41">IFERROR(IF(AO195="","",LEFT((RIGHT(AO195,(LEN(AO195))-(SEARCH("@",AO195)))),(SEARCH("@",(RIGHT(AO195,(LEN(AO195))-(SEARCH("@",AO195))))))-1)),)</f>
        <v>0</v>
      </c>
      <c r="AS195" s="7" t="e">
        <f ca="1">QuitarSimbolos(Tabla1[[#This Row],[CODTRA5]])</f>
        <v>#NAME?</v>
      </c>
      <c r="AT195" s="7" t="s">
        <v>1703</v>
      </c>
      <c r="AU195" s="7">
        <f t="shared" si="36"/>
        <v>1</v>
      </c>
      <c r="AV195" s="7">
        <v>1</v>
      </c>
      <c r="AW195" s="7" t="str">
        <f>+Tabla1[[#This Row],[DNI23]]</f>
        <v>46613622</v>
      </c>
      <c r="AX195" s="7">
        <v>604</v>
      </c>
      <c r="AY195" s="8">
        <f>+Tabla1[[#This Row],[FECHA DE
NACIMIENTO]]</f>
        <v>33192</v>
      </c>
      <c r="AZ195" s="7">
        <f ca="1">+Tabla1[[#This Row],[CODTRA6]]</f>
        <v>0</v>
      </c>
      <c r="BA195" s="7">
        <f ca="1">+Tabla1[[#This Row],[CODTRA7]]</f>
        <v>0</v>
      </c>
      <c r="BB195" s="7" t="e">
        <f ca="1">+Tabla1[[#This Row],[CODTRA8]]</f>
        <v>#NAME?</v>
      </c>
      <c r="BC195" s="7">
        <f>+Tabla1[[#This Row],[SEXO]]</f>
        <v>1</v>
      </c>
      <c r="BD195" s="7">
        <v>9589</v>
      </c>
      <c r="BE195" s="7"/>
      <c r="BF195" s="7">
        <v>959616135</v>
      </c>
      <c r="BG195" s="10" t="s">
        <v>1704</v>
      </c>
      <c r="BH195" s="7"/>
      <c r="BI195" s="9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9"/>
      <c r="CH195" s="9"/>
      <c r="CI195" s="9"/>
      <c r="CJ195" s="7">
        <v>1</v>
      </c>
    </row>
    <row r="196" spans="1:88" ht="15" x14ac:dyDescent="0.25">
      <c r="A196">
        <v>195</v>
      </c>
      <c r="B196" s="28">
        <v>170</v>
      </c>
      <c r="C196" s="28" t="s">
        <v>325</v>
      </c>
      <c r="D196" s="45">
        <v>30835053</v>
      </c>
      <c r="E196" s="29" t="s">
        <v>2122</v>
      </c>
      <c r="F196" s="29"/>
      <c r="G196" s="29" t="s">
        <v>1702</v>
      </c>
      <c r="H196" s="30">
        <f t="shared" si="37"/>
        <v>26391</v>
      </c>
      <c r="I196" s="29"/>
      <c r="J196" s="28">
        <v>0</v>
      </c>
      <c r="K196" s="31">
        <v>0</v>
      </c>
      <c r="L196" s="7"/>
      <c r="M196" s="7"/>
      <c r="N196" s="7"/>
      <c r="O196" s="32" t="str">
        <f>"Retención Judicial "&amp;(Tabla1[[#This Row],[JUDICIAL]]*100)&amp;"%"</f>
        <v>Retención Judicial 0%</v>
      </c>
      <c r="P196" s="7"/>
      <c r="Q196" s="33">
        <f t="shared" ref="Q196:Q259" si="42">+Q195</f>
        <v>930</v>
      </c>
      <c r="R196" s="34">
        <f>+Tabla1[[#This Row],[MINIMO VITAL]]*9%</f>
        <v>83.7</v>
      </c>
      <c r="S196" s="7"/>
      <c r="T196" s="7">
        <f t="shared" ca="1" si="33"/>
        <v>47</v>
      </c>
      <c r="U196" s="7" t="str">
        <f t="shared" si="34"/>
        <v>30835053</v>
      </c>
      <c r="V196" s="7"/>
      <c r="W196" s="7"/>
      <c r="X196" s="7"/>
      <c r="Y196" s="7"/>
      <c r="Z196" s="7"/>
      <c r="AA196" s="8">
        <f>+Tabla1[[#This Row],[FECHA DE
NACIMIENTO]]</f>
        <v>26391</v>
      </c>
      <c r="AB196" s="20">
        <v>3.1</v>
      </c>
      <c r="AC196" s="7"/>
      <c r="AD196" s="7" t="str">
        <f>IF(COUNTIF(D$1:D195,D196)=0,"OK","Duplicado")</f>
        <v>OK</v>
      </c>
      <c r="AE196" s="7" t="str">
        <f t="shared" ca="1" si="35"/>
        <v>Inactivo</v>
      </c>
      <c r="AF196" s="9" t="s">
        <v>326</v>
      </c>
      <c r="AG196" s="9" t="str">
        <f t="shared" si="38"/>
        <v>CMAC</v>
      </c>
      <c r="AH196" s="7"/>
      <c r="AI196" s="7"/>
      <c r="AJ196" s="7"/>
      <c r="AK196" s="7"/>
      <c r="AL196" s="7"/>
      <c r="AM196" s="7"/>
      <c r="AN196" s="7"/>
      <c r="AO196" s="7" t="e">
        <f ca="1">SEPARARAPELLIDOS2018(Tabla1[[#This Row],[APELLIDOS Y NOMBRES]])</f>
        <v>#NAME?</v>
      </c>
      <c r="AP196" s="7">
        <f t="shared" ca="1" si="39"/>
        <v>0</v>
      </c>
      <c r="AQ196" s="7">
        <f t="shared" ca="1" si="40"/>
        <v>0</v>
      </c>
      <c r="AR196" s="7">
        <f t="shared" ca="1" si="41"/>
        <v>0</v>
      </c>
      <c r="AS196" s="7" t="e">
        <f ca="1">QuitarSimbolos(Tabla1[[#This Row],[CODTRA5]])</f>
        <v>#NAME?</v>
      </c>
      <c r="AT196" s="7" t="s">
        <v>1974</v>
      </c>
      <c r="AU196" s="7">
        <f t="shared" si="36"/>
        <v>2</v>
      </c>
      <c r="AV196" s="7">
        <v>1</v>
      </c>
      <c r="AW196" s="7" t="str">
        <f>+Tabla1[[#This Row],[DNI23]]</f>
        <v>30835053</v>
      </c>
      <c r="AX196" s="7">
        <v>604</v>
      </c>
      <c r="AY196" s="8">
        <f>+Tabla1[[#This Row],[FECHA DE
NACIMIENTO]]</f>
        <v>26391</v>
      </c>
      <c r="AZ196" s="7">
        <f ca="1">+Tabla1[[#This Row],[CODTRA6]]</f>
        <v>0</v>
      </c>
      <c r="BA196" s="7">
        <f ca="1">+Tabla1[[#This Row],[CODTRA7]]</f>
        <v>0</v>
      </c>
      <c r="BB196" s="7" t="e">
        <f ca="1">+Tabla1[[#This Row],[CODTRA8]]</f>
        <v>#NAME?</v>
      </c>
      <c r="BC196" s="7">
        <f>+Tabla1[[#This Row],[SEXO]]</f>
        <v>2</v>
      </c>
      <c r="BD196" s="7">
        <v>9589</v>
      </c>
      <c r="BE196" s="7"/>
      <c r="BF196" s="7">
        <v>959616135</v>
      </c>
      <c r="BG196" s="10" t="s">
        <v>1704</v>
      </c>
      <c r="BH196" s="7">
        <v>3</v>
      </c>
      <c r="BI196" s="9" t="s">
        <v>2123</v>
      </c>
      <c r="BJ196" s="7">
        <v>433</v>
      </c>
      <c r="BK196" s="7"/>
      <c r="BL196" s="7"/>
      <c r="BM196" s="7"/>
      <c r="BN196" s="7"/>
      <c r="BO196" s="7"/>
      <c r="BP196" s="7"/>
      <c r="BQ196" s="7"/>
      <c r="BR196" s="7"/>
      <c r="BS196" s="9"/>
      <c r="BT196" s="7"/>
      <c r="BU196" s="7">
        <v>40704</v>
      </c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9"/>
      <c r="CH196" s="9"/>
      <c r="CI196" s="9"/>
      <c r="CJ196" s="7">
        <v>1</v>
      </c>
    </row>
    <row r="197" spans="1:88" ht="15" x14ac:dyDescent="0.25">
      <c r="A197">
        <v>196</v>
      </c>
      <c r="B197" s="28">
        <v>126</v>
      </c>
      <c r="C197" s="28" t="s">
        <v>3385</v>
      </c>
      <c r="D197" s="45">
        <v>30834651</v>
      </c>
      <c r="E197" s="29" t="s">
        <v>2124</v>
      </c>
      <c r="F197" s="29" t="s">
        <v>2125</v>
      </c>
      <c r="G197" s="29" t="s">
        <v>1736</v>
      </c>
      <c r="H197" s="30">
        <f t="shared" si="37"/>
        <v>24510</v>
      </c>
      <c r="I197" s="29" t="s">
        <v>1737</v>
      </c>
      <c r="J197" s="28">
        <v>0</v>
      </c>
      <c r="K197" s="31">
        <v>0</v>
      </c>
      <c r="L197" s="7"/>
      <c r="M197" s="7"/>
      <c r="N197" s="7"/>
      <c r="O197" s="32" t="str">
        <f>"Retención Judicial "&amp;(Tabla1[[#This Row],[JUDICIAL]]*100)&amp;"%"</f>
        <v>Retención Judicial 0%</v>
      </c>
      <c r="P197" s="7"/>
      <c r="Q197" s="33">
        <f t="shared" si="42"/>
        <v>930</v>
      </c>
      <c r="R197" s="34">
        <f>+Tabla1[[#This Row],[MINIMO VITAL]]*9%</f>
        <v>83.7</v>
      </c>
      <c r="S197" s="7"/>
      <c r="T197" s="7">
        <f t="shared" ca="1" si="33"/>
        <v>52</v>
      </c>
      <c r="U197" s="7" t="str">
        <f t="shared" si="34"/>
        <v>30834651</v>
      </c>
      <c r="V197" s="7"/>
      <c r="W197" s="7"/>
      <c r="X197" s="7"/>
      <c r="Y197" s="7"/>
      <c r="Z197" s="7"/>
      <c r="AA197" s="8">
        <f>+Tabla1[[#This Row],[FECHA DE
NACIMIENTO]]</f>
        <v>24510</v>
      </c>
      <c r="AB197" s="20"/>
      <c r="AC197" s="7"/>
      <c r="AD197" s="7" t="str">
        <f>IF(COUNTIF(D$1:D196,D197)=0,"OK","Duplicado")</f>
        <v>OK</v>
      </c>
      <c r="AE197" s="7" t="str">
        <f t="shared" ca="1" si="35"/>
        <v>Inactivo</v>
      </c>
      <c r="AF197" s="9" t="s">
        <v>327</v>
      </c>
      <c r="AG197" s="9" t="str">
        <f t="shared" si="38"/>
        <v>CMAC</v>
      </c>
      <c r="AH197" s="7"/>
      <c r="AI197" s="7"/>
      <c r="AJ197" s="7"/>
      <c r="AK197" s="7"/>
      <c r="AL197" s="7"/>
      <c r="AM197" s="7"/>
      <c r="AN197" s="7"/>
      <c r="AO197" s="7" t="e">
        <f ca="1">SEPARARAPELLIDOS2018(Tabla1[[#This Row],[APELLIDOS Y NOMBRES]])</f>
        <v>#NAME?</v>
      </c>
      <c r="AP197" s="7">
        <f t="shared" ca="1" si="39"/>
        <v>0</v>
      </c>
      <c r="AQ197" s="7">
        <f t="shared" ca="1" si="40"/>
        <v>0</v>
      </c>
      <c r="AR197" s="7">
        <f t="shared" ca="1" si="41"/>
        <v>0</v>
      </c>
      <c r="AS197" s="7" t="e">
        <f ca="1">QuitarSimbolos(Tabla1[[#This Row],[CODTRA5]])</f>
        <v>#NAME?</v>
      </c>
      <c r="AT197" s="7" t="s">
        <v>1703</v>
      </c>
      <c r="AU197" s="7">
        <f t="shared" si="36"/>
        <v>1</v>
      </c>
      <c r="AV197" s="7">
        <v>1</v>
      </c>
      <c r="AW197" s="7" t="str">
        <f>+Tabla1[[#This Row],[DNI23]]</f>
        <v>30834651</v>
      </c>
      <c r="AX197" s="7">
        <v>604</v>
      </c>
      <c r="AY197" s="8">
        <f>+Tabla1[[#This Row],[FECHA DE
NACIMIENTO]]</f>
        <v>24510</v>
      </c>
      <c r="AZ197" s="7">
        <f ca="1">+Tabla1[[#This Row],[CODTRA6]]</f>
        <v>0</v>
      </c>
      <c r="BA197" s="7">
        <f ca="1">+Tabla1[[#This Row],[CODTRA7]]</f>
        <v>0</v>
      </c>
      <c r="BB197" s="7" t="e">
        <f ca="1">+Tabla1[[#This Row],[CODTRA8]]</f>
        <v>#NAME?</v>
      </c>
      <c r="BC197" s="7">
        <f>+Tabla1[[#This Row],[SEXO]]</f>
        <v>1</v>
      </c>
      <c r="BD197" s="7">
        <v>9589</v>
      </c>
      <c r="BE197" s="7"/>
      <c r="BF197" s="7">
        <v>959426757</v>
      </c>
      <c r="BG197" s="10" t="s">
        <v>2126</v>
      </c>
      <c r="BH197" s="7">
        <v>3</v>
      </c>
      <c r="BI197" s="9" t="s">
        <v>2127</v>
      </c>
      <c r="BJ197" s="7">
        <v>208</v>
      </c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>
        <v>40701</v>
      </c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9"/>
      <c r="CH197" s="9"/>
      <c r="CI197" s="9"/>
      <c r="CJ197" s="7">
        <v>1</v>
      </c>
    </row>
    <row r="198" spans="1:88" ht="15" x14ac:dyDescent="0.25">
      <c r="A198">
        <v>197</v>
      </c>
      <c r="B198" s="28">
        <v>473</v>
      </c>
      <c r="C198" s="28" t="s">
        <v>328</v>
      </c>
      <c r="D198" s="45">
        <v>30831118</v>
      </c>
      <c r="E198" s="29" t="s">
        <v>2128</v>
      </c>
      <c r="F198" s="29"/>
      <c r="G198" s="29" t="s">
        <v>1702</v>
      </c>
      <c r="H198" s="30">
        <f t="shared" si="37"/>
        <v>20698</v>
      </c>
      <c r="I198" s="29"/>
      <c r="J198" s="28">
        <v>0</v>
      </c>
      <c r="K198" s="31">
        <v>0</v>
      </c>
      <c r="L198" s="7"/>
      <c r="M198" s="7"/>
      <c r="N198" s="7"/>
      <c r="O198" s="32" t="str">
        <f>"Retención Judicial "&amp;(Tabla1[[#This Row],[JUDICIAL]]*100)&amp;"%"</f>
        <v>Retención Judicial 0%</v>
      </c>
      <c r="P198" s="7"/>
      <c r="Q198" s="33">
        <f t="shared" si="42"/>
        <v>930</v>
      </c>
      <c r="R198" s="34">
        <f>+Tabla1[[#This Row],[MINIMO VITAL]]*9%</f>
        <v>83.7</v>
      </c>
      <c r="S198" s="7"/>
      <c r="T198" s="7">
        <f t="shared" ca="1" si="33"/>
        <v>62</v>
      </c>
      <c r="U198" s="7" t="str">
        <f t="shared" si="34"/>
        <v>30831118</v>
      </c>
      <c r="V198" s="7"/>
      <c r="W198" s="7"/>
      <c r="X198" s="7"/>
      <c r="Y198" s="7"/>
      <c r="Z198" s="7"/>
      <c r="AA198" s="8">
        <f>+Tabla1[[#This Row],[FECHA DE
NACIMIENTO]]</f>
        <v>20698</v>
      </c>
      <c r="AB198" s="20">
        <v>3.1</v>
      </c>
      <c r="AC198" s="7"/>
      <c r="AD198" s="7" t="str">
        <f>IF(COUNTIF(D$1:D197,D198)=0,"OK","Duplicado")</f>
        <v>OK</v>
      </c>
      <c r="AE198" s="7" t="str">
        <f t="shared" ca="1" si="35"/>
        <v>Inactivo</v>
      </c>
      <c r="AF198" s="9" t="s">
        <v>329</v>
      </c>
      <c r="AG198" s="9" t="str">
        <f t="shared" si="38"/>
        <v>CMAC</v>
      </c>
      <c r="AH198" s="7"/>
      <c r="AI198" s="7"/>
      <c r="AJ198" s="7"/>
      <c r="AK198" s="7"/>
      <c r="AL198" s="7"/>
      <c r="AM198" s="7"/>
      <c r="AN198" s="7"/>
      <c r="AO198" s="7" t="e">
        <f ca="1">SEPARARAPELLIDOS2018(Tabla1[[#This Row],[APELLIDOS Y NOMBRES]])</f>
        <v>#NAME?</v>
      </c>
      <c r="AP198" s="7">
        <f t="shared" ca="1" si="39"/>
        <v>0</v>
      </c>
      <c r="AQ198" s="7">
        <f t="shared" ca="1" si="40"/>
        <v>0</v>
      </c>
      <c r="AR198" s="7">
        <f t="shared" ca="1" si="41"/>
        <v>0</v>
      </c>
      <c r="AS198" s="7" t="e">
        <f ca="1">QuitarSimbolos(Tabla1[[#This Row],[CODTRA5]])</f>
        <v>#NAME?</v>
      </c>
      <c r="AT198" s="7" t="s">
        <v>1703</v>
      </c>
      <c r="AU198" s="7">
        <f t="shared" si="36"/>
        <v>1</v>
      </c>
      <c r="AV198" s="7">
        <v>1</v>
      </c>
      <c r="AW198" s="7" t="str">
        <f>+Tabla1[[#This Row],[DNI23]]</f>
        <v>30831118</v>
      </c>
      <c r="AX198" s="7">
        <v>604</v>
      </c>
      <c r="AY198" s="8">
        <f>+Tabla1[[#This Row],[FECHA DE
NACIMIENTO]]</f>
        <v>20698</v>
      </c>
      <c r="AZ198" s="7">
        <f ca="1">+Tabla1[[#This Row],[CODTRA6]]</f>
        <v>0</v>
      </c>
      <c r="BA198" s="7">
        <f ca="1">+Tabla1[[#This Row],[CODTRA7]]</f>
        <v>0</v>
      </c>
      <c r="BB198" s="7" t="e">
        <f ca="1">+Tabla1[[#This Row],[CODTRA8]]</f>
        <v>#NAME?</v>
      </c>
      <c r="BC198" s="7">
        <f>+Tabla1[[#This Row],[SEXO]]</f>
        <v>1</v>
      </c>
      <c r="BD198" s="7">
        <v>9589</v>
      </c>
      <c r="BE198" s="7"/>
      <c r="BF198" s="7">
        <v>958518638</v>
      </c>
      <c r="BG198" s="10" t="s">
        <v>2129</v>
      </c>
      <c r="BH198" s="7"/>
      <c r="BI198" s="9"/>
      <c r="BJ198" s="7"/>
      <c r="BK198" s="7"/>
      <c r="BL198" s="7"/>
      <c r="BM198" s="7" t="s">
        <v>4</v>
      </c>
      <c r="BN198" s="7">
        <v>3</v>
      </c>
      <c r="BO198" s="7"/>
      <c r="BP198" s="7"/>
      <c r="BQ198" s="7"/>
      <c r="BR198" s="7">
        <v>2</v>
      </c>
      <c r="BS198" s="7" t="s">
        <v>2130</v>
      </c>
      <c r="BT198" s="7"/>
      <c r="BU198" s="7">
        <v>40701</v>
      </c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9"/>
      <c r="CH198" s="9"/>
      <c r="CI198" s="9"/>
      <c r="CJ198" s="7">
        <v>1</v>
      </c>
    </row>
    <row r="199" spans="1:88" ht="15" x14ac:dyDescent="0.25">
      <c r="A199">
        <v>198</v>
      </c>
      <c r="B199" s="28">
        <v>823</v>
      </c>
      <c r="C199" s="28" t="s">
        <v>330</v>
      </c>
      <c r="D199" s="45">
        <v>73372733</v>
      </c>
      <c r="E199" s="29" t="s">
        <v>2131</v>
      </c>
      <c r="F199" s="29"/>
      <c r="G199" s="29" t="s">
        <v>1702</v>
      </c>
      <c r="H199" s="30">
        <f t="shared" si="37"/>
        <v>35368</v>
      </c>
      <c r="I199" s="29"/>
      <c r="J199" s="28">
        <v>0</v>
      </c>
      <c r="K199" s="31">
        <v>0</v>
      </c>
      <c r="L199" s="7"/>
      <c r="M199" s="7"/>
      <c r="N199" s="7"/>
      <c r="O199" s="32" t="str">
        <f>"Retención Judicial "&amp;(Tabla1[[#This Row],[JUDICIAL]]*100)&amp;"%"</f>
        <v>Retención Judicial 0%</v>
      </c>
      <c r="P199" s="7"/>
      <c r="Q199" s="33">
        <f t="shared" si="42"/>
        <v>930</v>
      </c>
      <c r="R199" s="34">
        <f>+Tabla1[[#This Row],[MINIMO VITAL]]*9%</f>
        <v>83.7</v>
      </c>
      <c r="S199" s="7"/>
      <c r="T199" s="7">
        <f t="shared" ca="1" si="33"/>
        <v>22</v>
      </c>
      <c r="U199" s="7" t="str">
        <f t="shared" si="34"/>
        <v>73372733</v>
      </c>
      <c r="V199" s="7"/>
      <c r="W199" s="7"/>
      <c r="X199" s="7"/>
      <c r="Y199" s="7"/>
      <c r="Z199" s="7"/>
      <c r="AA199" s="8">
        <f>+Tabla1[[#This Row],[FECHA DE
NACIMIENTO]]</f>
        <v>35368</v>
      </c>
      <c r="AB199" s="20"/>
      <c r="AC199" s="7"/>
      <c r="AD199" s="7" t="str">
        <f>IF(COUNTIF(D$1:D198,D199)=0,"OK","Duplicado")</f>
        <v>OK</v>
      </c>
      <c r="AE199" s="7" t="str">
        <f t="shared" ca="1" si="35"/>
        <v>Inactivo</v>
      </c>
      <c r="AF199" s="9" t="s">
        <v>331</v>
      </c>
      <c r="AG199" s="9" t="str">
        <f t="shared" si="38"/>
        <v>CMAC</v>
      </c>
      <c r="AH199" s="7"/>
      <c r="AI199" s="7"/>
      <c r="AJ199" s="7"/>
      <c r="AK199" s="7"/>
      <c r="AL199" s="7"/>
      <c r="AM199" s="7"/>
      <c r="AN199" s="7"/>
      <c r="AO199" s="7" t="e">
        <f ca="1">SEPARARAPELLIDOS2018(Tabla1[[#This Row],[APELLIDOS Y NOMBRES]])</f>
        <v>#NAME?</v>
      </c>
      <c r="AP199" s="7">
        <f t="shared" ca="1" si="39"/>
        <v>0</v>
      </c>
      <c r="AQ199" s="7">
        <f t="shared" ca="1" si="40"/>
        <v>0</v>
      </c>
      <c r="AR199" s="7">
        <f t="shared" ca="1" si="41"/>
        <v>0</v>
      </c>
      <c r="AS199" s="7" t="e">
        <f ca="1">QuitarSimbolos(Tabla1[[#This Row],[CODTRA5]])</f>
        <v>#NAME?</v>
      </c>
      <c r="AT199" s="7" t="s">
        <v>1703</v>
      </c>
      <c r="AU199" s="7">
        <f t="shared" si="36"/>
        <v>1</v>
      </c>
      <c r="AV199" s="7">
        <v>1</v>
      </c>
      <c r="AW199" s="7" t="str">
        <f>+Tabla1[[#This Row],[DNI23]]</f>
        <v>73372733</v>
      </c>
      <c r="AX199" s="7">
        <v>604</v>
      </c>
      <c r="AY199" s="8">
        <f>+Tabla1[[#This Row],[FECHA DE
NACIMIENTO]]</f>
        <v>35368</v>
      </c>
      <c r="AZ199" s="7">
        <f ca="1">+Tabla1[[#This Row],[CODTRA6]]</f>
        <v>0</v>
      </c>
      <c r="BA199" s="7">
        <f ca="1">+Tabla1[[#This Row],[CODTRA7]]</f>
        <v>0</v>
      </c>
      <c r="BB199" s="7" t="e">
        <f ca="1">+Tabla1[[#This Row],[CODTRA8]]</f>
        <v>#NAME?</v>
      </c>
      <c r="BC199" s="7">
        <f>+Tabla1[[#This Row],[SEXO]]</f>
        <v>1</v>
      </c>
      <c r="BD199" s="7">
        <v>9589</v>
      </c>
      <c r="BE199" s="7"/>
      <c r="BF199" s="7">
        <v>959616135</v>
      </c>
      <c r="BG199" s="10" t="s">
        <v>1704</v>
      </c>
      <c r="BH199" s="7">
        <v>3</v>
      </c>
      <c r="BI199" s="9" t="s">
        <v>2132</v>
      </c>
      <c r="BJ199" s="7">
        <v>341</v>
      </c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>
        <v>40701</v>
      </c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9"/>
      <c r="CH199" s="9"/>
      <c r="CI199" s="9"/>
      <c r="CJ199" s="7">
        <v>1</v>
      </c>
    </row>
    <row r="200" spans="1:88" ht="15" x14ac:dyDescent="0.25">
      <c r="A200">
        <v>199</v>
      </c>
      <c r="B200" s="28">
        <v>824</v>
      </c>
      <c r="C200" s="28" t="s">
        <v>332</v>
      </c>
      <c r="D200" s="45">
        <v>4625103</v>
      </c>
      <c r="E200" s="29" t="s">
        <v>2133</v>
      </c>
      <c r="F200" s="29" t="s">
        <v>2134</v>
      </c>
      <c r="G200" s="29" t="s">
        <v>1757</v>
      </c>
      <c r="H200" s="30">
        <f t="shared" si="37"/>
        <v>17921</v>
      </c>
      <c r="I200" s="29" t="s">
        <v>1737</v>
      </c>
      <c r="J200" s="28">
        <v>0</v>
      </c>
      <c r="K200" s="31">
        <v>0</v>
      </c>
      <c r="L200" s="7"/>
      <c r="M200" s="7"/>
      <c r="N200" s="7"/>
      <c r="O200" s="32" t="str">
        <f>"Retención Judicial "&amp;(Tabla1[[#This Row],[JUDICIAL]]*100)&amp;"%"</f>
        <v>Retención Judicial 0%</v>
      </c>
      <c r="P200" s="7"/>
      <c r="Q200" s="33">
        <f t="shared" si="42"/>
        <v>930</v>
      </c>
      <c r="R200" s="34">
        <f>+Tabla1[[#This Row],[MINIMO VITAL]]*9%</f>
        <v>83.7</v>
      </c>
      <c r="S200" s="7"/>
      <c r="T200" s="7">
        <f t="shared" ca="1" si="33"/>
        <v>70</v>
      </c>
      <c r="U200" s="7" t="str">
        <f t="shared" si="34"/>
        <v>04625103</v>
      </c>
      <c r="V200" s="7"/>
      <c r="W200" s="7"/>
      <c r="X200" s="7"/>
      <c r="Y200" s="7"/>
      <c r="Z200" s="7"/>
      <c r="AA200" s="8">
        <f>+Tabla1[[#This Row],[FECHA DE
NACIMIENTO]]</f>
        <v>17921</v>
      </c>
      <c r="AB200" s="20"/>
      <c r="AC200" s="7"/>
      <c r="AD200" s="7" t="str">
        <f>IF(COUNTIF(D$1:D199,D200)=0,"OK","Duplicado")</f>
        <v>OK</v>
      </c>
      <c r="AE200" s="7" t="str">
        <f t="shared" ca="1" si="35"/>
        <v>Inactivo</v>
      </c>
      <c r="AF200" s="9" t="s">
        <v>333</v>
      </c>
      <c r="AG200" s="9" t="str">
        <f t="shared" si="38"/>
        <v>CMAC</v>
      </c>
      <c r="AH200" s="7"/>
      <c r="AI200" s="7"/>
      <c r="AJ200" s="7"/>
      <c r="AK200" s="7"/>
      <c r="AL200" s="7"/>
      <c r="AM200" s="7"/>
      <c r="AN200" s="7"/>
      <c r="AO200" s="7" t="e">
        <f ca="1">SEPARARAPELLIDOS2018(Tabla1[[#This Row],[APELLIDOS Y NOMBRES]])</f>
        <v>#NAME?</v>
      </c>
      <c r="AP200" s="7">
        <f t="shared" ca="1" si="39"/>
        <v>0</v>
      </c>
      <c r="AQ200" s="7">
        <f t="shared" ca="1" si="40"/>
        <v>0</v>
      </c>
      <c r="AR200" s="7">
        <f t="shared" ca="1" si="41"/>
        <v>0</v>
      </c>
      <c r="AS200" s="7" t="e">
        <f ca="1">QuitarSimbolos(Tabla1[[#This Row],[CODTRA5]])</f>
        <v>#NAME?</v>
      </c>
      <c r="AT200" s="7" t="s">
        <v>1703</v>
      </c>
      <c r="AU200" s="7">
        <f t="shared" si="36"/>
        <v>1</v>
      </c>
      <c r="AV200" s="7">
        <v>1</v>
      </c>
      <c r="AW200" s="7" t="str">
        <f>+Tabla1[[#This Row],[DNI23]]</f>
        <v>04625103</v>
      </c>
      <c r="AX200" s="7">
        <v>604</v>
      </c>
      <c r="AY200" s="8">
        <f>+Tabla1[[#This Row],[FECHA DE
NACIMIENTO]]</f>
        <v>17921</v>
      </c>
      <c r="AZ200" s="7">
        <f ca="1">+Tabla1[[#This Row],[CODTRA6]]</f>
        <v>0</v>
      </c>
      <c r="BA200" s="7">
        <f ca="1">+Tabla1[[#This Row],[CODTRA7]]</f>
        <v>0</v>
      </c>
      <c r="BB200" s="7" t="e">
        <f ca="1">+Tabla1[[#This Row],[CODTRA8]]</f>
        <v>#NAME?</v>
      </c>
      <c r="BC200" s="7">
        <f>+Tabla1[[#This Row],[SEXO]]</f>
        <v>1</v>
      </c>
      <c r="BD200" s="7">
        <v>9589</v>
      </c>
      <c r="BE200" s="7"/>
      <c r="BF200" s="7">
        <v>957483420</v>
      </c>
      <c r="BG200" s="10" t="s">
        <v>2135</v>
      </c>
      <c r="BH200" s="7">
        <v>3</v>
      </c>
      <c r="BI200" s="9" t="s">
        <v>2136</v>
      </c>
      <c r="BJ200" s="7">
        <v>102</v>
      </c>
      <c r="BK200" s="7"/>
      <c r="BL200" s="7"/>
      <c r="BM200" s="7"/>
      <c r="BN200" s="7"/>
      <c r="BO200" s="7"/>
      <c r="BP200" s="7"/>
      <c r="BQ200" s="7"/>
      <c r="BR200" s="7">
        <v>2</v>
      </c>
      <c r="BS200" s="9" t="s">
        <v>2089</v>
      </c>
      <c r="BT200" s="7"/>
      <c r="BU200" s="7">
        <v>40701</v>
      </c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9"/>
      <c r="CH200" s="9"/>
      <c r="CI200" s="9"/>
      <c r="CJ200" s="7">
        <v>1</v>
      </c>
    </row>
    <row r="201" spans="1:88" ht="15" x14ac:dyDescent="0.25">
      <c r="A201">
        <v>200</v>
      </c>
      <c r="B201" s="28">
        <v>536</v>
      </c>
      <c r="C201" s="28" t="s">
        <v>334</v>
      </c>
      <c r="D201" s="45">
        <v>80326862</v>
      </c>
      <c r="E201" s="29" t="s">
        <v>2137</v>
      </c>
      <c r="F201" s="29"/>
      <c r="G201" s="29" t="s">
        <v>1702</v>
      </c>
      <c r="H201" s="30">
        <f t="shared" si="37"/>
        <v>18760</v>
      </c>
      <c r="I201" s="29"/>
      <c r="J201" s="28">
        <v>0</v>
      </c>
      <c r="K201" s="31">
        <v>0</v>
      </c>
      <c r="L201" s="7"/>
      <c r="M201" s="7"/>
      <c r="N201" s="7"/>
      <c r="O201" s="32" t="str">
        <f>"Retención Judicial "&amp;(Tabla1[[#This Row],[JUDICIAL]]*100)&amp;"%"</f>
        <v>Retención Judicial 0%</v>
      </c>
      <c r="P201" s="7"/>
      <c r="Q201" s="33">
        <f t="shared" si="42"/>
        <v>930</v>
      </c>
      <c r="R201" s="34">
        <f>+Tabla1[[#This Row],[MINIMO VITAL]]*9%</f>
        <v>83.7</v>
      </c>
      <c r="S201" s="7"/>
      <c r="T201" s="7">
        <f t="shared" ca="1" si="33"/>
        <v>67</v>
      </c>
      <c r="U201" s="7" t="str">
        <f t="shared" si="34"/>
        <v>80326862</v>
      </c>
      <c r="V201" s="7"/>
      <c r="W201" s="7"/>
      <c r="X201" s="7"/>
      <c r="Y201" s="7"/>
      <c r="Z201" s="7"/>
      <c r="AA201" s="8">
        <f>+Tabla1[[#This Row],[FECHA DE
NACIMIENTO]]</f>
        <v>18760</v>
      </c>
      <c r="AB201" s="20"/>
      <c r="AC201" s="7"/>
      <c r="AD201" s="7" t="str">
        <f>IF(COUNTIF(D$1:D200,D201)=0,"OK","Duplicado")</f>
        <v>OK</v>
      </c>
      <c r="AE201" s="7" t="str">
        <f t="shared" ca="1" si="35"/>
        <v>Inactivo</v>
      </c>
      <c r="AF201" s="9" t="s">
        <v>335</v>
      </c>
      <c r="AG201" s="9" t="str">
        <f t="shared" si="38"/>
        <v>CMAC</v>
      </c>
      <c r="AH201" s="7"/>
      <c r="AI201" s="7"/>
      <c r="AJ201" s="7"/>
      <c r="AK201" s="7"/>
      <c r="AL201" s="7"/>
      <c r="AM201" s="7"/>
      <c r="AN201" s="7"/>
      <c r="AO201" s="7" t="e">
        <f ca="1">SEPARARAPELLIDOS2018(Tabla1[[#This Row],[APELLIDOS Y NOMBRES]])</f>
        <v>#NAME?</v>
      </c>
      <c r="AP201" s="7">
        <f t="shared" ca="1" si="39"/>
        <v>0</v>
      </c>
      <c r="AQ201" s="7">
        <f t="shared" ca="1" si="40"/>
        <v>0</v>
      </c>
      <c r="AR201" s="7">
        <f t="shared" ca="1" si="41"/>
        <v>0</v>
      </c>
      <c r="AS201" s="7" t="e">
        <f ca="1">QuitarSimbolos(Tabla1[[#This Row],[CODTRA5]])</f>
        <v>#NAME?</v>
      </c>
      <c r="AT201" s="7" t="s">
        <v>1703</v>
      </c>
      <c r="AU201" s="7">
        <f t="shared" si="36"/>
        <v>1</v>
      </c>
      <c r="AV201" s="7">
        <v>1</v>
      </c>
      <c r="AW201" s="7" t="str">
        <f>+Tabla1[[#This Row],[DNI23]]</f>
        <v>80326862</v>
      </c>
      <c r="AX201" s="7">
        <v>604</v>
      </c>
      <c r="AY201" s="8">
        <f>+Tabla1[[#This Row],[FECHA DE
NACIMIENTO]]</f>
        <v>18760</v>
      </c>
      <c r="AZ201" s="7">
        <f ca="1">+Tabla1[[#This Row],[CODTRA6]]</f>
        <v>0</v>
      </c>
      <c r="BA201" s="7">
        <f ca="1">+Tabla1[[#This Row],[CODTRA7]]</f>
        <v>0</v>
      </c>
      <c r="BB201" s="7" t="e">
        <f ca="1">+Tabla1[[#This Row],[CODTRA8]]</f>
        <v>#NAME?</v>
      </c>
      <c r="BC201" s="7">
        <f>+Tabla1[[#This Row],[SEXO]]</f>
        <v>1</v>
      </c>
      <c r="BD201" s="7">
        <v>9589</v>
      </c>
      <c r="BE201" s="7"/>
      <c r="BF201" s="7">
        <v>959616135</v>
      </c>
      <c r="BG201" s="10" t="s">
        <v>1704</v>
      </c>
      <c r="BH201" s="7">
        <v>3</v>
      </c>
      <c r="BI201" s="9" t="s">
        <v>2138</v>
      </c>
      <c r="BJ201" s="7">
        <v>215</v>
      </c>
      <c r="BK201" s="7"/>
      <c r="BL201" s="7"/>
      <c r="BM201" s="9"/>
      <c r="BN201" s="7"/>
      <c r="BO201" s="7"/>
      <c r="BP201" s="7"/>
      <c r="BQ201" s="7"/>
      <c r="BR201" s="7"/>
      <c r="BS201" s="7"/>
      <c r="BT201" s="7" t="s">
        <v>2139</v>
      </c>
      <c r="BU201" s="7">
        <v>40701</v>
      </c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9"/>
      <c r="CH201" s="9"/>
      <c r="CI201" s="9"/>
      <c r="CJ201" s="7">
        <v>1</v>
      </c>
    </row>
    <row r="202" spans="1:88" ht="15" x14ac:dyDescent="0.25">
      <c r="A202">
        <v>201</v>
      </c>
      <c r="B202" s="28">
        <v>293</v>
      </c>
      <c r="C202" s="28" t="s">
        <v>3387</v>
      </c>
      <c r="D202" s="45">
        <v>30828332</v>
      </c>
      <c r="E202" s="35" t="s">
        <v>3386</v>
      </c>
      <c r="F202" s="35" t="s">
        <v>3624</v>
      </c>
      <c r="G202" s="35" t="s">
        <v>1757</v>
      </c>
      <c r="H202" s="30">
        <f t="shared" si="37"/>
        <v>21415</v>
      </c>
      <c r="I202" s="29" t="s">
        <v>1710</v>
      </c>
      <c r="J202" s="28">
        <v>0</v>
      </c>
      <c r="K202" s="31">
        <v>0</v>
      </c>
      <c r="L202" s="7"/>
      <c r="M202" s="7"/>
      <c r="N202" s="7"/>
      <c r="O202" s="32" t="str">
        <f>"Retención Judicial "&amp;(Tabla1[[#This Row],[JUDICIAL]]*100)&amp;"%"</f>
        <v>Retención Judicial 0%</v>
      </c>
      <c r="P202" s="7"/>
      <c r="Q202" s="33">
        <f t="shared" si="42"/>
        <v>930</v>
      </c>
      <c r="R202" s="34">
        <f>+Tabla1[[#This Row],[MINIMO VITAL]]*9%</f>
        <v>83.7</v>
      </c>
      <c r="S202" s="7"/>
      <c r="T202" s="7">
        <f t="shared" ca="1" si="33"/>
        <v>60</v>
      </c>
      <c r="U202" s="7" t="str">
        <f t="shared" si="34"/>
        <v>30828332</v>
      </c>
      <c r="V202" s="7"/>
      <c r="W202" s="7"/>
      <c r="X202" s="7"/>
      <c r="Y202" s="7"/>
      <c r="Z202" s="7"/>
      <c r="AA202" s="8">
        <f>+Tabla1[[#This Row],[FECHA DE
NACIMIENTO]]</f>
        <v>21415</v>
      </c>
      <c r="AB202" s="20"/>
      <c r="AC202" s="7"/>
      <c r="AD202" s="7" t="str">
        <f>IF(COUNTIF(D$1:D201,D202)=0,"OK","Duplicado")</f>
        <v>OK</v>
      </c>
      <c r="AE202" s="7" t="str">
        <f t="shared" ca="1" si="35"/>
        <v>Inactivo</v>
      </c>
      <c r="AF202" s="9" t="s">
        <v>1720</v>
      </c>
      <c r="AG202" s="9" t="str">
        <f t="shared" si="38"/>
        <v/>
      </c>
      <c r="AH202" s="7"/>
      <c r="AI202" s="7"/>
      <c r="AJ202" s="7"/>
      <c r="AK202" s="7"/>
      <c r="AL202" s="7"/>
      <c r="AM202" s="7"/>
      <c r="AN202" s="7"/>
      <c r="AO202" s="7" t="e">
        <f ca="1">SEPARARAPELLIDOS2018(Tabla1[[#This Row],[APELLIDOS Y NOMBRES]])</f>
        <v>#NAME?</v>
      </c>
      <c r="AP202" s="7">
        <f t="shared" ca="1" si="39"/>
        <v>0</v>
      </c>
      <c r="AQ202" s="7">
        <f t="shared" ca="1" si="40"/>
        <v>0</v>
      </c>
      <c r="AR202" s="7">
        <f t="shared" ca="1" si="41"/>
        <v>0</v>
      </c>
      <c r="AS202" s="7" t="e">
        <f ca="1">QuitarSimbolos(Tabla1[[#This Row],[CODTRA5]])</f>
        <v>#NAME?</v>
      </c>
      <c r="AT202" s="7" t="s">
        <v>1703</v>
      </c>
      <c r="AU202" s="7">
        <f t="shared" si="36"/>
        <v>1</v>
      </c>
      <c r="AV202" s="7">
        <v>1</v>
      </c>
      <c r="AW202" s="7" t="str">
        <f>+Tabla1[[#This Row],[DNI23]]</f>
        <v>30828332</v>
      </c>
      <c r="AX202" s="7">
        <v>604</v>
      </c>
      <c r="AY202" s="8">
        <f>+Tabla1[[#This Row],[FECHA DE
NACIMIENTO]]</f>
        <v>21415</v>
      </c>
      <c r="AZ202" s="7">
        <f ca="1">+Tabla1[[#This Row],[CODTRA6]]</f>
        <v>0</v>
      </c>
      <c r="BA202" s="7">
        <f ca="1">+Tabla1[[#This Row],[CODTRA7]]</f>
        <v>0</v>
      </c>
      <c r="BB202" s="7" t="e">
        <f ca="1">+Tabla1[[#This Row],[CODTRA8]]</f>
        <v>#NAME?</v>
      </c>
      <c r="BC202" s="7">
        <f>+Tabla1[[#This Row],[SEXO]]</f>
        <v>1</v>
      </c>
      <c r="BD202" s="7">
        <v>9589</v>
      </c>
      <c r="BE202" s="7"/>
      <c r="BF202" s="7">
        <v>959616135</v>
      </c>
      <c r="BG202" s="10" t="s">
        <v>1704</v>
      </c>
      <c r="BH202" s="7">
        <v>3</v>
      </c>
      <c r="BI202" s="9" t="s">
        <v>2138</v>
      </c>
      <c r="BJ202" s="7">
        <v>209</v>
      </c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>
        <v>40701</v>
      </c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9"/>
      <c r="CH202" s="9"/>
      <c r="CI202" s="9"/>
      <c r="CJ202" s="7">
        <v>1</v>
      </c>
    </row>
    <row r="203" spans="1:88" ht="15" x14ac:dyDescent="0.25">
      <c r="A203">
        <v>202</v>
      </c>
      <c r="B203" s="28">
        <v>697</v>
      </c>
      <c r="C203" s="28" t="s">
        <v>336</v>
      </c>
      <c r="D203" s="45">
        <v>30827465</v>
      </c>
      <c r="E203" s="29" t="s">
        <v>2140</v>
      </c>
      <c r="F203" s="29" t="s">
        <v>2141</v>
      </c>
      <c r="G203" s="29" t="s">
        <v>1742</v>
      </c>
      <c r="H203" s="30">
        <f t="shared" si="37"/>
        <v>23238</v>
      </c>
      <c r="I203" s="29" t="s">
        <v>1737</v>
      </c>
      <c r="J203" s="28">
        <v>0</v>
      </c>
      <c r="K203" s="31">
        <v>0</v>
      </c>
      <c r="L203" s="7"/>
      <c r="M203" s="7"/>
      <c r="N203" s="7"/>
      <c r="O203" s="32" t="str">
        <f>"Retención Judicial "&amp;(Tabla1[[#This Row],[JUDICIAL]]*100)&amp;"%"</f>
        <v>Retención Judicial 0%</v>
      </c>
      <c r="P203" s="7"/>
      <c r="Q203" s="33">
        <f t="shared" si="42"/>
        <v>930</v>
      </c>
      <c r="R203" s="34">
        <f>+Tabla1[[#This Row],[MINIMO VITAL]]*9%</f>
        <v>83.7</v>
      </c>
      <c r="S203" s="7"/>
      <c r="T203" s="7">
        <f t="shared" ca="1" si="33"/>
        <v>55</v>
      </c>
      <c r="U203" s="7" t="str">
        <f t="shared" si="34"/>
        <v>30827465</v>
      </c>
      <c r="V203" s="7"/>
      <c r="W203" s="7"/>
      <c r="X203" s="7"/>
      <c r="Y203" s="7"/>
      <c r="Z203" s="7"/>
      <c r="AA203" s="8">
        <f>+Tabla1[[#This Row],[FECHA DE
NACIMIENTO]]</f>
        <v>23238</v>
      </c>
      <c r="AB203" s="20">
        <v>3.1</v>
      </c>
      <c r="AC203" s="7"/>
      <c r="AD203" s="7" t="str">
        <f>IF(COUNTIF(D$1:D202,D203)=0,"OK","Duplicado")</f>
        <v>OK</v>
      </c>
      <c r="AE203" s="7" t="str">
        <f t="shared" ca="1" si="35"/>
        <v>Inactivo</v>
      </c>
      <c r="AF203" s="9" t="s">
        <v>337</v>
      </c>
      <c r="AG203" s="9" t="str">
        <f t="shared" si="38"/>
        <v>CMAC</v>
      </c>
      <c r="AH203" s="7"/>
      <c r="AI203" s="7"/>
      <c r="AJ203" s="7"/>
      <c r="AK203" s="7"/>
      <c r="AL203" s="7"/>
      <c r="AM203" s="7"/>
      <c r="AN203" s="7"/>
      <c r="AO203" s="7" t="e">
        <f ca="1">SEPARARAPELLIDOS2018(Tabla1[[#This Row],[APELLIDOS Y NOMBRES]])</f>
        <v>#NAME?</v>
      </c>
      <c r="AP203" s="7">
        <f t="shared" ca="1" si="39"/>
        <v>0</v>
      </c>
      <c r="AQ203" s="7">
        <f t="shared" ca="1" si="40"/>
        <v>0</v>
      </c>
      <c r="AR203" s="7">
        <f t="shared" ca="1" si="41"/>
        <v>0</v>
      </c>
      <c r="AS203" s="7" t="e">
        <f ca="1">QuitarSimbolos(Tabla1[[#This Row],[CODTRA5]])</f>
        <v>#NAME?</v>
      </c>
      <c r="AT203" s="7" t="s">
        <v>1703</v>
      </c>
      <c r="AU203" s="7">
        <f t="shared" si="36"/>
        <v>1</v>
      </c>
      <c r="AV203" s="7">
        <v>1</v>
      </c>
      <c r="AW203" s="7" t="str">
        <f>+Tabla1[[#This Row],[DNI23]]</f>
        <v>30827465</v>
      </c>
      <c r="AX203" s="7">
        <v>604</v>
      </c>
      <c r="AY203" s="8">
        <f>+Tabla1[[#This Row],[FECHA DE
NACIMIENTO]]</f>
        <v>23238</v>
      </c>
      <c r="AZ203" s="7">
        <f ca="1">+Tabla1[[#This Row],[CODTRA6]]</f>
        <v>0</v>
      </c>
      <c r="BA203" s="7">
        <f ca="1">+Tabla1[[#This Row],[CODTRA7]]</f>
        <v>0</v>
      </c>
      <c r="BB203" s="7" t="e">
        <f ca="1">+Tabla1[[#This Row],[CODTRA8]]</f>
        <v>#NAME?</v>
      </c>
      <c r="BC203" s="7">
        <f>+Tabla1[[#This Row],[SEXO]]</f>
        <v>1</v>
      </c>
      <c r="BD203" s="7">
        <v>9589</v>
      </c>
      <c r="BE203" s="7"/>
      <c r="BF203" s="7">
        <v>959616135</v>
      </c>
      <c r="BG203" s="10" t="s">
        <v>1704</v>
      </c>
      <c r="BH203" s="7"/>
      <c r="BI203" s="9"/>
      <c r="BJ203" s="7"/>
      <c r="BK203" s="7"/>
      <c r="BL203" s="7"/>
      <c r="BM203" s="7" t="s">
        <v>1738</v>
      </c>
      <c r="BN203" s="7">
        <v>1</v>
      </c>
      <c r="BO203" s="7"/>
      <c r="BP203" s="7"/>
      <c r="BQ203" s="7"/>
      <c r="BR203" s="7">
        <v>1</v>
      </c>
      <c r="BS203" s="7" t="s">
        <v>2142</v>
      </c>
      <c r="BT203" s="7"/>
      <c r="BU203" s="7">
        <v>170301</v>
      </c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9"/>
      <c r="CH203" s="9"/>
      <c r="CI203" s="9"/>
      <c r="CJ203" s="7">
        <v>1</v>
      </c>
    </row>
    <row r="204" spans="1:88" ht="15" x14ac:dyDescent="0.25">
      <c r="A204">
        <v>203</v>
      </c>
      <c r="B204" s="28">
        <v>416</v>
      </c>
      <c r="C204" s="28" t="s">
        <v>338</v>
      </c>
      <c r="D204" s="45">
        <v>30822735</v>
      </c>
      <c r="E204" s="29" t="s">
        <v>2143</v>
      </c>
      <c r="F204" s="29"/>
      <c r="G204" s="29" t="s">
        <v>1702</v>
      </c>
      <c r="H204" s="30">
        <f t="shared" si="37"/>
        <v>22093</v>
      </c>
      <c r="I204" s="29"/>
      <c r="J204" s="28">
        <v>0</v>
      </c>
      <c r="K204" s="31">
        <v>0</v>
      </c>
      <c r="L204" s="7"/>
      <c r="M204" s="7"/>
      <c r="N204" s="7"/>
      <c r="O204" s="32" t="str">
        <f>"Retención Judicial "&amp;(Tabla1[[#This Row],[JUDICIAL]]*100)&amp;"%"</f>
        <v>Retención Judicial 0%</v>
      </c>
      <c r="P204" s="7"/>
      <c r="Q204" s="33">
        <f t="shared" si="42"/>
        <v>930</v>
      </c>
      <c r="R204" s="34">
        <f>+Tabla1[[#This Row],[MINIMO VITAL]]*9%</f>
        <v>83.7</v>
      </c>
      <c r="S204" s="7"/>
      <c r="T204" s="7">
        <f t="shared" ca="1" si="33"/>
        <v>58</v>
      </c>
      <c r="U204" s="7" t="str">
        <f t="shared" si="34"/>
        <v>30822735</v>
      </c>
      <c r="V204" s="7"/>
      <c r="W204" s="7"/>
      <c r="X204" s="7"/>
      <c r="Y204" s="7"/>
      <c r="Z204" s="7"/>
      <c r="AA204" s="8">
        <f>+Tabla1[[#This Row],[FECHA DE
NACIMIENTO]]</f>
        <v>22093</v>
      </c>
      <c r="AB204" s="20">
        <v>3.1</v>
      </c>
      <c r="AC204" s="7"/>
      <c r="AD204" s="7" t="str">
        <f>IF(COUNTIF(D$1:D203,D204)=0,"OK","Duplicado")</f>
        <v>OK</v>
      </c>
      <c r="AE204" s="7" t="str">
        <f t="shared" ca="1" si="35"/>
        <v>Inactivo</v>
      </c>
      <c r="AF204" s="9" t="s">
        <v>339</v>
      </c>
      <c r="AG204" s="9" t="str">
        <f t="shared" si="38"/>
        <v>CMAC</v>
      </c>
      <c r="AH204" s="7"/>
      <c r="AI204" s="7"/>
      <c r="AJ204" s="7"/>
      <c r="AK204" s="7"/>
      <c r="AL204" s="7"/>
      <c r="AM204" s="7"/>
      <c r="AN204" s="7"/>
      <c r="AO204" s="7" t="e">
        <f ca="1">SEPARARAPELLIDOS2018(Tabla1[[#This Row],[APELLIDOS Y NOMBRES]])</f>
        <v>#NAME?</v>
      </c>
      <c r="AP204" s="7">
        <f t="shared" ca="1" si="39"/>
        <v>0</v>
      </c>
      <c r="AQ204" s="7">
        <f t="shared" ca="1" si="40"/>
        <v>0</v>
      </c>
      <c r="AR204" s="7">
        <f t="shared" ca="1" si="41"/>
        <v>0</v>
      </c>
      <c r="AS204" s="7" t="e">
        <f ca="1">QuitarSimbolos(Tabla1[[#This Row],[CODTRA5]])</f>
        <v>#NAME?</v>
      </c>
      <c r="AT204" s="7" t="s">
        <v>1703</v>
      </c>
      <c r="AU204" s="7">
        <f t="shared" si="36"/>
        <v>1</v>
      </c>
      <c r="AV204" s="7">
        <v>1</v>
      </c>
      <c r="AW204" s="7" t="str">
        <f>+Tabla1[[#This Row],[DNI23]]</f>
        <v>30822735</v>
      </c>
      <c r="AX204" s="7">
        <v>604</v>
      </c>
      <c r="AY204" s="8">
        <f>+Tabla1[[#This Row],[FECHA DE
NACIMIENTO]]</f>
        <v>22093</v>
      </c>
      <c r="AZ204" s="7">
        <f ca="1">+Tabla1[[#This Row],[CODTRA6]]</f>
        <v>0</v>
      </c>
      <c r="BA204" s="7">
        <f ca="1">+Tabla1[[#This Row],[CODTRA7]]</f>
        <v>0</v>
      </c>
      <c r="BB204" s="7" t="e">
        <f ca="1">+Tabla1[[#This Row],[CODTRA8]]</f>
        <v>#NAME?</v>
      </c>
      <c r="BC204" s="7">
        <f>+Tabla1[[#This Row],[SEXO]]</f>
        <v>1</v>
      </c>
      <c r="BD204" s="7">
        <v>9589</v>
      </c>
      <c r="BE204" s="7"/>
      <c r="BF204" s="7">
        <v>959616135</v>
      </c>
      <c r="BG204" s="10" t="s">
        <v>1704</v>
      </c>
      <c r="BH204" s="7"/>
      <c r="BI204" s="9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9"/>
      <c r="CH204" s="9"/>
      <c r="CI204" s="9"/>
      <c r="CJ204" s="7">
        <v>1</v>
      </c>
    </row>
    <row r="205" spans="1:88" ht="15" x14ac:dyDescent="0.25">
      <c r="A205">
        <v>204</v>
      </c>
      <c r="B205" s="28">
        <v>183</v>
      </c>
      <c r="C205" s="28" t="s">
        <v>340</v>
      </c>
      <c r="D205" s="45">
        <v>30823604</v>
      </c>
      <c r="E205" s="29" t="s">
        <v>2144</v>
      </c>
      <c r="F205" s="29" t="s">
        <v>2145</v>
      </c>
      <c r="G205" s="29" t="s">
        <v>1736</v>
      </c>
      <c r="H205" s="30">
        <f t="shared" si="37"/>
        <v>23438</v>
      </c>
      <c r="I205" s="29" t="s">
        <v>1737</v>
      </c>
      <c r="J205" s="28">
        <v>0</v>
      </c>
      <c r="K205" s="31">
        <v>0</v>
      </c>
      <c r="L205" s="7"/>
      <c r="M205" s="7"/>
      <c r="N205" s="7"/>
      <c r="O205" s="32" t="str">
        <f>"Retención Judicial "&amp;(Tabla1[[#This Row],[JUDICIAL]]*100)&amp;"%"</f>
        <v>Retención Judicial 0%</v>
      </c>
      <c r="P205" s="7"/>
      <c r="Q205" s="33">
        <f t="shared" si="42"/>
        <v>930</v>
      </c>
      <c r="R205" s="34">
        <f>+Tabla1[[#This Row],[MINIMO VITAL]]*9%</f>
        <v>83.7</v>
      </c>
      <c r="S205" s="7"/>
      <c r="T205" s="7">
        <f t="shared" ca="1" si="33"/>
        <v>55</v>
      </c>
      <c r="U205" s="7" t="str">
        <f t="shared" si="34"/>
        <v>30823604</v>
      </c>
      <c r="V205" s="7"/>
      <c r="W205" s="7"/>
      <c r="X205" s="7"/>
      <c r="Y205" s="7"/>
      <c r="Z205" s="7"/>
      <c r="AA205" s="8">
        <f>+Tabla1[[#This Row],[FECHA DE
NACIMIENTO]]</f>
        <v>23438</v>
      </c>
      <c r="AB205" s="20">
        <v>3.1</v>
      </c>
      <c r="AC205" s="7"/>
      <c r="AD205" s="7" t="str">
        <f>IF(COUNTIF(D$1:D204,D205)=0,"OK","Duplicado")</f>
        <v>OK</v>
      </c>
      <c r="AE205" s="7" t="str">
        <f t="shared" ca="1" si="35"/>
        <v>Inactivo</v>
      </c>
      <c r="AF205" s="9" t="s">
        <v>341</v>
      </c>
      <c r="AG205" s="9" t="str">
        <f t="shared" si="38"/>
        <v>CMAC</v>
      </c>
      <c r="AH205" s="7"/>
      <c r="AI205" s="7"/>
      <c r="AJ205" s="7"/>
      <c r="AK205" s="7"/>
      <c r="AL205" s="7"/>
      <c r="AM205" s="7"/>
      <c r="AN205" s="7"/>
      <c r="AO205" s="7" t="e">
        <f ca="1">SEPARARAPELLIDOS2018(Tabla1[[#This Row],[APELLIDOS Y NOMBRES]])</f>
        <v>#NAME?</v>
      </c>
      <c r="AP205" s="7">
        <f t="shared" ca="1" si="39"/>
        <v>0</v>
      </c>
      <c r="AQ205" s="7">
        <f t="shared" ca="1" si="40"/>
        <v>0</v>
      </c>
      <c r="AR205" s="7">
        <f t="shared" ca="1" si="41"/>
        <v>0</v>
      </c>
      <c r="AS205" s="7" t="e">
        <f ca="1">QuitarSimbolos(Tabla1[[#This Row],[CODTRA5]])</f>
        <v>#NAME?</v>
      </c>
      <c r="AT205" s="7" t="s">
        <v>1703</v>
      </c>
      <c r="AU205" s="7">
        <f t="shared" si="36"/>
        <v>1</v>
      </c>
      <c r="AV205" s="7">
        <v>1</v>
      </c>
      <c r="AW205" s="7" t="str">
        <f>+Tabla1[[#This Row],[DNI23]]</f>
        <v>30823604</v>
      </c>
      <c r="AX205" s="7">
        <v>604</v>
      </c>
      <c r="AY205" s="8">
        <f>+Tabla1[[#This Row],[FECHA DE
NACIMIENTO]]</f>
        <v>23438</v>
      </c>
      <c r="AZ205" s="7">
        <f ca="1">+Tabla1[[#This Row],[CODTRA6]]</f>
        <v>0</v>
      </c>
      <c r="BA205" s="7">
        <f ca="1">+Tabla1[[#This Row],[CODTRA7]]</f>
        <v>0</v>
      </c>
      <c r="BB205" s="7" t="e">
        <f ca="1">+Tabla1[[#This Row],[CODTRA8]]</f>
        <v>#NAME?</v>
      </c>
      <c r="BC205" s="7">
        <f>+Tabla1[[#This Row],[SEXO]]</f>
        <v>1</v>
      </c>
      <c r="BD205" s="7">
        <v>9589</v>
      </c>
      <c r="BE205" s="7"/>
      <c r="BF205" s="7">
        <v>959616135</v>
      </c>
      <c r="BG205" s="10" t="s">
        <v>1704</v>
      </c>
      <c r="BH205" s="7"/>
      <c r="BI205" s="9"/>
      <c r="BJ205" s="7"/>
      <c r="BK205" s="7"/>
      <c r="BL205" s="7"/>
      <c r="BM205" s="7" t="s">
        <v>1738</v>
      </c>
      <c r="BN205" s="7">
        <v>16</v>
      </c>
      <c r="BO205" s="7"/>
      <c r="BP205" s="7"/>
      <c r="BQ205" s="7"/>
      <c r="BR205" s="7">
        <v>2</v>
      </c>
      <c r="BS205" s="7" t="s">
        <v>1733</v>
      </c>
      <c r="BT205" s="7"/>
      <c r="BU205" s="7">
        <v>170301</v>
      </c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9"/>
      <c r="CH205" s="9"/>
      <c r="CI205" s="9"/>
      <c r="CJ205" s="7">
        <v>1</v>
      </c>
    </row>
    <row r="206" spans="1:88" ht="15" x14ac:dyDescent="0.25">
      <c r="A206">
        <v>205</v>
      </c>
      <c r="B206" s="28">
        <v>829</v>
      </c>
      <c r="C206" s="28" t="s">
        <v>342</v>
      </c>
      <c r="D206" s="45">
        <v>41692194</v>
      </c>
      <c r="E206" s="29" t="s">
        <v>2146</v>
      </c>
      <c r="F206" s="29"/>
      <c r="G206" s="29" t="s">
        <v>1702</v>
      </c>
      <c r="H206" s="30">
        <f t="shared" si="37"/>
        <v>30306</v>
      </c>
      <c r="I206" s="29"/>
      <c r="J206" s="28">
        <v>0</v>
      </c>
      <c r="K206" s="31">
        <v>0</v>
      </c>
      <c r="L206" s="7"/>
      <c r="M206" s="7"/>
      <c r="N206" s="7"/>
      <c r="O206" s="32" t="str">
        <f>"Retención Judicial "&amp;(Tabla1[[#This Row],[JUDICIAL]]*100)&amp;"%"</f>
        <v>Retención Judicial 0%</v>
      </c>
      <c r="P206" s="7"/>
      <c r="Q206" s="33">
        <f t="shared" si="42"/>
        <v>930</v>
      </c>
      <c r="R206" s="34">
        <f>+Tabla1[[#This Row],[MINIMO VITAL]]*9%</f>
        <v>83.7</v>
      </c>
      <c r="S206" s="7"/>
      <c r="T206" s="7">
        <f t="shared" ca="1" si="33"/>
        <v>36</v>
      </c>
      <c r="U206" s="7" t="str">
        <f t="shared" si="34"/>
        <v>41692194</v>
      </c>
      <c r="V206" s="7"/>
      <c r="W206" s="7"/>
      <c r="X206" s="7"/>
      <c r="Y206" s="7"/>
      <c r="Z206" s="7"/>
      <c r="AA206" s="8">
        <f>+Tabla1[[#This Row],[FECHA DE
NACIMIENTO]]</f>
        <v>30306</v>
      </c>
      <c r="AB206" s="20"/>
      <c r="AC206" s="7"/>
      <c r="AD206" s="7" t="str">
        <f>IF(COUNTIF(D$1:D205,D206)=0,"OK","Duplicado")</f>
        <v>OK</v>
      </c>
      <c r="AE206" s="7" t="str">
        <f t="shared" ca="1" si="35"/>
        <v>Inactivo</v>
      </c>
      <c r="AF206" s="9" t="s">
        <v>343</v>
      </c>
      <c r="AG206" s="9" t="str">
        <f t="shared" si="38"/>
        <v>CMAC</v>
      </c>
      <c r="AH206" s="7"/>
      <c r="AI206" s="7"/>
      <c r="AJ206" s="7"/>
      <c r="AK206" s="7"/>
      <c r="AL206" s="7"/>
      <c r="AM206" s="7"/>
      <c r="AN206" s="7"/>
      <c r="AO206" s="7" t="e">
        <f ca="1">SEPARARAPELLIDOS2018(Tabla1[[#This Row],[APELLIDOS Y NOMBRES]])</f>
        <v>#NAME?</v>
      </c>
      <c r="AP206" s="7">
        <f t="shared" ca="1" si="39"/>
        <v>0</v>
      </c>
      <c r="AQ206" s="7">
        <f t="shared" ca="1" si="40"/>
        <v>0</v>
      </c>
      <c r="AR206" s="7">
        <f t="shared" ca="1" si="41"/>
        <v>0</v>
      </c>
      <c r="AS206" s="7" t="e">
        <f ca="1">QuitarSimbolos(Tabla1[[#This Row],[CODTRA5]])</f>
        <v>#NAME?</v>
      </c>
      <c r="AT206" s="7" t="s">
        <v>1703</v>
      </c>
      <c r="AU206" s="7">
        <f t="shared" si="36"/>
        <v>1</v>
      </c>
      <c r="AV206" s="7">
        <v>1</v>
      </c>
      <c r="AW206" s="7" t="str">
        <f>+Tabla1[[#This Row],[DNI23]]</f>
        <v>41692194</v>
      </c>
      <c r="AX206" s="7">
        <v>604</v>
      </c>
      <c r="AY206" s="8">
        <f>+Tabla1[[#This Row],[FECHA DE
NACIMIENTO]]</f>
        <v>30306</v>
      </c>
      <c r="AZ206" s="7">
        <f ca="1">+Tabla1[[#This Row],[CODTRA6]]</f>
        <v>0</v>
      </c>
      <c r="BA206" s="7">
        <f ca="1">+Tabla1[[#This Row],[CODTRA7]]</f>
        <v>0</v>
      </c>
      <c r="BB206" s="7" t="e">
        <f ca="1">+Tabla1[[#This Row],[CODTRA8]]</f>
        <v>#NAME?</v>
      </c>
      <c r="BC206" s="7">
        <f>+Tabla1[[#This Row],[SEXO]]</f>
        <v>1</v>
      </c>
      <c r="BD206" s="7">
        <v>9589</v>
      </c>
      <c r="BE206" s="7"/>
      <c r="BF206" s="7">
        <v>959616135</v>
      </c>
      <c r="BG206" s="10" t="s">
        <v>1704</v>
      </c>
      <c r="BH206" s="7">
        <v>3</v>
      </c>
      <c r="BI206" s="9" t="s">
        <v>1937</v>
      </c>
      <c r="BJ206" s="7">
        <v>104</v>
      </c>
      <c r="BK206" s="7"/>
      <c r="BL206" s="7"/>
      <c r="BM206" s="7"/>
      <c r="BN206" s="7"/>
      <c r="BO206" s="7"/>
      <c r="BP206" s="7"/>
      <c r="BQ206" s="7"/>
      <c r="BR206" s="7">
        <v>2</v>
      </c>
      <c r="BS206" s="9" t="s">
        <v>2089</v>
      </c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9"/>
      <c r="CH206" s="9"/>
      <c r="CI206" s="9"/>
      <c r="CJ206" s="7">
        <v>1</v>
      </c>
    </row>
    <row r="207" spans="1:88" ht="15" x14ac:dyDescent="0.25">
      <c r="A207">
        <v>206</v>
      </c>
      <c r="B207" s="28">
        <v>830</v>
      </c>
      <c r="C207" s="28" t="s">
        <v>344</v>
      </c>
      <c r="D207" s="45">
        <v>47044194</v>
      </c>
      <c r="E207" s="29" t="s">
        <v>2147</v>
      </c>
      <c r="F207" s="29"/>
      <c r="G207" s="29" t="s">
        <v>1702</v>
      </c>
      <c r="H207" s="30">
        <f t="shared" si="37"/>
        <v>33755</v>
      </c>
      <c r="I207" s="29"/>
      <c r="J207" s="28">
        <v>0</v>
      </c>
      <c r="K207" s="31">
        <v>0</v>
      </c>
      <c r="L207" s="7"/>
      <c r="M207" s="7"/>
      <c r="N207" s="7"/>
      <c r="O207" s="32" t="str">
        <f>"Retención Judicial "&amp;(Tabla1[[#This Row],[JUDICIAL]]*100)&amp;"%"</f>
        <v>Retención Judicial 0%</v>
      </c>
      <c r="P207" s="7"/>
      <c r="Q207" s="33">
        <f t="shared" si="42"/>
        <v>930</v>
      </c>
      <c r="R207" s="34">
        <f>+Tabla1[[#This Row],[MINIMO VITAL]]*9%</f>
        <v>83.7</v>
      </c>
      <c r="S207" s="7"/>
      <c r="T207" s="7">
        <f t="shared" ca="1" si="33"/>
        <v>26</v>
      </c>
      <c r="U207" s="7" t="str">
        <f t="shared" si="34"/>
        <v>47044194</v>
      </c>
      <c r="V207" s="7"/>
      <c r="W207" s="7"/>
      <c r="X207" s="7"/>
      <c r="Y207" s="7"/>
      <c r="Z207" s="7"/>
      <c r="AA207" s="8">
        <f>+Tabla1[[#This Row],[FECHA DE
NACIMIENTO]]</f>
        <v>33755</v>
      </c>
      <c r="AB207" s="20"/>
      <c r="AC207" s="7"/>
      <c r="AD207" s="7" t="str">
        <f>IF(COUNTIF(D$1:D206,D207)=0,"OK","Duplicado")</f>
        <v>OK</v>
      </c>
      <c r="AE207" s="7" t="str">
        <f t="shared" ca="1" si="35"/>
        <v>Inactivo</v>
      </c>
      <c r="AF207" s="9" t="s">
        <v>345</v>
      </c>
      <c r="AG207" s="9" t="str">
        <f t="shared" si="38"/>
        <v>CMAC</v>
      </c>
      <c r="AH207" s="7"/>
      <c r="AI207" s="7"/>
      <c r="AJ207" s="7"/>
      <c r="AK207" s="7"/>
      <c r="AL207" s="7"/>
      <c r="AM207" s="7"/>
      <c r="AN207" s="7"/>
      <c r="AO207" s="7" t="e">
        <f ca="1">SEPARARAPELLIDOS2018(Tabla1[[#This Row],[APELLIDOS Y NOMBRES]])</f>
        <v>#NAME?</v>
      </c>
      <c r="AP207" s="7">
        <f t="shared" ca="1" si="39"/>
        <v>0</v>
      </c>
      <c r="AQ207" s="7">
        <f t="shared" ca="1" si="40"/>
        <v>0</v>
      </c>
      <c r="AR207" s="7">
        <f t="shared" ca="1" si="41"/>
        <v>0</v>
      </c>
      <c r="AS207" s="7" t="e">
        <f ca="1">QuitarSimbolos(Tabla1[[#This Row],[CODTRA5]])</f>
        <v>#NAME?</v>
      </c>
      <c r="AT207" s="7" t="s">
        <v>1703</v>
      </c>
      <c r="AU207" s="7">
        <f t="shared" si="36"/>
        <v>1</v>
      </c>
      <c r="AV207" s="7">
        <v>1</v>
      </c>
      <c r="AW207" s="7" t="str">
        <f>+Tabla1[[#This Row],[DNI23]]</f>
        <v>47044194</v>
      </c>
      <c r="AX207" s="7">
        <v>604</v>
      </c>
      <c r="AY207" s="8">
        <f>+Tabla1[[#This Row],[FECHA DE
NACIMIENTO]]</f>
        <v>33755</v>
      </c>
      <c r="AZ207" s="7">
        <f ca="1">+Tabla1[[#This Row],[CODTRA6]]</f>
        <v>0</v>
      </c>
      <c r="BA207" s="7">
        <f ca="1">+Tabla1[[#This Row],[CODTRA7]]</f>
        <v>0</v>
      </c>
      <c r="BB207" s="7" t="e">
        <f ca="1">+Tabla1[[#This Row],[CODTRA8]]</f>
        <v>#NAME?</v>
      </c>
      <c r="BC207" s="7">
        <f>+Tabla1[[#This Row],[SEXO]]</f>
        <v>1</v>
      </c>
      <c r="BD207" s="7">
        <v>9589</v>
      </c>
      <c r="BE207" s="7"/>
      <c r="BF207" s="7">
        <v>959616135</v>
      </c>
      <c r="BG207" s="10" t="s">
        <v>1704</v>
      </c>
      <c r="BH207" s="7">
        <v>3</v>
      </c>
      <c r="BI207" s="9" t="s">
        <v>2148</v>
      </c>
      <c r="BJ207" s="7">
        <v>842</v>
      </c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>
        <v>40701</v>
      </c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9"/>
      <c r="CH207" s="9"/>
      <c r="CI207" s="9"/>
      <c r="CJ207" s="7">
        <v>1</v>
      </c>
    </row>
    <row r="208" spans="1:88" ht="15" x14ac:dyDescent="0.25">
      <c r="A208">
        <v>207</v>
      </c>
      <c r="B208" s="28">
        <v>328</v>
      </c>
      <c r="C208" s="28" t="s">
        <v>346</v>
      </c>
      <c r="D208" s="45">
        <v>30837826</v>
      </c>
      <c r="E208" s="35" t="s">
        <v>3388</v>
      </c>
      <c r="F208" s="35" t="s">
        <v>3625</v>
      </c>
      <c r="G208" s="35" t="s">
        <v>1736</v>
      </c>
      <c r="H208" s="30">
        <f t="shared" si="37"/>
        <v>28008</v>
      </c>
      <c r="I208" s="29" t="s">
        <v>1710</v>
      </c>
      <c r="J208" s="28">
        <v>0</v>
      </c>
      <c r="K208" s="31">
        <v>0</v>
      </c>
      <c r="L208" s="7"/>
      <c r="M208" s="7"/>
      <c r="N208" s="7"/>
      <c r="O208" s="32" t="str">
        <f>"Retención Judicial "&amp;(Tabla1[[#This Row],[JUDICIAL]]*100)&amp;"%"</f>
        <v>Retención Judicial 0%</v>
      </c>
      <c r="P208" s="7"/>
      <c r="Q208" s="33">
        <f t="shared" si="42"/>
        <v>930</v>
      </c>
      <c r="R208" s="34">
        <f>+Tabla1[[#This Row],[MINIMO VITAL]]*9%</f>
        <v>83.7</v>
      </c>
      <c r="S208" s="7"/>
      <c r="T208" s="7">
        <f t="shared" ca="1" si="33"/>
        <v>42</v>
      </c>
      <c r="U208" s="7" t="str">
        <f t="shared" si="34"/>
        <v>30837826</v>
      </c>
      <c r="V208" s="7"/>
      <c r="W208" s="7"/>
      <c r="X208" s="7"/>
      <c r="Y208" s="7"/>
      <c r="Z208" s="7"/>
      <c r="AA208" s="8">
        <f>+Tabla1[[#This Row],[FECHA DE
NACIMIENTO]]</f>
        <v>28008</v>
      </c>
      <c r="AB208" s="20"/>
      <c r="AC208" s="7"/>
      <c r="AD208" s="7" t="str">
        <f>IF(COUNTIF(D$1:D207,D208)=0,"OK","Duplicado")</f>
        <v>OK</v>
      </c>
      <c r="AE208" s="7" t="str">
        <f t="shared" ca="1" si="35"/>
        <v>Inactivo</v>
      </c>
      <c r="AF208" s="9" t="s">
        <v>1720</v>
      </c>
      <c r="AG208" s="9" t="str">
        <f t="shared" si="38"/>
        <v/>
      </c>
      <c r="AH208" s="7"/>
      <c r="AI208" s="7"/>
      <c r="AJ208" s="7"/>
      <c r="AK208" s="7"/>
      <c r="AL208" s="7"/>
      <c r="AM208" s="7"/>
      <c r="AN208" s="7"/>
      <c r="AO208" s="7" t="e">
        <f ca="1">SEPARARAPELLIDOS2018(Tabla1[[#This Row],[APELLIDOS Y NOMBRES]])</f>
        <v>#NAME?</v>
      </c>
      <c r="AP208" s="7">
        <f t="shared" ca="1" si="39"/>
        <v>0</v>
      </c>
      <c r="AQ208" s="7">
        <f t="shared" ca="1" si="40"/>
        <v>0</v>
      </c>
      <c r="AR208" s="7">
        <f t="shared" ca="1" si="41"/>
        <v>0</v>
      </c>
      <c r="AS208" s="7" t="e">
        <f ca="1">QuitarSimbolos(Tabla1[[#This Row],[CODTRA5]])</f>
        <v>#NAME?</v>
      </c>
      <c r="AT208" s="7" t="s">
        <v>1703</v>
      </c>
      <c r="AU208" s="7">
        <f t="shared" si="36"/>
        <v>1</v>
      </c>
      <c r="AV208" s="7">
        <v>1</v>
      </c>
      <c r="AW208" s="7" t="str">
        <f>+Tabla1[[#This Row],[DNI23]]</f>
        <v>30837826</v>
      </c>
      <c r="AX208" s="7">
        <v>604</v>
      </c>
      <c r="AY208" s="8">
        <f>+Tabla1[[#This Row],[FECHA DE
NACIMIENTO]]</f>
        <v>28008</v>
      </c>
      <c r="AZ208" s="7">
        <f ca="1">+Tabla1[[#This Row],[CODTRA6]]</f>
        <v>0</v>
      </c>
      <c r="BA208" s="7">
        <f ca="1">+Tabla1[[#This Row],[CODTRA7]]</f>
        <v>0</v>
      </c>
      <c r="BB208" s="7" t="e">
        <f ca="1">+Tabla1[[#This Row],[CODTRA8]]</f>
        <v>#NAME?</v>
      </c>
      <c r="BC208" s="7">
        <f>+Tabla1[[#This Row],[SEXO]]</f>
        <v>1</v>
      </c>
      <c r="BD208" s="7">
        <v>9589</v>
      </c>
      <c r="BE208" s="7"/>
      <c r="BF208" s="7">
        <v>959616135</v>
      </c>
      <c r="BG208" s="10" t="s">
        <v>1704</v>
      </c>
      <c r="BH208" s="7"/>
      <c r="BI208" s="9"/>
      <c r="BJ208" s="7"/>
      <c r="BK208" s="7"/>
      <c r="BL208" s="7"/>
      <c r="BM208" s="7">
        <v>88</v>
      </c>
      <c r="BN208" s="7">
        <v>10</v>
      </c>
      <c r="BO208" s="7"/>
      <c r="BP208" s="7"/>
      <c r="BQ208" s="7"/>
      <c r="BR208" s="7">
        <v>5</v>
      </c>
      <c r="BS208" s="7" t="s">
        <v>2149</v>
      </c>
      <c r="BT208" s="7"/>
      <c r="BU208" s="7">
        <v>170301</v>
      </c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9"/>
      <c r="CH208" s="9"/>
      <c r="CI208" s="9"/>
      <c r="CJ208" s="7">
        <v>1</v>
      </c>
    </row>
    <row r="209" spans="1:88" ht="15" x14ac:dyDescent="0.25">
      <c r="A209">
        <v>208</v>
      </c>
      <c r="B209" s="28">
        <v>832</v>
      </c>
      <c r="C209" s="28" t="s">
        <v>347</v>
      </c>
      <c r="D209" s="45">
        <v>41927651</v>
      </c>
      <c r="E209" s="29" t="s">
        <v>2150</v>
      </c>
      <c r="F209" s="29" t="s">
        <v>2151</v>
      </c>
      <c r="G209" s="29" t="s">
        <v>1757</v>
      </c>
      <c r="H209" s="30">
        <f t="shared" si="37"/>
        <v>29641</v>
      </c>
      <c r="I209" s="29" t="s">
        <v>1710</v>
      </c>
      <c r="J209" s="28">
        <v>0</v>
      </c>
      <c r="K209" s="31">
        <v>0</v>
      </c>
      <c r="L209" s="7"/>
      <c r="M209" s="7"/>
      <c r="N209" s="7"/>
      <c r="O209" s="32" t="str">
        <f>"Retención Judicial "&amp;(Tabla1[[#This Row],[JUDICIAL]]*100)&amp;"%"</f>
        <v>Retención Judicial 0%</v>
      </c>
      <c r="P209" s="7"/>
      <c r="Q209" s="33">
        <f t="shared" si="42"/>
        <v>930</v>
      </c>
      <c r="R209" s="34">
        <f>+Tabla1[[#This Row],[MINIMO VITAL]]*9%</f>
        <v>83.7</v>
      </c>
      <c r="S209" s="7"/>
      <c r="T209" s="7">
        <f t="shared" ca="1" si="33"/>
        <v>38</v>
      </c>
      <c r="U209" s="7" t="str">
        <f t="shared" si="34"/>
        <v>41927651</v>
      </c>
      <c r="V209" s="7"/>
      <c r="W209" s="7"/>
      <c r="X209" s="7"/>
      <c r="Y209" s="7"/>
      <c r="Z209" s="7"/>
      <c r="AA209" s="8">
        <f>+Tabla1[[#This Row],[FECHA DE
NACIMIENTO]]</f>
        <v>29641</v>
      </c>
      <c r="AB209" s="20"/>
      <c r="AC209" s="7"/>
      <c r="AD209" s="7" t="str">
        <f>IF(COUNTIF(D$1:D208,D209)=0,"OK","Duplicado")</f>
        <v>OK</v>
      </c>
      <c r="AE209" s="7" t="str">
        <f t="shared" ca="1" si="35"/>
        <v>Inactivo</v>
      </c>
      <c r="AF209" s="9" t="s">
        <v>348</v>
      </c>
      <c r="AG209" s="9" t="str">
        <f t="shared" si="38"/>
        <v>CMAC</v>
      </c>
      <c r="AH209" s="7"/>
      <c r="AI209" s="7"/>
      <c r="AJ209" s="7"/>
      <c r="AK209" s="7"/>
      <c r="AL209" s="7"/>
      <c r="AM209" s="7"/>
      <c r="AN209" s="7"/>
      <c r="AO209" s="7" t="e">
        <f ca="1">SEPARARAPELLIDOS2018(Tabla1[[#This Row],[APELLIDOS Y NOMBRES]])</f>
        <v>#NAME?</v>
      </c>
      <c r="AP209" s="7">
        <f t="shared" ca="1" si="39"/>
        <v>0</v>
      </c>
      <c r="AQ209" s="7">
        <f t="shared" ca="1" si="40"/>
        <v>0</v>
      </c>
      <c r="AR209" s="7">
        <f t="shared" ca="1" si="41"/>
        <v>0</v>
      </c>
      <c r="AS209" s="7" t="e">
        <f ca="1">QuitarSimbolos(Tabla1[[#This Row],[CODTRA5]])</f>
        <v>#NAME?</v>
      </c>
      <c r="AT209" s="7" t="s">
        <v>1703</v>
      </c>
      <c r="AU209" s="7">
        <f t="shared" si="36"/>
        <v>1</v>
      </c>
      <c r="AV209" s="7">
        <v>1</v>
      </c>
      <c r="AW209" s="7" t="str">
        <f>+Tabla1[[#This Row],[DNI23]]</f>
        <v>41927651</v>
      </c>
      <c r="AX209" s="7">
        <v>604</v>
      </c>
      <c r="AY209" s="8">
        <f>+Tabla1[[#This Row],[FECHA DE
NACIMIENTO]]</f>
        <v>29641</v>
      </c>
      <c r="AZ209" s="7">
        <f ca="1">+Tabla1[[#This Row],[CODTRA6]]</f>
        <v>0</v>
      </c>
      <c r="BA209" s="7">
        <f ca="1">+Tabla1[[#This Row],[CODTRA7]]</f>
        <v>0</v>
      </c>
      <c r="BB209" s="7" t="e">
        <f ca="1">+Tabla1[[#This Row],[CODTRA8]]</f>
        <v>#NAME?</v>
      </c>
      <c r="BC209" s="7">
        <f>+Tabla1[[#This Row],[SEXO]]</f>
        <v>1</v>
      </c>
      <c r="BD209" s="7">
        <v>9589</v>
      </c>
      <c r="BE209" s="7"/>
      <c r="BF209" s="7">
        <v>959616135</v>
      </c>
      <c r="BG209" s="10" t="s">
        <v>1704</v>
      </c>
      <c r="BH209" s="7">
        <v>1</v>
      </c>
      <c r="BI209" s="9" t="s">
        <v>2152</v>
      </c>
      <c r="BJ209" s="7" t="s">
        <v>1748</v>
      </c>
      <c r="BK209" s="7"/>
      <c r="BL209" s="7"/>
      <c r="BM209" s="7"/>
      <c r="BN209" s="7"/>
      <c r="BO209" s="7"/>
      <c r="BP209" s="7"/>
      <c r="BQ209" s="7"/>
      <c r="BR209" s="7">
        <v>1</v>
      </c>
      <c r="BS209" s="9" t="s">
        <v>2153</v>
      </c>
      <c r="BT209" s="7"/>
      <c r="BU209" s="7">
        <v>40701</v>
      </c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9"/>
      <c r="CH209" s="9"/>
      <c r="CI209" s="9"/>
      <c r="CJ209" s="7">
        <v>1</v>
      </c>
    </row>
    <row r="210" spans="1:88" ht="15" x14ac:dyDescent="0.25">
      <c r="A210">
        <v>209</v>
      </c>
      <c r="B210" s="28">
        <v>831</v>
      </c>
      <c r="C210" s="28" t="s">
        <v>349</v>
      </c>
      <c r="D210" s="45">
        <v>30843800</v>
      </c>
      <c r="E210" s="29" t="s">
        <v>2154</v>
      </c>
      <c r="F210" s="29" t="s">
        <v>2155</v>
      </c>
      <c r="G210" s="29" t="s">
        <v>1742</v>
      </c>
      <c r="H210" s="30">
        <f t="shared" si="37"/>
        <v>28166</v>
      </c>
      <c r="I210" s="29" t="s">
        <v>1737</v>
      </c>
      <c r="J210" s="28">
        <v>0</v>
      </c>
      <c r="K210" s="31">
        <v>0</v>
      </c>
      <c r="L210" s="7"/>
      <c r="M210" s="7"/>
      <c r="N210" s="7"/>
      <c r="O210" s="32" t="str">
        <f>"Retención Judicial "&amp;(Tabla1[[#This Row],[JUDICIAL]]*100)&amp;"%"</f>
        <v>Retención Judicial 0%</v>
      </c>
      <c r="P210" s="7"/>
      <c r="Q210" s="33">
        <f t="shared" si="42"/>
        <v>930</v>
      </c>
      <c r="R210" s="34">
        <f>+Tabla1[[#This Row],[MINIMO VITAL]]*9%</f>
        <v>83.7</v>
      </c>
      <c r="S210" s="7"/>
      <c r="T210" s="7">
        <f t="shared" ca="1" si="33"/>
        <v>42</v>
      </c>
      <c r="U210" s="7" t="str">
        <f t="shared" si="34"/>
        <v>30843800</v>
      </c>
      <c r="V210" s="7"/>
      <c r="W210" s="7"/>
      <c r="X210" s="7"/>
      <c r="Y210" s="7"/>
      <c r="Z210" s="7"/>
      <c r="AA210" s="8">
        <f>+Tabla1[[#This Row],[FECHA DE
NACIMIENTO]]</f>
        <v>28166</v>
      </c>
      <c r="AB210" s="20"/>
      <c r="AC210" s="7"/>
      <c r="AD210" s="7" t="str">
        <f>IF(COUNTIF(D$1:D209,D210)=0,"OK","Duplicado")</f>
        <v>OK</v>
      </c>
      <c r="AE210" s="7" t="str">
        <f t="shared" ca="1" si="35"/>
        <v>Inactivo</v>
      </c>
      <c r="AF210" s="9" t="s">
        <v>350</v>
      </c>
      <c r="AG210" s="9" t="str">
        <f t="shared" si="38"/>
        <v>CMAC</v>
      </c>
      <c r="AH210" s="7"/>
      <c r="AI210" s="7"/>
      <c r="AJ210" s="7"/>
      <c r="AK210" s="7"/>
      <c r="AL210" s="7"/>
      <c r="AM210" s="7"/>
      <c r="AN210" s="7"/>
      <c r="AO210" s="7" t="e">
        <f ca="1">SEPARARAPELLIDOS2018(Tabla1[[#This Row],[APELLIDOS Y NOMBRES]])</f>
        <v>#NAME?</v>
      </c>
      <c r="AP210" s="7">
        <f t="shared" ca="1" si="39"/>
        <v>0</v>
      </c>
      <c r="AQ210" s="7">
        <f t="shared" ca="1" si="40"/>
        <v>0</v>
      </c>
      <c r="AR210" s="7">
        <f t="shared" ca="1" si="41"/>
        <v>0</v>
      </c>
      <c r="AS210" s="7" t="e">
        <f ca="1">QuitarSimbolos(Tabla1[[#This Row],[CODTRA5]])</f>
        <v>#NAME?</v>
      </c>
      <c r="AT210" s="7" t="s">
        <v>1703</v>
      </c>
      <c r="AU210" s="7">
        <f t="shared" si="36"/>
        <v>1</v>
      </c>
      <c r="AV210" s="7">
        <v>1</v>
      </c>
      <c r="AW210" s="7" t="str">
        <f>+Tabla1[[#This Row],[DNI23]]</f>
        <v>30843800</v>
      </c>
      <c r="AX210" s="7">
        <v>604</v>
      </c>
      <c r="AY210" s="8">
        <f>+Tabla1[[#This Row],[FECHA DE
NACIMIENTO]]</f>
        <v>28166</v>
      </c>
      <c r="AZ210" s="7">
        <f ca="1">+Tabla1[[#This Row],[CODTRA6]]</f>
        <v>0</v>
      </c>
      <c r="BA210" s="7">
        <f ca="1">+Tabla1[[#This Row],[CODTRA7]]</f>
        <v>0</v>
      </c>
      <c r="BB210" s="7" t="e">
        <f ca="1">+Tabla1[[#This Row],[CODTRA8]]</f>
        <v>#NAME?</v>
      </c>
      <c r="BC210" s="7">
        <f>+Tabla1[[#This Row],[SEXO]]</f>
        <v>1</v>
      </c>
      <c r="BD210" s="7">
        <v>9589</v>
      </c>
      <c r="BE210" s="7"/>
      <c r="BF210" s="7">
        <v>959496781</v>
      </c>
      <c r="BG210" s="10" t="s">
        <v>2156</v>
      </c>
      <c r="BH210" s="7">
        <v>4</v>
      </c>
      <c r="BI210" s="9" t="s">
        <v>2157</v>
      </c>
      <c r="BJ210" s="7">
        <v>108</v>
      </c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>
        <v>40701</v>
      </c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9"/>
      <c r="CH210" s="9"/>
      <c r="CI210" s="9"/>
      <c r="CJ210" s="7">
        <v>1</v>
      </c>
    </row>
    <row r="211" spans="1:88" ht="15" x14ac:dyDescent="0.25">
      <c r="A211">
        <v>210</v>
      </c>
      <c r="B211" s="28">
        <v>7</v>
      </c>
      <c r="C211" s="28" t="s">
        <v>351</v>
      </c>
      <c r="D211" s="45">
        <v>30823210</v>
      </c>
      <c r="E211" s="29" t="s">
        <v>2158</v>
      </c>
      <c r="F211" s="29"/>
      <c r="G211" s="29" t="s">
        <v>1702</v>
      </c>
      <c r="H211" s="30">
        <f t="shared" si="37"/>
        <v>20013</v>
      </c>
      <c r="I211" s="29"/>
      <c r="J211" s="28">
        <v>0</v>
      </c>
      <c r="K211" s="31">
        <v>0</v>
      </c>
      <c r="L211" s="7"/>
      <c r="M211" s="7"/>
      <c r="N211" s="7"/>
      <c r="O211" s="32" t="str">
        <f>"Retención Judicial "&amp;(Tabla1[[#This Row],[JUDICIAL]]*100)&amp;"%"</f>
        <v>Retención Judicial 0%</v>
      </c>
      <c r="P211" s="7"/>
      <c r="Q211" s="33">
        <f t="shared" si="42"/>
        <v>930</v>
      </c>
      <c r="R211" s="34">
        <f>+Tabla1[[#This Row],[MINIMO VITAL]]*9%</f>
        <v>83.7</v>
      </c>
      <c r="S211" s="7"/>
      <c r="T211" s="7">
        <f t="shared" ca="1" si="33"/>
        <v>64</v>
      </c>
      <c r="U211" s="7" t="str">
        <f t="shared" si="34"/>
        <v>30823210</v>
      </c>
      <c r="V211" s="7"/>
      <c r="W211" s="7"/>
      <c r="X211" s="7"/>
      <c r="Y211" s="7"/>
      <c r="Z211" s="7"/>
      <c r="AA211" s="8">
        <f>+Tabla1[[#This Row],[FECHA DE
NACIMIENTO]]</f>
        <v>20013</v>
      </c>
      <c r="AB211" s="20"/>
      <c r="AC211" s="7"/>
      <c r="AD211" s="7" t="str">
        <f>IF(COUNTIF(D$1:D210,D211)=0,"OK","Duplicado")</f>
        <v>OK</v>
      </c>
      <c r="AE211" s="7" t="str">
        <f t="shared" ca="1" si="35"/>
        <v>Inactivo</v>
      </c>
      <c r="AF211" s="9" t="s">
        <v>352</v>
      </c>
      <c r="AG211" s="9" t="str">
        <f t="shared" si="38"/>
        <v>CMAC</v>
      </c>
      <c r="AH211" s="7"/>
      <c r="AI211" s="7"/>
      <c r="AJ211" s="7"/>
      <c r="AK211" s="7"/>
      <c r="AL211" s="7"/>
      <c r="AM211" s="7"/>
      <c r="AN211" s="7"/>
      <c r="AO211" s="7" t="e">
        <f ca="1">SEPARARAPELLIDOS2018(Tabla1[[#This Row],[APELLIDOS Y NOMBRES]])</f>
        <v>#NAME?</v>
      </c>
      <c r="AP211" s="7">
        <f t="shared" ca="1" si="39"/>
        <v>0</v>
      </c>
      <c r="AQ211" s="7">
        <f t="shared" ca="1" si="40"/>
        <v>0</v>
      </c>
      <c r="AR211" s="7">
        <f t="shared" ca="1" si="41"/>
        <v>0</v>
      </c>
      <c r="AS211" s="7" t="e">
        <f ca="1">QuitarSimbolos(Tabla1[[#This Row],[CODTRA5]])</f>
        <v>#NAME?</v>
      </c>
      <c r="AT211" s="7" t="s">
        <v>1703</v>
      </c>
      <c r="AU211" s="7">
        <f t="shared" si="36"/>
        <v>1</v>
      </c>
      <c r="AV211" s="7">
        <v>1</v>
      </c>
      <c r="AW211" s="7" t="str">
        <f>+Tabla1[[#This Row],[DNI23]]</f>
        <v>30823210</v>
      </c>
      <c r="AX211" s="7">
        <v>604</v>
      </c>
      <c r="AY211" s="8">
        <f>+Tabla1[[#This Row],[FECHA DE
NACIMIENTO]]</f>
        <v>20013</v>
      </c>
      <c r="AZ211" s="7">
        <f ca="1">+Tabla1[[#This Row],[CODTRA6]]</f>
        <v>0</v>
      </c>
      <c r="BA211" s="7">
        <f ca="1">+Tabla1[[#This Row],[CODTRA7]]</f>
        <v>0</v>
      </c>
      <c r="BB211" s="7" t="e">
        <f ca="1">+Tabla1[[#This Row],[CODTRA8]]</f>
        <v>#NAME?</v>
      </c>
      <c r="BC211" s="7">
        <f>+Tabla1[[#This Row],[SEXO]]</f>
        <v>1</v>
      </c>
      <c r="BD211" s="7">
        <v>9589</v>
      </c>
      <c r="BE211" s="7"/>
      <c r="BF211" s="7">
        <v>959499063</v>
      </c>
      <c r="BG211" s="10" t="s">
        <v>2159</v>
      </c>
      <c r="BH211" s="7">
        <v>3</v>
      </c>
      <c r="BI211" s="9" t="s">
        <v>1921</v>
      </c>
      <c r="BJ211" s="7">
        <v>80</v>
      </c>
      <c r="BK211" s="7"/>
      <c r="BL211" s="7"/>
      <c r="BM211" s="7"/>
      <c r="BN211" s="7"/>
      <c r="BO211" s="7"/>
      <c r="BP211" s="7"/>
      <c r="BQ211" s="7"/>
      <c r="BR211" s="7">
        <v>2</v>
      </c>
      <c r="BS211" s="9" t="s">
        <v>2089</v>
      </c>
      <c r="BT211" s="7"/>
      <c r="BU211" s="7">
        <v>40701</v>
      </c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9"/>
      <c r="CH211" s="9"/>
      <c r="CI211" s="9"/>
      <c r="CJ211" s="7">
        <v>1</v>
      </c>
    </row>
    <row r="212" spans="1:88" ht="15" x14ac:dyDescent="0.25">
      <c r="A212">
        <v>211</v>
      </c>
      <c r="B212" s="28">
        <v>140</v>
      </c>
      <c r="C212" s="28" t="s">
        <v>353</v>
      </c>
      <c r="D212" s="45">
        <v>4626490</v>
      </c>
      <c r="E212" s="29" t="s">
        <v>2160</v>
      </c>
      <c r="F212" s="29" t="s">
        <v>2161</v>
      </c>
      <c r="G212" s="29" t="s">
        <v>1736</v>
      </c>
      <c r="H212" s="30">
        <f t="shared" si="37"/>
        <v>23373</v>
      </c>
      <c r="I212" s="29" t="s">
        <v>1737</v>
      </c>
      <c r="J212" s="28">
        <v>0</v>
      </c>
      <c r="K212" s="31">
        <v>0</v>
      </c>
      <c r="L212" s="7"/>
      <c r="M212" s="7"/>
      <c r="N212" s="7"/>
      <c r="O212" s="32" t="str">
        <f>"Retención Judicial "&amp;(Tabla1[[#This Row],[JUDICIAL]]*100)&amp;"%"</f>
        <v>Retención Judicial 0%</v>
      </c>
      <c r="P212" s="7"/>
      <c r="Q212" s="33">
        <f t="shared" si="42"/>
        <v>930</v>
      </c>
      <c r="R212" s="34">
        <f>+Tabla1[[#This Row],[MINIMO VITAL]]*9%</f>
        <v>83.7</v>
      </c>
      <c r="S212" s="7"/>
      <c r="T212" s="7">
        <f t="shared" ca="1" si="33"/>
        <v>55</v>
      </c>
      <c r="U212" s="7" t="str">
        <f t="shared" si="34"/>
        <v>04626490</v>
      </c>
      <c r="V212" s="7"/>
      <c r="W212" s="7"/>
      <c r="X212" s="7"/>
      <c r="Y212" s="7"/>
      <c r="Z212" s="7"/>
      <c r="AA212" s="8">
        <f>+Tabla1[[#This Row],[FECHA DE
NACIMIENTO]]</f>
        <v>23373</v>
      </c>
      <c r="AB212" s="20"/>
      <c r="AC212" s="7"/>
      <c r="AD212" s="7" t="str">
        <f>IF(COUNTIF(D$1:D211,D212)=0,"OK","Duplicado")</f>
        <v>OK</v>
      </c>
      <c r="AE212" s="7" t="str">
        <f t="shared" ca="1" si="35"/>
        <v>Inactivo</v>
      </c>
      <c r="AF212" s="9" t="s">
        <v>354</v>
      </c>
      <c r="AG212" s="9" t="str">
        <f t="shared" si="38"/>
        <v>CMAC</v>
      </c>
      <c r="AH212" s="7"/>
      <c r="AI212" s="7"/>
      <c r="AJ212" s="7"/>
      <c r="AK212" s="7"/>
      <c r="AL212" s="7"/>
      <c r="AM212" s="7"/>
      <c r="AN212" s="7"/>
      <c r="AO212" s="7" t="e">
        <f ca="1">SEPARARAPELLIDOS2018(Tabla1[[#This Row],[APELLIDOS Y NOMBRES]])</f>
        <v>#NAME?</v>
      </c>
      <c r="AP212" s="7">
        <f t="shared" ca="1" si="39"/>
        <v>0</v>
      </c>
      <c r="AQ212" s="7">
        <f t="shared" ca="1" si="40"/>
        <v>0</v>
      </c>
      <c r="AR212" s="7">
        <f t="shared" ca="1" si="41"/>
        <v>0</v>
      </c>
      <c r="AS212" s="7" t="e">
        <f ca="1">QuitarSimbolos(Tabla1[[#This Row],[CODTRA5]])</f>
        <v>#NAME?</v>
      </c>
      <c r="AT212" s="7" t="s">
        <v>1974</v>
      </c>
      <c r="AU212" s="7">
        <f t="shared" si="36"/>
        <v>2</v>
      </c>
      <c r="AV212" s="7">
        <v>1</v>
      </c>
      <c r="AW212" s="7" t="str">
        <f>+Tabla1[[#This Row],[DNI23]]</f>
        <v>04626490</v>
      </c>
      <c r="AX212" s="7">
        <v>604</v>
      </c>
      <c r="AY212" s="8">
        <f>+Tabla1[[#This Row],[FECHA DE
NACIMIENTO]]</f>
        <v>23373</v>
      </c>
      <c r="AZ212" s="7">
        <f ca="1">+Tabla1[[#This Row],[CODTRA6]]</f>
        <v>0</v>
      </c>
      <c r="BA212" s="7">
        <f ca="1">+Tabla1[[#This Row],[CODTRA7]]</f>
        <v>0</v>
      </c>
      <c r="BB212" s="7" t="e">
        <f ca="1">+Tabla1[[#This Row],[CODTRA8]]</f>
        <v>#NAME?</v>
      </c>
      <c r="BC212" s="7">
        <f>+Tabla1[[#This Row],[SEXO]]</f>
        <v>2</v>
      </c>
      <c r="BD212" s="7">
        <v>9589</v>
      </c>
      <c r="BE212" s="7"/>
      <c r="BF212" s="7">
        <v>959616135</v>
      </c>
      <c r="BG212" s="10" t="s">
        <v>1704</v>
      </c>
      <c r="BH212" s="7"/>
      <c r="BI212" s="9"/>
      <c r="BJ212" s="7"/>
      <c r="BK212" s="7"/>
      <c r="BL212" s="7"/>
      <c r="BM212" s="9"/>
      <c r="BN212" s="7"/>
      <c r="BO212" s="7"/>
      <c r="BP212" s="7"/>
      <c r="BQ212" s="7"/>
      <c r="BR212" s="7"/>
      <c r="BS212" s="9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9"/>
      <c r="CH212" s="9"/>
      <c r="CI212" s="9"/>
      <c r="CJ212" s="7">
        <v>1</v>
      </c>
    </row>
    <row r="213" spans="1:88" ht="15" x14ac:dyDescent="0.25">
      <c r="A213">
        <v>212</v>
      </c>
      <c r="B213" s="28">
        <v>363</v>
      </c>
      <c r="C213" s="28" t="s">
        <v>355</v>
      </c>
      <c r="D213" s="45">
        <v>30831733</v>
      </c>
      <c r="E213" s="35" t="s">
        <v>3389</v>
      </c>
      <c r="F213" s="29" t="s">
        <v>1720</v>
      </c>
      <c r="G213" s="29" t="s">
        <v>1702</v>
      </c>
      <c r="H213" s="30">
        <f t="shared" si="37"/>
        <v>21730</v>
      </c>
      <c r="I213" s="29" t="s">
        <v>1720</v>
      </c>
      <c r="J213" s="28">
        <v>0</v>
      </c>
      <c r="K213" s="31">
        <v>0</v>
      </c>
      <c r="L213" s="7"/>
      <c r="M213" s="7"/>
      <c r="N213" s="7"/>
      <c r="O213" s="32" t="str">
        <f>"Retención Judicial "&amp;(Tabla1[[#This Row],[JUDICIAL]]*100)&amp;"%"</f>
        <v>Retención Judicial 0%</v>
      </c>
      <c r="P213" s="7"/>
      <c r="Q213" s="33">
        <f t="shared" si="42"/>
        <v>930</v>
      </c>
      <c r="R213" s="34">
        <f>+Tabla1[[#This Row],[MINIMO VITAL]]*9%</f>
        <v>83.7</v>
      </c>
      <c r="S213" s="7"/>
      <c r="T213" s="7">
        <f t="shared" ca="1" si="33"/>
        <v>59</v>
      </c>
      <c r="U213" s="7" t="str">
        <f t="shared" si="34"/>
        <v>30831733</v>
      </c>
      <c r="V213" s="7"/>
      <c r="W213" s="7"/>
      <c r="X213" s="7"/>
      <c r="Y213" s="7"/>
      <c r="Z213" s="7"/>
      <c r="AA213" s="8">
        <f>+Tabla1[[#This Row],[FECHA DE
NACIMIENTO]]</f>
        <v>21730</v>
      </c>
      <c r="AB213" s="20"/>
      <c r="AC213" s="7"/>
      <c r="AD213" s="7" t="str">
        <f>IF(COUNTIF(D$1:D212,D213)=0,"OK","Duplicado")</f>
        <v>OK</v>
      </c>
      <c r="AE213" s="7" t="str">
        <f t="shared" ca="1" si="35"/>
        <v>Inactivo</v>
      </c>
      <c r="AF213" s="9" t="s">
        <v>1568</v>
      </c>
      <c r="AG213" s="9" t="str">
        <f t="shared" si="38"/>
        <v>CMAC</v>
      </c>
      <c r="AH213" s="7"/>
      <c r="AI213" s="7"/>
      <c r="AJ213" s="7"/>
      <c r="AK213" s="7"/>
      <c r="AL213" s="7"/>
      <c r="AM213" s="7"/>
      <c r="AN213" s="7"/>
      <c r="AO213" s="7" t="e">
        <f ca="1">SEPARARAPELLIDOS2018(Tabla1[[#This Row],[APELLIDOS Y NOMBRES]])</f>
        <v>#NAME?</v>
      </c>
      <c r="AP213" s="7">
        <f t="shared" ca="1" si="39"/>
        <v>0</v>
      </c>
      <c r="AQ213" s="7">
        <f t="shared" ca="1" si="40"/>
        <v>0</v>
      </c>
      <c r="AR213" s="7">
        <f t="shared" ca="1" si="41"/>
        <v>0</v>
      </c>
      <c r="AS213" s="7" t="e">
        <f ca="1">QuitarSimbolos(Tabla1[[#This Row],[CODTRA5]])</f>
        <v>#NAME?</v>
      </c>
      <c r="AT213" s="7" t="s">
        <v>1703</v>
      </c>
      <c r="AU213" s="7">
        <f t="shared" si="36"/>
        <v>1</v>
      </c>
      <c r="AV213" s="7">
        <v>1</v>
      </c>
      <c r="AW213" s="7" t="str">
        <f>+Tabla1[[#This Row],[DNI23]]</f>
        <v>30831733</v>
      </c>
      <c r="AX213" s="7">
        <v>604</v>
      </c>
      <c r="AY213" s="8">
        <f>+Tabla1[[#This Row],[FECHA DE
NACIMIENTO]]</f>
        <v>21730</v>
      </c>
      <c r="AZ213" s="7">
        <f ca="1">+Tabla1[[#This Row],[CODTRA6]]</f>
        <v>0</v>
      </c>
      <c r="BA213" s="7">
        <f ca="1">+Tabla1[[#This Row],[CODTRA7]]</f>
        <v>0</v>
      </c>
      <c r="BB213" s="7" t="e">
        <f ca="1">+Tabla1[[#This Row],[CODTRA8]]</f>
        <v>#NAME?</v>
      </c>
      <c r="BC213" s="7">
        <f>+Tabla1[[#This Row],[SEXO]]</f>
        <v>1</v>
      </c>
      <c r="BD213" s="7">
        <v>9589</v>
      </c>
      <c r="BE213" s="7"/>
      <c r="BF213" s="7">
        <v>959616135</v>
      </c>
      <c r="BG213" s="10" t="s">
        <v>1704</v>
      </c>
      <c r="BH213" s="7"/>
      <c r="BI213" s="9"/>
      <c r="BJ213" s="7"/>
      <c r="BK213" s="7"/>
      <c r="BL213" s="7"/>
      <c r="BM213" s="7" t="s">
        <v>3</v>
      </c>
      <c r="BN213" s="7">
        <v>5</v>
      </c>
      <c r="BO213" s="7"/>
      <c r="BP213" s="7"/>
      <c r="BQ213" s="7"/>
      <c r="BR213" s="7">
        <v>1</v>
      </c>
      <c r="BS213" s="7" t="s">
        <v>2162</v>
      </c>
      <c r="BT213" s="7"/>
      <c r="BU213" s="7">
        <v>170301</v>
      </c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9"/>
      <c r="CH213" s="9"/>
      <c r="CI213" s="9"/>
      <c r="CJ213" s="7">
        <v>1</v>
      </c>
    </row>
    <row r="214" spans="1:88" ht="15" x14ac:dyDescent="0.25">
      <c r="A214">
        <v>213</v>
      </c>
      <c r="B214" s="28">
        <v>117</v>
      </c>
      <c r="C214" s="28" t="s">
        <v>356</v>
      </c>
      <c r="D214" s="45">
        <v>4634953</v>
      </c>
      <c r="E214" s="29" t="s">
        <v>2163</v>
      </c>
      <c r="F214" s="29" t="s">
        <v>2164</v>
      </c>
      <c r="G214" s="29" t="s">
        <v>1757</v>
      </c>
      <c r="H214" s="30">
        <f t="shared" si="37"/>
        <v>21284</v>
      </c>
      <c r="I214" s="29" t="s">
        <v>1737</v>
      </c>
      <c r="J214" s="28">
        <v>0</v>
      </c>
      <c r="K214" s="31">
        <v>0</v>
      </c>
      <c r="L214" s="7"/>
      <c r="M214" s="7"/>
      <c r="N214" s="7"/>
      <c r="O214" s="32" t="str">
        <f>"Retención Judicial "&amp;(Tabla1[[#This Row],[JUDICIAL]]*100)&amp;"%"</f>
        <v>Retención Judicial 0%</v>
      </c>
      <c r="P214" s="7"/>
      <c r="Q214" s="33">
        <f t="shared" si="42"/>
        <v>930</v>
      </c>
      <c r="R214" s="34">
        <f>+Tabla1[[#This Row],[MINIMO VITAL]]*9%</f>
        <v>83.7</v>
      </c>
      <c r="S214" s="7"/>
      <c r="T214" s="7">
        <f t="shared" ca="1" si="33"/>
        <v>61</v>
      </c>
      <c r="U214" s="7" t="str">
        <f t="shared" si="34"/>
        <v>04634953</v>
      </c>
      <c r="V214" s="7"/>
      <c r="W214" s="7"/>
      <c r="X214" s="7"/>
      <c r="Y214" s="7"/>
      <c r="Z214" s="7"/>
      <c r="AA214" s="8">
        <f>+Tabla1[[#This Row],[FECHA DE
NACIMIENTO]]</f>
        <v>21284</v>
      </c>
      <c r="AB214" s="20"/>
      <c r="AC214" s="7"/>
      <c r="AD214" s="7" t="str">
        <f>IF(COUNTIF(D$1:D213,D214)=0,"OK","Duplicado")</f>
        <v>OK</v>
      </c>
      <c r="AE214" s="7" t="str">
        <f t="shared" ca="1" si="35"/>
        <v>Inactivo</v>
      </c>
      <c r="AF214" s="9" t="s">
        <v>357</v>
      </c>
      <c r="AG214" s="9" t="str">
        <f t="shared" si="38"/>
        <v>CMAC</v>
      </c>
      <c r="AH214" s="7"/>
      <c r="AI214" s="7"/>
      <c r="AJ214" s="7"/>
      <c r="AK214" s="7"/>
      <c r="AL214" s="7"/>
      <c r="AM214" s="7"/>
      <c r="AN214" s="7"/>
      <c r="AO214" s="7" t="e">
        <f ca="1">SEPARARAPELLIDOS2018(Tabla1[[#This Row],[APELLIDOS Y NOMBRES]])</f>
        <v>#NAME?</v>
      </c>
      <c r="AP214" s="7">
        <f t="shared" ca="1" si="39"/>
        <v>0</v>
      </c>
      <c r="AQ214" s="7">
        <f t="shared" ca="1" si="40"/>
        <v>0</v>
      </c>
      <c r="AR214" s="7">
        <f t="shared" ca="1" si="41"/>
        <v>0</v>
      </c>
      <c r="AS214" s="7" t="e">
        <f ca="1">QuitarSimbolos(Tabla1[[#This Row],[CODTRA5]])</f>
        <v>#NAME?</v>
      </c>
      <c r="AT214" s="7" t="s">
        <v>1703</v>
      </c>
      <c r="AU214" s="7">
        <f t="shared" si="36"/>
        <v>1</v>
      </c>
      <c r="AV214" s="7">
        <v>1</v>
      </c>
      <c r="AW214" s="7" t="str">
        <f>+Tabla1[[#This Row],[DNI23]]</f>
        <v>04634953</v>
      </c>
      <c r="AX214" s="7">
        <v>604</v>
      </c>
      <c r="AY214" s="8">
        <f>+Tabla1[[#This Row],[FECHA DE
NACIMIENTO]]</f>
        <v>21284</v>
      </c>
      <c r="AZ214" s="7">
        <f ca="1">+Tabla1[[#This Row],[CODTRA6]]</f>
        <v>0</v>
      </c>
      <c r="BA214" s="7">
        <f ca="1">+Tabla1[[#This Row],[CODTRA7]]</f>
        <v>0</v>
      </c>
      <c r="BB214" s="7" t="e">
        <f ca="1">+Tabla1[[#This Row],[CODTRA8]]</f>
        <v>#NAME?</v>
      </c>
      <c r="BC214" s="7">
        <f>+Tabla1[[#This Row],[SEXO]]</f>
        <v>1</v>
      </c>
      <c r="BD214" s="7">
        <v>9589</v>
      </c>
      <c r="BE214" s="7"/>
      <c r="BF214" s="7">
        <v>959616135</v>
      </c>
      <c r="BG214" s="10" t="s">
        <v>1704</v>
      </c>
      <c r="BH214" s="7"/>
      <c r="BI214" s="9"/>
      <c r="BJ214" s="7"/>
      <c r="BK214" s="7"/>
      <c r="BL214" s="7"/>
      <c r="BM214" s="7" t="s">
        <v>1797</v>
      </c>
      <c r="BN214" s="7">
        <v>14</v>
      </c>
      <c r="BO214" s="7"/>
      <c r="BP214" s="7"/>
      <c r="BQ214" s="7"/>
      <c r="BR214" s="7">
        <v>2</v>
      </c>
      <c r="BS214" s="7" t="s">
        <v>2165</v>
      </c>
      <c r="BT214" s="7"/>
      <c r="BU214" s="7">
        <v>170301</v>
      </c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9"/>
      <c r="CH214" s="9"/>
      <c r="CI214" s="9"/>
      <c r="CJ214" s="7">
        <v>1</v>
      </c>
    </row>
    <row r="215" spans="1:88" ht="15" x14ac:dyDescent="0.25">
      <c r="A215">
        <v>214</v>
      </c>
      <c r="B215" s="28">
        <v>835</v>
      </c>
      <c r="C215" s="28" t="s">
        <v>358</v>
      </c>
      <c r="D215" s="45">
        <v>45768118</v>
      </c>
      <c r="E215" s="29" t="s">
        <v>2166</v>
      </c>
      <c r="F215" s="29" t="s">
        <v>2167</v>
      </c>
      <c r="G215" s="29" t="s">
        <v>1736</v>
      </c>
      <c r="H215" s="30">
        <f t="shared" si="37"/>
        <v>31791</v>
      </c>
      <c r="I215" s="29" t="s">
        <v>1710</v>
      </c>
      <c r="J215" s="28">
        <v>0</v>
      </c>
      <c r="K215" s="31">
        <v>0</v>
      </c>
      <c r="L215" s="7"/>
      <c r="M215" s="7"/>
      <c r="N215" s="7"/>
      <c r="O215" s="32" t="str">
        <f>"Retención Judicial "&amp;(Tabla1[[#This Row],[JUDICIAL]]*100)&amp;"%"</f>
        <v>Retención Judicial 0%</v>
      </c>
      <c r="P215" s="7"/>
      <c r="Q215" s="33">
        <f t="shared" si="42"/>
        <v>930</v>
      </c>
      <c r="R215" s="34">
        <f>+Tabla1[[#This Row],[MINIMO VITAL]]*9%</f>
        <v>83.7</v>
      </c>
      <c r="S215" s="7"/>
      <c r="T215" s="7">
        <f t="shared" ca="1" si="33"/>
        <v>32</v>
      </c>
      <c r="U215" s="7" t="str">
        <f t="shared" si="34"/>
        <v>45768118</v>
      </c>
      <c r="V215" s="7"/>
      <c r="W215" s="7"/>
      <c r="X215" s="7"/>
      <c r="Y215" s="7"/>
      <c r="Z215" s="7"/>
      <c r="AA215" s="8">
        <f>+Tabla1[[#This Row],[FECHA DE
NACIMIENTO]]</f>
        <v>31791</v>
      </c>
      <c r="AB215" s="20"/>
      <c r="AC215" s="7"/>
      <c r="AD215" s="7" t="str">
        <f>IF(COUNTIF(D$1:D214,D215)=0,"OK","Duplicado")</f>
        <v>OK</v>
      </c>
      <c r="AE215" s="7" t="str">
        <f t="shared" ca="1" si="35"/>
        <v>Inactivo</v>
      </c>
      <c r="AF215" s="9" t="s">
        <v>359</v>
      </c>
      <c r="AG215" s="9" t="str">
        <f t="shared" si="38"/>
        <v>CMAC</v>
      </c>
      <c r="AH215" s="7"/>
      <c r="AI215" s="7"/>
      <c r="AJ215" s="7"/>
      <c r="AK215" s="7"/>
      <c r="AL215" s="7"/>
      <c r="AM215" s="7"/>
      <c r="AN215" s="7"/>
      <c r="AO215" s="7" t="e">
        <f ca="1">SEPARARAPELLIDOS2018(Tabla1[[#This Row],[APELLIDOS Y NOMBRES]])</f>
        <v>#NAME?</v>
      </c>
      <c r="AP215" s="7">
        <f t="shared" ca="1" si="39"/>
        <v>0</v>
      </c>
      <c r="AQ215" s="7">
        <f t="shared" ca="1" si="40"/>
        <v>0</v>
      </c>
      <c r="AR215" s="7">
        <f t="shared" ca="1" si="41"/>
        <v>0</v>
      </c>
      <c r="AS215" s="7" t="e">
        <f ca="1">QuitarSimbolos(Tabla1[[#This Row],[CODTRA5]])</f>
        <v>#NAME?</v>
      </c>
      <c r="AT215" s="7" t="s">
        <v>1703</v>
      </c>
      <c r="AU215" s="7">
        <f t="shared" si="36"/>
        <v>1</v>
      </c>
      <c r="AV215" s="7">
        <v>1</v>
      </c>
      <c r="AW215" s="7" t="str">
        <f>+Tabla1[[#This Row],[DNI23]]</f>
        <v>45768118</v>
      </c>
      <c r="AX215" s="7">
        <v>604</v>
      </c>
      <c r="AY215" s="8">
        <f>+Tabla1[[#This Row],[FECHA DE
NACIMIENTO]]</f>
        <v>31791</v>
      </c>
      <c r="AZ215" s="7">
        <f ca="1">+Tabla1[[#This Row],[CODTRA6]]</f>
        <v>0</v>
      </c>
      <c r="BA215" s="7">
        <f ca="1">+Tabla1[[#This Row],[CODTRA7]]</f>
        <v>0</v>
      </c>
      <c r="BB215" s="7" t="e">
        <f ca="1">+Tabla1[[#This Row],[CODTRA8]]</f>
        <v>#NAME?</v>
      </c>
      <c r="BC215" s="7">
        <f>+Tabla1[[#This Row],[SEXO]]</f>
        <v>1</v>
      </c>
      <c r="BD215" s="7">
        <v>9589</v>
      </c>
      <c r="BE215" s="7"/>
      <c r="BF215" s="7">
        <v>959616135</v>
      </c>
      <c r="BG215" s="10" t="s">
        <v>1704</v>
      </c>
      <c r="BH215" s="7">
        <v>3</v>
      </c>
      <c r="BI215" s="9" t="s">
        <v>2028</v>
      </c>
      <c r="BJ215" s="7">
        <v>859</v>
      </c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>
        <v>40701</v>
      </c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9"/>
      <c r="CH215" s="9"/>
      <c r="CI215" s="9"/>
      <c r="CJ215" s="7">
        <v>1</v>
      </c>
    </row>
    <row r="216" spans="1:88" ht="15" x14ac:dyDescent="0.25">
      <c r="A216">
        <v>215</v>
      </c>
      <c r="B216" s="28">
        <v>836</v>
      </c>
      <c r="C216" s="28" t="s">
        <v>360</v>
      </c>
      <c r="D216" s="45">
        <v>42362409</v>
      </c>
      <c r="E216" s="29" t="s">
        <v>2168</v>
      </c>
      <c r="F216" s="29" t="s">
        <v>2169</v>
      </c>
      <c r="G216" s="29" t="s">
        <v>1757</v>
      </c>
      <c r="H216" s="30">
        <f t="shared" si="37"/>
        <v>30331</v>
      </c>
      <c r="I216" s="29" t="s">
        <v>1737</v>
      </c>
      <c r="J216" s="28">
        <v>0</v>
      </c>
      <c r="K216" s="31">
        <v>0</v>
      </c>
      <c r="L216" s="7"/>
      <c r="M216" s="7"/>
      <c r="N216" s="7"/>
      <c r="O216" s="32" t="str">
        <f>"Retención Judicial "&amp;(Tabla1[[#This Row],[JUDICIAL]]*100)&amp;"%"</f>
        <v>Retención Judicial 0%</v>
      </c>
      <c r="P216" s="7"/>
      <c r="Q216" s="33">
        <f t="shared" si="42"/>
        <v>930</v>
      </c>
      <c r="R216" s="34">
        <f>+Tabla1[[#This Row],[MINIMO VITAL]]*9%</f>
        <v>83.7</v>
      </c>
      <c r="S216" s="7"/>
      <c r="T216" s="7">
        <f t="shared" ca="1" si="33"/>
        <v>36</v>
      </c>
      <c r="U216" s="7" t="str">
        <f t="shared" si="34"/>
        <v>42362409</v>
      </c>
      <c r="V216" s="7"/>
      <c r="W216" s="7"/>
      <c r="X216" s="7"/>
      <c r="Y216" s="7"/>
      <c r="Z216" s="7"/>
      <c r="AA216" s="8">
        <f>+Tabla1[[#This Row],[FECHA DE
NACIMIENTO]]</f>
        <v>30331</v>
      </c>
      <c r="AB216" s="20"/>
      <c r="AC216" s="7"/>
      <c r="AD216" s="7" t="str">
        <f>IF(COUNTIF(D$1:D215,D216)=0,"OK","Duplicado")</f>
        <v>OK</v>
      </c>
      <c r="AE216" s="7" t="str">
        <f t="shared" ca="1" si="35"/>
        <v>Inactivo</v>
      </c>
      <c r="AF216" s="9" t="s">
        <v>361</v>
      </c>
      <c r="AG216" s="9" t="str">
        <f t="shared" si="38"/>
        <v>CMAC</v>
      </c>
      <c r="AH216" s="7"/>
      <c r="AI216" s="7"/>
      <c r="AJ216" s="7"/>
      <c r="AK216" s="7"/>
      <c r="AL216" s="7"/>
      <c r="AM216" s="7"/>
      <c r="AN216" s="7"/>
      <c r="AO216" s="7" t="e">
        <f ca="1">SEPARARAPELLIDOS2018(Tabla1[[#This Row],[APELLIDOS Y NOMBRES]])</f>
        <v>#NAME?</v>
      </c>
      <c r="AP216" s="7">
        <f t="shared" ca="1" si="39"/>
        <v>0</v>
      </c>
      <c r="AQ216" s="7">
        <f t="shared" ca="1" si="40"/>
        <v>0</v>
      </c>
      <c r="AR216" s="7">
        <f t="shared" ca="1" si="41"/>
        <v>0</v>
      </c>
      <c r="AS216" s="7" t="e">
        <f ca="1">QuitarSimbolos(Tabla1[[#This Row],[CODTRA5]])</f>
        <v>#NAME?</v>
      </c>
      <c r="AT216" s="7" t="s">
        <v>1703</v>
      </c>
      <c r="AU216" s="7">
        <f t="shared" si="36"/>
        <v>1</v>
      </c>
      <c r="AV216" s="7">
        <v>1</v>
      </c>
      <c r="AW216" s="7" t="str">
        <f>+Tabla1[[#This Row],[DNI23]]</f>
        <v>42362409</v>
      </c>
      <c r="AX216" s="7">
        <v>604</v>
      </c>
      <c r="AY216" s="8">
        <f>+Tabla1[[#This Row],[FECHA DE
NACIMIENTO]]</f>
        <v>30331</v>
      </c>
      <c r="AZ216" s="7">
        <f ca="1">+Tabla1[[#This Row],[CODTRA6]]</f>
        <v>0</v>
      </c>
      <c r="BA216" s="7">
        <f ca="1">+Tabla1[[#This Row],[CODTRA7]]</f>
        <v>0</v>
      </c>
      <c r="BB216" s="7" t="e">
        <f ca="1">+Tabla1[[#This Row],[CODTRA8]]</f>
        <v>#NAME?</v>
      </c>
      <c r="BC216" s="7">
        <f>+Tabla1[[#This Row],[SEXO]]</f>
        <v>1</v>
      </c>
      <c r="BD216" s="7">
        <v>9589</v>
      </c>
      <c r="BE216" s="7"/>
      <c r="BF216" s="7">
        <v>999987507</v>
      </c>
      <c r="BG216" s="10" t="s">
        <v>1704</v>
      </c>
      <c r="BH216" s="7"/>
      <c r="BI216" s="9"/>
      <c r="BJ216" s="7"/>
      <c r="BK216" s="7"/>
      <c r="BL216" s="7"/>
      <c r="BM216" s="7"/>
      <c r="BN216" s="7"/>
      <c r="BO216" s="7"/>
      <c r="BP216" s="7"/>
      <c r="BQ216" s="7"/>
      <c r="BR216" s="7">
        <v>2</v>
      </c>
      <c r="BS216" s="7" t="s">
        <v>1826</v>
      </c>
      <c r="BT216" s="7" t="s">
        <v>2170</v>
      </c>
      <c r="BU216" s="7">
        <v>170301</v>
      </c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9"/>
      <c r="CH216" s="9"/>
      <c r="CI216" s="9"/>
      <c r="CJ216" s="7">
        <v>1</v>
      </c>
    </row>
    <row r="217" spans="1:88" ht="15" x14ac:dyDescent="0.25">
      <c r="A217">
        <v>216</v>
      </c>
      <c r="B217" s="28">
        <v>161</v>
      </c>
      <c r="C217" s="28" t="s">
        <v>362</v>
      </c>
      <c r="D217" s="45">
        <v>30827000</v>
      </c>
      <c r="E217" s="29" t="s">
        <v>2171</v>
      </c>
      <c r="F217" s="29" t="s">
        <v>2172</v>
      </c>
      <c r="G217" s="29" t="s">
        <v>1757</v>
      </c>
      <c r="H217" s="30">
        <f t="shared" si="37"/>
        <v>20234</v>
      </c>
      <c r="I217" s="29" t="s">
        <v>1737</v>
      </c>
      <c r="J217" s="28">
        <v>0</v>
      </c>
      <c r="K217" s="31">
        <v>0</v>
      </c>
      <c r="L217" s="7"/>
      <c r="M217" s="7"/>
      <c r="N217" s="7"/>
      <c r="O217" s="32" t="str">
        <f>"Retención Judicial "&amp;(Tabla1[[#This Row],[JUDICIAL]]*100)&amp;"%"</f>
        <v>Retención Judicial 0%</v>
      </c>
      <c r="P217" s="7"/>
      <c r="Q217" s="33">
        <f t="shared" si="42"/>
        <v>930</v>
      </c>
      <c r="R217" s="34">
        <f>+Tabla1[[#This Row],[MINIMO VITAL]]*9%</f>
        <v>83.7</v>
      </c>
      <c r="S217" s="7"/>
      <c r="T217" s="7">
        <f t="shared" ca="1" si="33"/>
        <v>63</v>
      </c>
      <c r="U217" s="7" t="str">
        <f t="shared" si="34"/>
        <v>30827000</v>
      </c>
      <c r="V217" s="7"/>
      <c r="W217" s="7"/>
      <c r="X217" s="7"/>
      <c r="Y217" s="7"/>
      <c r="Z217" s="7"/>
      <c r="AA217" s="8">
        <f>+Tabla1[[#This Row],[FECHA DE
NACIMIENTO]]</f>
        <v>20234</v>
      </c>
      <c r="AB217" s="20">
        <v>3.1</v>
      </c>
      <c r="AC217" s="7"/>
      <c r="AD217" s="7" t="str">
        <f>IF(COUNTIF(D$1:D216,D217)=0,"OK","Duplicado")</f>
        <v>OK</v>
      </c>
      <c r="AE217" s="7" t="str">
        <f t="shared" ca="1" si="35"/>
        <v>Inactivo</v>
      </c>
      <c r="AF217" s="9" t="s">
        <v>363</v>
      </c>
      <c r="AG217" s="9" t="str">
        <f t="shared" si="38"/>
        <v>CMAC</v>
      </c>
      <c r="AH217" s="7"/>
      <c r="AI217" s="7"/>
      <c r="AJ217" s="7"/>
      <c r="AK217" s="7"/>
      <c r="AL217" s="7"/>
      <c r="AM217" s="7"/>
      <c r="AN217" s="7"/>
      <c r="AO217" s="7" t="e">
        <f ca="1">SEPARARAPELLIDOS2018(Tabla1[[#This Row],[APELLIDOS Y NOMBRES]])</f>
        <v>#NAME?</v>
      </c>
      <c r="AP217" s="7">
        <f t="shared" ca="1" si="39"/>
        <v>0</v>
      </c>
      <c r="AQ217" s="7">
        <f t="shared" ca="1" si="40"/>
        <v>0</v>
      </c>
      <c r="AR217" s="7">
        <f t="shared" ca="1" si="41"/>
        <v>0</v>
      </c>
      <c r="AS217" s="7" t="e">
        <f ca="1">QuitarSimbolos(Tabla1[[#This Row],[CODTRA5]])</f>
        <v>#NAME?</v>
      </c>
      <c r="AT217" s="7" t="s">
        <v>1703</v>
      </c>
      <c r="AU217" s="7">
        <f t="shared" si="36"/>
        <v>1</v>
      </c>
      <c r="AV217" s="7">
        <v>1</v>
      </c>
      <c r="AW217" s="7" t="str">
        <f>+Tabla1[[#This Row],[DNI23]]</f>
        <v>30827000</v>
      </c>
      <c r="AX217" s="7">
        <v>604</v>
      </c>
      <c r="AY217" s="8">
        <f>+Tabla1[[#This Row],[FECHA DE
NACIMIENTO]]</f>
        <v>20234</v>
      </c>
      <c r="AZ217" s="7">
        <f ca="1">+Tabla1[[#This Row],[CODTRA6]]</f>
        <v>0</v>
      </c>
      <c r="BA217" s="7">
        <f ca="1">+Tabla1[[#This Row],[CODTRA7]]</f>
        <v>0</v>
      </c>
      <c r="BB217" s="7" t="e">
        <f ca="1">+Tabla1[[#This Row],[CODTRA8]]</f>
        <v>#NAME?</v>
      </c>
      <c r="BC217" s="7">
        <f>+Tabla1[[#This Row],[SEXO]]</f>
        <v>1</v>
      </c>
      <c r="BD217" s="7">
        <v>9589</v>
      </c>
      <c r="BE217" s="7"/>
      <c r="BF217" s="7">
        <v>959616135</v>
      </c>
      <c r="BG217" s="10" t="s">
        <v>1704</v>
      </c>
      <c r="BH217" s="7"/>
      <c r="BI217" s="9"/>
      <c r="BJ217" s="7"/>
      <c r="BK217" s="7"/>
      <c r="BL217" s="7"/>
      <c r="BM217" s="7" t="s">
        <v>1711</v>
      </c>
      <c r="BN217" s="7">
        <v>6</v>
      </c>
      <c r="BO217" s="7"/>
      <c r="BP217" s="7"/>
      <c r="BQ217" s="7"/>
      <c r="BR217" s="7">
        <v>2</v>
      </c>
      <c r="BS217" s="7" t="s">
        <v>2173</v>
      </c>
      <c r="BT217" s="7"/>
      <c r="BU217" s="7">
        <v>170301</v>
      </c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9"/>
      <c r="CH217" s="9"/>
      <c r="CI217" s="9"/>
      <c r="CJ217" s="7">
        <v>1</v>
      </c>
    </row>
    <row r="218" spans="1:88" ht="15" x14ac:dyDescent="0.25">
      <c r="A218">
        <v>217</v>
      </c>
      <c r="B218" s="28">
        <v>838</v>
      </c>
      <c r="C218" s="28" t="s">
        <v>364</v>
      </c>
      <c r="D218" s="45">
        <v>30847647</v>
      </c>
      <c r="E218" s="29" t="s">
        <v>2174</v>
      </c>
      <c r="F218" s="29" t="s">
        <v>2175</v>
      </c>
      <c r="G218" s="29" t="s">
        <v>1757</v>
      </c>
      <c r="H218" s="30">
        <f t="shared" si="37"/>
        <v>21470</v>
      </c>
      <c r="I218" s="29" t="s">
        <v>1737</v>
      </c>
      <c r="J218" s="28">
        <v>0</v>
      </c>
      <c r="K218" s="31">
        <v>0</v>
      </c>
      <c r="L218" s="7"/>
      <c r="M218" s="7"/>
      <c r="N218" s="7"/>
      <c r="O218" s="32" t="str">
        <f>"Retención Judicial "&amp;(Tabla1[[#This Row],[JUDICIAL]]*100)&amp;"%"</f>
        <v>Retención Judicial 0%</v>
      </c>
      <c r="P218" s="7"/>
      <c r="Q218" s="33">
        <f t="shared" si="42"/>
        <v>930</v>
      </c>
      <c r="R218" s="34">
        <f>+Tabla1[[#This Row],[MINIMO VITAL]]*9%</f>
        <v>83.7</v>
      </c>
      <c r="S218" s="7"/>
      <c r="T218" s="7">
        <f t="shared" ca="1" si="33"/>
        <v>60</v>
      </c>
      <c r="U218" s="7" t="str">
        <f t="shared" si="34"/>
        <v>30847647</v>
      </c>
      <c r="V218" s="7"/>
      <c r="W218" s="7"/>
      <c r="X218" s="7"/>
      <c r="Y218" s="7"/>
      <c r="Z218" s="7"/>
      <c r="AA218" s="8">
        <f>+Tabla1[[#This Row],[FECHA DE
NACIMIENTO]]</f>
        <v>21470</v>
      </c>
      <c r="AB218" s="20"/>
      <c r="AC218" s="7"/>
      <c r="AD218" s="7" t="str">
        <f>IF(COUNTIF(D$1:D217,D218)=0,"OK","Duplicado")</f>
        <v>OK</v>
      </c>
      <c r="AE218" s="7" t="str">
        <f t="shared" ca="1" si="35"/>
        <v>Inactivo</v>
      </c>
      <c r="AF218" s="9" t="s">
        <v>365</v>
      </c>
      <c r="AG218" s="9" t="str">
        <f t="shared" si="38"/>
        <v>CMAC</v>
      </c>
      <c r="AH218" s="7"/>
      <c r="AI218" s="7"/>
      <c r="AJ218" s="7"/>
      <c r="AK218" s="7"/>
      <c r="AL218" s="7"/>
      <c r="AM218" s="7"/>
      <c r="AN218" s="7"/>
      <c r="AO218" s="7" t="e">
        <f ca="1">SEPARARAPELLIDOS2018(Tabla1[[#This Row],[APELLIDOS Y NOMBRES]])</f>
        <v>#NAME?</v>
      </c>
      <c r="AP218" s="7">
        <f t="shared" ca="1" si="39"/>
        <v>0</v>
      </c>
      <c r="AQ218" s="7">
        <f t="shared" ca="1" si="40"/>
        <v>0</v>
      </c>
      <c r="AR218" s="7">
        <f t="shared" ca="1" si="41"/>
        <v>0</v>
      </c>
      <c r="AS218" s="7" t="e">
        <f ca="1">QuitarSimbolos(Tabla1[[#This Row],[CODTRA5]])</f>
        <v>#NAME?</v>
      </c>
      <c r="AT218" s="7" t="s">
        <v>1974</v>
      </c>
      <c r="AU218" s="7">
        <f t="shared" si="36"/>
        <v>2</v>
      </c>
      <c r="AV218" s="7">
        <v>1</v>
      </c>
      <c r="AW218" s="7" t="str">
        <f>+Tabla1[[#This Row],[DNI23]]</f>
        <v>30847647</v>
      </c>
      <c r="AX218" s="7">
        <v>604</v>
      </c>
      <c r="AY218" s="8">
        <f>+Tabla1[[#This Row],[FECHA DE
NACIMIENTO]]</f>
        <v>21470</v>
      </c>
      <c r="AZ218" s="7">
        <f ca="1">+Tabla1[[#This Row],[CODTRA6]]</f>
        <v>0</v>
      </c>
      <c r="BA218" s="7">
        <f ca="1">+Tabla1[[#This Row],[CODTRA7]]</f>
        <v>0</v>
      </c>
      <c r="BB218" s="7" t="e">
        <f ca="1">+Tabla1[[#This Row],[CODTRA8]]</f>
        <v>#NAME?</v>
      </c>
      <c r="BC218" s="7">
        <f>+Tabla1[[#This Row],[SEXO]]</f>
        <v>2</v>
      </c>
      <c r="BD218" s="7">
        <v>9589</v>
      </c>
      <c r="BE218" s="7"/>
      <c r="BF218" s="7">
        <v>959616135</v>
      </c>
      <c r="BG218" s="10" t="s">
        <v>1704</v>
      </c>
      <c r="BH218" s="7"/>
      <c r="BI218" s="9"/>
      <c r="BJ218" s="7"/>
      <c r="BK218" s="7"/>
      <c r="BL218" s="7"/>
      <c r="BM218" s="7" t="s">
        <v>3</v>
      </c>
      <c r="BN218" s="7">
        <v>7</v>
      </c>
      <c r="BO218" s="7"/>
      <c r="BP218" s="7"/>
      <c r="BQ218" s="7"/>
      <c r="BR218" s="7">
        <v>2</v>
      </c>
      <c r="BS218" s="7" t="s">
        <v>2176</v>
      </c>
      <c r="BT218" s="7"/>
      <c r="BU218" s="7">
        <v>40704</v>
      </c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9"/>
      <c r="CH218" s="9"/>
      <c r="CI218" s="9"/>
      <c r="CJ218" s="7">
        <v>1</v>
      </c>
    </row>
    <row r="219" spans="1:88" ht="15" x14ac:dyDescent="0.25">
      <c r="A219">
        <v>218</v>
      </c>
      <c r="B219" s="28">
        <v>4001</v>
      </c>
      <c r="C219" s="28" t="s">
        <v>1593</v>
      </c>
      <c r="D219" s="45">
        <v>43195823</v>
      </c>
      <c r="E219" s="28" t="s">
        <v>2177</v>
      </c>
      <c r="F219" s="28"/>
      <c r="G219" s="28" t="s">
        <v>1702</v>
      </c>
      <c r="H219" s="30">
        <f t="shared" si="37"/>
        <v>31321</v>
      </c>
      <c r="I219" s="28"/>
      <c r="J219" s="28">
        <v>0</v>
      </c>
      <c r="K219" s="31">
        <v>0</v>
      </c>
      <c r="L219" s="7"/>
      <c r="M219" s="7"/>
      <c r="N219" s="7"/>
      <c r="O219" s="32" t="str">
        <f>"Retención Judicial "&amp;(Tabla1[[#This Row],[JUDICIAL]]*100)&amp;"%"</f>
        <v>Retención Judicial 0%</v>
      </c>
      <c r="P219" s="7"/>
      <c r="Q219" s="33">
        <f t="shared" si="42"/>
        <v>930</v>
      </c>
      <c r="R219" s="34">
        <f>+Tabla1[[#This Row],[MINIMO VITAL]]*9%</f>
        <v>83.7</v>
      </c>
      <c r="S219" s="7"/>
      <c r="T219" s="7">
        <f t="shared" ca="1" si="33"/>
        <v>33</v>
      </c>
      <c r="U219" s="7" t="str">
        <f t="shared" si="34"/>
        <v>43195823</v>
      </c>
      <c r="V219" s="7"/>
      <c r="W219" s="7"/>
      <c r="X219" s="7"/>
      <c r="Y219" s="7"/>
      <c r="Z219" s="7"/>
      <c r="AA219" s="8">
        <f>+Tabla1[[#This Row],[FECHA DE
NACIMIENTO]]</f>
        <v>31321</v>
      </c>
      <c r="AB219" s="20">
        <v>3.1</v>
      </c>
      <c r="AC219" s="7"/>
      <c r="AD219" s="7" t="str">
        <f>IF(COUNTIF(D$1:D218,D219)=0,"OK","Duplicado")</f>
        <v>OK</v>
      </c>
      <c r="AE219" s="7" t="str">
        <f t="shared" ca="1" si="35"/>
        <v>Inactivo</v>
      </c>
      <c r="AF219" s="7" t="s">
        <v>1608</v>
      </c>
      <c r="AG219" s="9" t="str">
        <f t="shared" si="38"/>
        <v>CMAC</v>
      </c>
      <c r="AH219" s="7"/>
      <c r="AI219" s="7"/>
      <c r="AJ219" s="7"/>
      <c r="AK219" s="7"/>
      <c r="AL219" s="7"/>
      <c r="AM219" s="7"/>
      <c r="AN219" s="7"/>
      <c r="AO219" s="7" t="e">
        <f ca="1">SEPARARAPELLIDOS2018(Tabla1[[#This Row],[APELLIDOS Y NOMBRES]])</f>
        <v>#NAME?</v>
      </c>
      <c r="AP219" s="7">
        <f t="shared" ca="1" si="39"/>
        <v>0</v>
      </c>
      <c r="AQ219" s="7">
        <f t="shared" ca="1" si="40"/>
        <v>0</v>
      </c>
      <c r="AR219" s="7">
        <f t="shared" ca="1" si="41"/>
        <v>0</v>
      </c>
      <c r="AS219" s="7" t="e">
        <f ca="1">QuitarSimbolos(Tabla1[[#This Row],[CODTRA5]])</f>
        <v>#NAME?</v>
      </c>
      <c r="AT219" s="7" t="s">
        <v>1974</v>
      </c>
      <c r="AU219" s="7">
        <f t="shared" si="36"/>
        <v>2</v>
      </c>
      <c r="AV219" s="7">
        <v>1</v>
      </c>
      <c r="AW219" s="7" t="str">
        <f>+Tabla1[[#This Row],[DNI23]]</f>
        <v>43195823</v>
      </c>
      <c r="AX219" s="7">
        <v>604</v>
      </c>
      <c r="AY219" s="11">
        <f>+Tabla1[[#This Row],[FECHA DE
NACIMIENTO]]</f>
        <v>31321</v>
      </c>
      <c r="AZ219" s="7">
        <f ca="1">+Tabla1[[#This Row],[CODTRA6]]</f>
        <v>0</v>
      </c>
      <c r="BA219" s="7">
        <f ca="1">+Tabla1[[#This Row],[CODTRA7]]</f>
        <v>0</v>
      </c>
      <c r="BB219" s="7" t="e">
        <f ca="1">+Tabla1[[#This Row],[CODTRA8]]</f>
        <v>#NAME?</v>
      </c>
      <c r="BC219" s="7">
        <f>+Tabla1[[#This Row],[SEXO]]</f>
        <v>2</v>
      </c>
      <c r="BD219" s="7">
        <v>9589</v>
      </c>
      <c r="BE219" s="7"/>
      <c r="BF219" s="7">
        <v>959616135</v>
      </c>
      <c r="BG219" s="10" t="s">
        <v>1704</v>
      </c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</row>
    <row r="220" spans="1:88" ht="15" x14ac:dyDescent="0.25">
      <c r="A220">
        <v>219</v>
      </c>
      <c r="B220" s="28">
        <v>249</v>
      </c>
      <c r="C220" s="28" t="s">
        <v>3391</v>
      </c>
      <c r="D220" s="45">
        <v>42783312</v>
      </c>
      <c r="E220" s="35" t="s">
        <v>3390</v>
      </c>
      <c r="F220" s="35" t="s">
        <v>3626</v>
      </c>
      <c r="G220" s="35" t="s">
        <v>1757</v>
      </c>
      <c r="H220" s="30">
        <f t="shared" si="37"/>
        <v>30078</v>
      </c>
      <c r="I220" s="29" t="s">
        <v>1710</v>
      </c>
      <c r="J220" s="28">
        <v>0</v>
      </c>
      <c r="K220" s="31">
        <v>0</v>
      </c>
      <c r="L220" s="7"/>
      <c r="M220" s="7"/>
      <c r="N220" s="7"/>
      <c r="O220" s="32" t="str">
        <f>"Retención Judicial "&amp;(Tabla1[[#This Row],[JUDICIAL]]*100)&amp;"%"</f>
        <v>Retención Judicial 0%</v>
      </c>
      <c r="P220" s="7"/>
      <c r="Q220" s="33">
        <f t="shared" si="42"/>
        <v>930</v>
      </c>
      <c r="R220" s="34">
        <f>+Tabla1[[#This Row],[MINIMO VITAL]]*9%</f>
        <v>83.7</v>
      </c>
      <c r="S220" s="7"/>
      <c r="T220" s="7">
        <f t="shared" ca="1" si="33"/>
        <v>36</v>
      </c>
      <c r="U220" s="7" t="str">
        <f t="shared" si="34"/>
        <v>42783312</v>
      </c>
      <c r="V220" s="7"/>
      <c r="W220" s="7"/>
      <c r="X220" s="7"/>
      <c r="Y220" s="7"/>
      <c r="Z220" s="7"/>
      <c r="AA220" s="8">
        <f>+Tabla1[[#This Row],[FECHA DE
NACIMIENTO]]</f>
        <v>30078</v>
      </c>
      <c r="AB220" s="20"/>
      <c r="AC220" s="7"/>
      <c r="AD220" s="7" t="str">
        <f>IF(COUNTIF(D$1:D219,D220)=0,"OK","Duplicado")</f>
        <v>OK</v>
      </c>
      <c r="AE220" s="7" t="str">
        <f t="shared" ca="1" si="35"/>
        <v>Inactivo</v>
      </c>
      <c r="AF220" s="9" t="s">
        <v>1720</v>
      </c>
      <c r="AG220" s="9" t="str">
        <f t="shared" si="38"/>
        <v/>
      </c>
      <c r="AH220" s="7"/>
      <c r="AI220" s="7"/>
      <c r="AJ220" s="7"/>
      <c r="AK220" s="7"/>
      <c r="AL220" s="7"/>
      <c r="AM220" s="7"/>
      <c r="AN220" s="7"/>
      <c r="AO220" s="7" t="e">
        <f ca="1">SEPARARAPELLIDOS2018(Tabla1[[#This Row],[APELLIDOS Y NOMBRES]])</f>
        <v>#NAME?</v>
      </c>
      <c r="AP220" s="7">
        <f t="shared" ca="1" si="39"/>
        <v>0</v>
      </c>
      <c r="AQ220" s="7">
        <f t="shared" ca="1" si="40"/>
        <v>0</v>
      </c>
      <c r="AR220" s="7">
        <f t="shared" ca="1" si="41"/>
        <v>0</v>
      </c>
      <c r="AS220" s="7" t="e">
        <f ca="1">QuitarSimbolos(Tabla1[[#This Row],[CODTRA5]])</f>
        <v>#NAME?</v>
      </c>
      <c r="AT220" s="7" t="s">
        <v>1703</v>
      </c>
      <c r="AU220" s="7">
        <f t="shared" si="36"/>
        <v>1</v>
      </c>
      <c r="AV220" s="7">
        <v>1</v>
      </c>
      <c r="AW220" s="7" t="str">
        <f>+Tabla1[[#This Row],[DNI23]]</f>
        <v>42783312</v>
      </c>
      <c r="AX220" s="7">
        <v>604</v>
      </c>
      <c r="AY220" s="8">
        <f>+Tabla1[[#This Row],[FECHA DE
NACIMIENTO]]</f>
        <v>30078</v>
      </c>
      <c r="AZ220" s="7">
        <f ca="1">+Tabla1[[#This Row],[CODTRA6]]</f>
        <v>0</v>
      </c>
      <c r="BA220" s="7">
        <f ca="1">+Tabla1[[#This Row],[CODTRA7]]</f>
        <v>0</v>
      </c>
      <c r="BB220" s="7" t="e">
        <f ca="1">+Tabla1[[#This Row],[CODTRA8]]</f>
        <v>#NAME?</v>
      </c>
      <c r="BC220" s="7">
        <f>+Tabla1[[#This Row],[SEXO]]</f>
        <v>1</v>
      </c>
      <c r="BD220" s="7">
        <v>9589</v>
      </c>
      <c r="BE220" s="7"/>
      <c r="BF220" s="7">
        <v>959616135</v>
      </c>
      <c r="BG220" s="10" t="s">
        <v>1704</v>
      </c>
      <c r="BH220" s="7"/>
      <c r="BI220" s="9"/>
      <c r="BJ220" s="7"/>
      <c r="BK220" s="7"/>
      <c r="BL220" s="7"/>
      <c r="BM220" s="7" t="s">
        <v>1738</v>
      </c>
      <c r="BN220" s="7" t="s">
        <v>1725</v>
      </c>
      <c r="BO220" s="7"/>
      <c r="BP220" s="7" t="s">
        <v>1784</v>
      </c>
      <c r="BQ220" s="7"/>
      <c r="BR220" s="7">
        <v>99</v>
      </c>
      <c r="BS220" s="7" t="s">
        <v>2178</v>
      </c>
      <c r="BT220" s="7" t="s">
        <v>2179</v>
      </c>
      <c r="BU220" s="7">
        <v>170301</v>
      </c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9"/>
      <c r="CH220" s="9"/>
      <c r="CI220" s="9"/>
      <c r="CJ220" s="7">
        <v>1</v>
      </c>
    </row>
    <row r="221" spans="1:88" ht="15" x14ac:dyDescent="0.25">
      <c r="A221">
        <v>220</v>
      </c>
      <c r="B221" s="28">
        <v>839</v>
      </c>
      <c r="C221" s="28" t="s">
        <v>366</v>
      </c>
      <c r="D221" s="45">
        <v>15299176</v>
      </c>
      <c r="E221" s="29" t="s">
        <v>2180</v>
      </c>
      <c r="F221" s="29"/>
      <c r="G221" s="29" t="s">
        <v>1702</v>
      </c>
      <c r="H221" s="30">
        <f t="shared" si="37"/>
        <v>24823</v>
      </c>
      <c r="I221" s="29"/>
      <c r="J221" s="28">
        <v>0</v>
      </c>
      <c r="K221" s="31">
        <v>0</v>
      </c>
      <c r="L221" s="7"/>
      <c r="M221" s="7"/>
      <c r="N221" s="7"/>
      <c r="O221" s="32" t="str">
        <f>"Retención Judicial "&amp;(Tabla1[[#This Row],[JUDICIAL]]*100)&amp;"%"</f>
        <v>Retención Judicial 0%</v>
      </c>
      <c r="P221" s="7"/>
      <c r="Q221" s="33">
        <f t="shared" si="42"/>
        <v>930</v>
      </c>
      <c r="R221" s="34">
        <f>+Tabla1[[#This Row],[MINIMO VITAL]]*9%</f>
        <v>83.7</v>
      </c>
      <c r="S221" s="7"/>
      <c r="T221" s="7">
        <f t="shared" ca="1" si="33"/>
        <v>51</v>
      </c>
      <c r="U221" s="7" t="str">
        <f t="shared" si="34"/>
        <v>15299176</v>
      </c>
      <c r="V221" s="7"/>
      <c r="W221" s="7"/>
      <c r="X221" s="7"/>
      <c r="Y221" s="7"/>
      <c r="Z221" s="7"/>
      <c r="AA221" s="8">
        <f>+Tabla1[[#This Row],[FECHA DE
NACIMIENTO]]</f>
        <v>24823</v>
      </c>
      <c r="AB221" s="20"/>
      <c r="AC221" s="7"/>
      <c r="AD221" s="7" t="str">
        <f>IF(COUNTIF(D$1:D220,D221)=0,"OK","Duplicado")</f>
        <v>OK</v>
      </c>
      <c r="AE221" s="7" t="str">
        <f t="shared" ca="1" si="35"/>
        <v>Inactivo</v>
      </c>
      <c r="AF221" s="9" t="s">
        <v>367</v>
      </c>
      <c r="AG221" s="9" t="str">
        <f t="shared" si="38"/>
        <v>CMAC</v>
      </c>
      <c r="AH221" s="7"/>
      <c r="AI221" s="7"/>
      <c r="AJ221" s="7"/>
      <c r="AK221" s="7"/>
      <c r="AL221" s="7"/>
      <c r="AM221" s="7"/>
      <c r="AN221" s="7"/>
      <c r="AO221" s="7" t="e">
        <f ca="1">SEPARARAPELLIDOS2018(Tabla1[[#This Row],[APELLIDOS Y NOMBRES]])</f>
        <v>#NAME?</v>
      </c>
      <c r="AP221" s="7">
        <f t="shared" ca="1" si="39"/>
        <v>0</v>
      </c>
      <c r="AQ221" s="7">
        <f t="shared" ca="1" si="40"/>
        <v>0</v>
      </c>
      <c r="AR221" s="7">
        <f t="shared" ca="1" si="41"/>
        <v>0</v>
      </c>
      <c r="AS221" s="7" t="e">
        <f ca="1">QuitarSimbolos(Tabla1[[#This Row],[CODTRA5]])</f>
        <v>#NAME?</v>
      </c>
      <c r="AT221" s="7" t="s">
        <v>1974</v>
      </c>
      <c r="AU221" s="7">
        <f t="shared" si="36"/>
        <v>2</v>
      </c>
      <c r="AV221" s="7">
        <v>1</v>
      </c>
      <c r="AW221" s="7" t="str">
        <f>+Tabla1[[#This Row],[DNI23]]</f>
        <v>15299176</v>
      </c>
      <c r="AX221" s="7">
        <v>604</v>
      </c>
      <c r="AY221" s="8">
        <f>+Tabla1[[#This Row],[FECHA DE
NACIMIENTO]]</f>
        <v>24823</v>
      </c>
      <c r="AZ221" s="7">
        <f ca="1">+Tabla1[[#This Row],[CODTRA6]]</f>
        <v>0</v>
      </c>
      <c r="BA221" s="7">
        <f ca="1">+Tabla1[[#This Row],[CODTRA7]]</f>
        <v>0</v>
      </c>
      <c r="BB221" s="7" t="e">
        <f ca="1">+Tabla1[[#This Row],[CODTRA8]]</f>
        <v>#NAME?</v>
      </c>
      <c r="BC221" s="7">
        <f>+Tabla1[[#This Row],[SEXO]]</f>
        <v>2</v>
      </c>
      <c r="BD221" s="7">
        <v>9589</v>
      </c>
      <c r="BE221" s="7"/>
      <c r="BF221" s="7">
        <v>959616135</v>
      </c>
      <c r="BG221" s="10" t="s">
        <v>1704</v>
      </c>
      <c r="BH221" s="7">
        <v>3</v>
      </c>
      <c r="BI221" s="9" t="s">
        <v>1977</v>
      </c>
      <c r="BJ221" s="7">
        <v>842</v>
      </c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>
        <v>40701</v>
      </c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9"/>
      <c r="CH221" s="9"/>
      <c r="CI221" s="9"/>
      <c r="CJ221" s="7">
        <v>1</v>
      </c>
    </row>
    <row r="222" spans="1:88" ht="15" x14ac:dyDescent="0.25">
      <c r="A222">
        <v>221</v>
      </c>
      <c r="B222" s="28">
        <v>1287</v>
      </c>
      <c r="C222" s="28" t="s">
        <v>368</v>
      </c>
      <c r="D222" s="45">
        <v>43488157</v>
      </c>
      <c r="E222" s="29"/>
      <c r="F222" s="29"/>
      <c r="G222" s="29" t="s">
        <v>1702</v>
      </c>
      <c r="H222" s="30" t="str">
        <f t="shared" si="37"/>
        <v xml:space="preserve"> </v>
      </c>
      <c r="I222" s="29"/>
      <c r="J222" s="28">
        <v>0</v>
      </c>
      <c r="K222" s="31">
        <v>0</v>
      </c>
      <c r="L222" s="7"/>
      <c r="M222" s="7"/>
      <c r="N222" s="7"/>
      <c r="O222" s="32" t="str">
        <f>"Retención Judicial "&amp;(Tabla1[[#This Row],[JUDICIAL]]*100)&amp;"%"</f>
        <v>Retención Judicial 0%</v>
      </c>
      <c r="P222" s="7"/>
      <c r="Q222" s="33">
        <f t="shared" si="42"/>
        <v>930</v>
      </c>
      <c r="R222" s="34">
        <f>+Tabla1[[#This Row],[MINIMO VITAL]]*9%</f>
        <v>83.7</v>
      </c>
      <c r="S222" s="7"/>
      <c r="T222" s="7" t="str">
        <f t="shared" ca="1" si="33"/>
        <v xml:space="preserve"> </v>
      </c>
      <c r="U222" s="7" t="str">
        <f t="shared" si="34"/>
        <v>43488157</v>
      </c>
      <c r="V222" s="7"/>
      <c r="W222" s="7"/>
      <c r="X222" s="7"/>
      <c r="Y222" s="7"/>
      <c r="Z222" s="7"/>
      <c r="AA222" s="8" t="str">
        <f>+Tabla1[[#This Row],[FECHA DE
NACIMIENTO]]</f>
        <v xml:space="preserve"> </v>
      </c>
      <c r="AB222" s="20"/>
      <c r="AC222" s="7"/>
      <c r="AD222" s="7" t="str">
        <f>IF(COUNTIF(D$1:D221,D222)=0,"OK","Duplicado")</f>
        <v>OK</v>
      </c>
      <c r="AE222" s="7" t="str">
        <f t="shared" ca="1" si="35"/>
        <v>Inactivo</v>
      </c>
      <c r="AF222" s="9" t="s">
        <v>369</v>
      </c>
      <c r="AG222" s="9" t="str">
        <f t="shared" si="38"/>
        <v>CMAC</v>
      </c>
      <c r="AH222" s="7"/>
      <c r="AI222" s="7"/>
      <c r="AJ222" s="7"/>
      <c r="AK222" s="7"/>
      <c r="AL222" s="7"/>
      <c r="AM222" s="7"/>
      <c r="AN222" s="7"/>
      <c r="AO222" s="7" t="e">
        <f ca="1">SEPARARAPELLIDOS2018(Tabla1[[#This Row],[APELLIDOS Y NOMBRES]])</f>
        <v>#NAME?</v>
      </c>
      <c r="AP222" s="7">
        <f t="shared" ca="1" si="39"/>
        <v>0</v>
      </c>
      <c r="AQ222" s="7">
        <f t="shared" ca="1" si="40"/>
        <v>0</v>
      </c>
      <c r="AR222" s="7">
        <f t="shared" ca="1" si="41"/>
        <v>0</v>
      </c>
      <c r="AS222" s="7" t="e">
        <f ca="1">QuitarSimbolos(Tabla1[[#This Row],[CODTRA5]])</f>
        <v>#NAME?</v>
      </c>
      <c r="AT222" s="7" t="s">
        <v>1974</v>
      </c>
      <c r="AU222" s="7">
        <f t="shared" si="36"/>
        <v>2</v>
      </c>
      <c r="AV222" s="7">
        <v>1</v>
      </c>
      <c r="AW222" s="7" t="str">
        <f>+Tabla1[[#This Row],[DNI23]]</f>
        <v>43488157</v>
      </c>
      <c r="AX222" s="7">
        <v>604</v>
      </c>
      <c r="AY222" s="8" t="str">
        <f>+Tabla1[[#This Row],[FECHA DE
NACIMIENTO]]</f>
        <v xml:space="preserve"> </v>
      </c>
      <c r="AZ222" s="7">
        <f ca="1">+Tabla1[[#This Row],[CODTRA6]]</f>
        <v>0</v>
      </c>
      <c r="BA222" s="7">
        <f ca="1">+Tabla1[[#This Row],[CODTRA7]]</f>
        <v>0</v>
      </c>
      <c r="BB222" s="7" t="e">
        <f ca="1">+Tabla1[[#This Row],[CODTRA8]]</f>
        <v>#NAME?</v>
      </c>
      <c r="BC222" s="7">
        <f>+Tabla1[[#This Row],[SEXO]]</f>
        <v>2</v>
      </c>
      <c r="BD222" s="7">
        <v>9589</v>
      </c>
      <c r="BE222" s="7"/>
      <c r="BF222" s="7">
        <v>999987507</v>
      </c>
      <c r="BG222" s="10" t="s">
        <v>1704</v>
      </c>
      <c r="BH222" s="7">
        <v>3</v>
      </c>
      <c r="BI222" s="9" t="s">
        <v>2181</v>
      </c>
      <c r="BJ222" s="7">
        <v>608</v>
      </c>
      <c r="BK222" s="7"/>
      <c r="BL222" s="7"/>
      <c r="BM222" s="7"/>
      <c r="BN222" s="7"/>
      <c r="BO222" s="7"/>
      <c r="BP222" s="7"/>
      <c r="BQ222" s="7"/>
      <c r="BR222" s="7"/>
      <c r="BS222" s="9"/>
      <c r="BT222" s="7"/>
      <c r="BU222" s="7">
        <v>40704</v>
      </c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9"/>
      <c r="CH222" s="9"/>
      <c r="CI222" s="9"/>
      <c r="CJ222" s="7">
        <v>1</v>
      </c>
    </row>
    <row r="223" spans="1:88" ht="15" x14ac:dyDescent="0.25">
      <c r="A223">
        <v>222</v>
      </c>
      <c r="B223" s="28">
        <v>222</v>
      </c>
      <c r="C223" s="28" t="s">
        <v>370</v>
      </c>
      <c r="D223" s="45">
        <v>30836038</v>
      </c>
      <c r="E223" s="35" t="s">
        <v>3392</v>
      </c>
      <c r="F223" s="35" t="s">
        <v>3627</v>
      </c>
      <c r="G223" s="35" t="s">
        <v>1736</v>
      </c>
      <c r="H223" s="30">
        <f t="shared" si="37"/>
        <v>26932</v>
      </c>
      <c r="I223" s="29" t="s">
        <v>1737</v>
      </c>
      <c r="J223" s="28">
        <v>0</v>
      </c>
      <c r="K223" s="31">
        <v>0</v>
      </c>
      <c r="L223" s="7"/>
      <c r="M223" s="7"/>
      <c r="N223" s="7"/>
      <c r="O223" s="32" t="str">
        <f>"Retención Judicial "&amp;(Tabla1[[#This Row],[JUDICIAL]]*100)&amp;"%"</f>
        <v>Retención Judicial 0%</v>
      </c>
      <c r="P223" s="7"/>
      <c r="Q223" s="33">
        <f t="shared" si="42"/>
        <v>930</v>
      </c>
      <c r="R223" s="34">
        <f>+Tabla1[[#This Row],[MINIMO VITAL]]*9%</f>
        <v>83.7</v>
      </c>
      <c r="S223" s="7"/>
      <c r="T223" s="7">
        <f t="shared" ca="1" si="33"/>
        <v>45</v>
      </c>
      <c r="U223" s="7" t="str">
        <f t="shared" si="34"/>
        <v>30836038</v>
      </c>
      <c r="V223" s="7"/>
      <c r="W223" s="7"/>
      <c r="X223" s="7"/>
      <c r="Y223" s="7"/>
      <c r="Z223" s="7"/>
      <c r="AA223" s="8">
        <f>+Tabla1[[#This Row],[FECHA DE
NACIMIENTO]]</f>
        <v>26932</v>
      </c>
      <c r="AB223" s="20"/>
      <c r="AC223" s="7"/>
      <c r="AD223" s="7" t="str">
        <f>IF(COUNTIF(D$1:D222,D223)=0,"OK","Duplicado")</f>
        <v>OK</v>
      </c>
      <c r="AE223" s="7" t="str">
        <f t="shared" ca="1" si="35"/>
        <v>Inactivo</v>
      </c>
      <c r="AF223" s="9" t="s">
        <v>1720</v>
      </c>
      <c r="AG223" s="9" t="str">
        <f t="shared" si="38"/>
        <v/>
      </c>
      <c r="AH223" s="7"/>
      <c r="AI223" s="7"/>
      <c r="AJ223" s="7"/>
      <c r="AK223" s="7"/>
      <c r="AL223" s="7"/>
      <c r="AM223" s="7"/>
      <c r="AN223" s="7"/>
      <c r="AO223" s="7" t="e">
        <f ca="1">SEPARARAPELLIDOS2018(Tabla1[[#This Row],[APELLIDOS Y NOMBRES]])</f>
        <v>#NAME?</v>
      </c>
      <c r="AP223" s="7">
        <f t="shared" ca="1" si="39"/>
        <v>0</v>
      </c>
      <c r="AQ223" s="7">
        <f t="shared" ca="1" si="40"/>
        <v>0</v>
      </c>
      <c r="AR223" s="7">
        <f t="shared" ca="1" si="41"/>
        <v>0</v>
      </c>
      <c r="AS223" s="7" t="e">
        <f ca="1">QuitarSimbolos(Tabla1[[#This Row],[CODTRA5]])</f>
        <v>#NAME?</v>
      </c>
      <c r="AT223" s="7" t="s">
        <v>1703</v>
      </c>
      <c r="AU223" s="7">
        <f t="shared" si="36"/>
        <v>1</v>
      </c>
      <c r="AV223" s="7">
        <v>1</v>
      </c>
      <c r="AW223" s="7" t="str">
        <f>+Tabla1[[#This Row],[DNI23]]</f>
        <v>30836038</v>
      </c>
      <c r="AX223" s="7">
        <v>604</v>
      </c>
      <c r="AY223" s="8">
        <f>+Tabla1[[#This Row],[FECHA DE
NACIMIENTO]]</f>
        <v>26932</v>
      </c>
      <c r="AZ223" s="7">
        <f ca="1">+Tabla1[[#This Row],[CODTRA6]]</f>
        <v>0</v>
      </c>
      <c r="BA223" s="7">
        <f ca="1">+Tabla1[[#This Row],[CODTRA7]]</f>
        <v>0</v>
      </c>
      <c r="BB223" s="7" t="e">
        <f ca="1">+Tabla1[[#This Row],[CODTRA8]]</f>
        <v>#NAME?</v>
      </c>
      <c r="BC223" s="7">
        <f>+Tabla1[[#This Row],[SEXO]]</f>
        <v>1</v>
      </c>
      <c r="BD223" s="7">
        <v>9589</v>
      </c>
      <c r="BE223" s="7"/>
      <c r="BF223" s="7">
        <v>953277184</v>
      </c>
      <c r="BG223" s="10" t="s">
        <v>2182</v>
      </c>
      <c r="BH223" s="7"/>
      <c r="BI223" s="9"/>
      <c r="BJ223" s="7"/>
      <c r="BK223" s="7"/>
      <c r="BL223" s="7"/>
      <c r="BM223" s="7" t="s">
        <v>1857</v>
      </c>
      <c r="BN223" s="7">
        <v>2</v>
      </c>
      <c r="BO223" s="7"/>
      <c r="BP223" s="7"/>
      <c r="BQ223" s="7"/>
      <c r="BR223" s="7">
        <v>1</v>
      </c>
      <c r="BS223" s="7" t="s">
        <v>2183</v>
      </c>
      <c r="BT223" s="7"/>
      <c r="BU223" s="7">
        <v>40701</v>
      </c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9"/>
      <c r="CH223" s="9"/>
      <c r="CI223" s="9"/>
      <c r="CJ223" s="7">
        <v>1</v>
      </c>
    </row>
    <row r="224" spans="1:88" ht="15" x14ac:dyDescent="0.25">
      <c r="A224">
        <v>223</v>
      </c>
      <c r="B224" s="28">
        <v>840</v>
      </c>
      <c r="C224" s="28" t="s">
        <v>371</v>
      </c>
      <c r="D224" s="45">
        <v>40820444</v>
      </c>
      <c r="E224" s="29" t="s">
        <v>2184</v>
      </c>
      <c r="F224" s="29"/>
      <c r="G224" s="29" t="s">
        <v>1702</v>
      </c>
      <c r="H224" s="30">
        <f t="shared" si="37"/>
        <v>29587</v>
      </c>
      <c r="I224" s="29"/>
      <c r="J224" s="28">
        <v>0</v>
      </c>
      <c r="K224" s="31">
        <v>0</v>
      </c>
      <c r="L224" s="7"/>
      <c r="M224" s="7"/>
      <c r="N224" s="7"/>
      <c r="O224" s="32" t="str">
        <f>"Retención Judicial "&amp;(Tabla1[[#This Row],[JUDICIAL]]*100)&amp;"%"</f>
        <v>Retención Judicial 0%</v>
      </c>
      <c r="P224" s="7"/>
      <c r="Q224" s="33">
        <f t="shared" si="42"/>
        <v>930</v>
      </c>
      <c r="R224" s="34">
        <f>+Tabla1[[#This Row],[MINIMO VITAL]]*9%</f>
        <v>83.7</v>
      </c>
      <c r="S224" s="7"/>
      <c r="T224" s="7">
        <f t="shared" ca="1" si="33"/>
        <v>38</v>
      </c>
      <c r="U224" s="7" t="str">
        <f t="shared" si="34"/>
        <v>40820444</v>
      </c>
      <c r="V224" s="7"/>
      <c r="W224" s="7"/>
      <c r="X224" s="7"/>
      <c r="Y224" s="7"/>
      <c r="Z224" s="7"/>
      <c r="AA224" s="8">
        <f>+Tabla1[[#This Row],[FECHA DE
NACIMIENTO]]</f>
        <v>29587</v>
      </c>
      <c r="AB224" s="20"/>
      <c r="AC224" s="7"/>
      <c r="AD224" s="7" t="str">
        <f>IF(COUNTIF(D$1:D223,D224)=0,"OK","Duplicado")</f>
        <v>OK</v>
      </c>
      <c r="AE224" s="7" t="str">
        <f t="shared" ca="1" si="35"/>
        <v>Inactivo</v>
      </c>
      <c r="AF224" s="9" t="s">
        <v>372</v>
      </c>
      <c r="AG224" s="9" t="str">
        <f t="shared" si="38"/>
        <v>CMAC</v>
      </c>
      <c r="AH224" s="7"/>
      <c r="AI224" s="7"/>
      <c r="AJ224" s="7"/>
      <c r="AK224" s="7"/>
      <c r="AL224" s="7"/>
      <c r="AM224" s="7"/>
      <c r="AN224" s="7"/>
      <c r="AO224" s="7" t="e">
        <f ca="1">SEPARARAPELLIDOS2018(Tabla1[[#This Row],[APELLIDOS Y NOMBRES]])</f>
        <v>#NAME?</v>
      </c>
      <c r="AP224" s="7">
        <f t="shared" ca="1" si="39"/>
        <v>0</v>
      </c>
      <c r="AQ224" s="7">
        <f t="shared" ca="1" si="40"/>
        <v>0</v>
      </c>
      <c r="AR224" s="7">
        <f t="shared" ca="1" si="41"/>
        <v>0</v>
      </c>
      <c r="AS224" s="7" t="e">
        <f ca="1">QuitarSimbolos(Tabla1[[#This Row],[CODTRA5]])</f>
        <v>#NAME?</v>
      </c>
      <c r="AT224" s="7" t="s">
        <v>1703</v>
      </c>
      <c r="AU224" s="7">
        <f t="shared" si="36"/>
        <v>1</v>
      </c>
      <c r="AV224" s="7">
        <v>1</v>
      </c>
      <c r="AW224" s="7" t="str">
        <f>+Tabla1[[#This Row],[DNI23]]</f>
        <v>40820444</v>
      </c>
      <c r="AX224" s="7">
        <v>604</v>
      </c>
      <c r="AY224" s="8">
        <f>+Tabla1[[#This Row],[FECHA DE
NACIMIENTO]]</f>
        <v>29587</v>
      </c>
      <c r="AZ224" s="7">
        <f ca="1">+Tabla1[[#This Row],[CODTRA6]]</f>
        <v>0</v>
      </c>
      <c r="BA224" s="7">
        <f ca="1">+Tabla1[[#This Row],[CODTRA7]]</f>
        <v>0</v>
      </c>
      <c r="BB224" s="7" t="e">
        <f ca="1">+Tabla1[[#This Row],[CODTRA8]]</f>
        <v>#NAME?</v>
      </c>
      <c r="BC224" s="7">
        <f>+Tabla1[[#This Row],[SEXO]]</f>
        <v>1</v>
      </c>
      <c r="BD224" s="7">
        <v>9589</v>
      </c>
      <c r="BE224" s="7"/>
      <c r="BF224" s="7">
        <v>943099954</v>
      </c>
      <c r="BG224" s="10" t="s">
        <v>2185</v>
      </c>
      <c r="BH224" s="7"/>
      <c r="BI224" s="9"/>
      <c r="BJ224" s="7"/>
      <c r="BK224" s="7"/>
      <c r="BL224" s="7"/>
      <c r="BM224" s="7" t="s">
        <v>1750</v>
      </c>
      <c r="BN224" s="7">
        <v>10</v>
      </c>
      <c r="BO224" s="7"/>
      <c r="BP224" s="7"/>
      <c r="BQ224" s="7"/>
      <c r="BR224" s="7">
        <v>2</v>
      </c>
      <c r="BS224" s="7" t="s">
        <v>2186</v>
      </c>
      <c r="BT224" s="7"/>
      <c r="BU224" s="7">
        <v>40701</v>
      </c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9"/>
      <c r="CH224" s="9"/>
      <c r="CI224" s="9"/>
      <c r="CJ224" s="7">
        <v>1</v>
      </c>
    </row>
    <row r="225" spans="1:88" ht="15" x14ac:dyDescent="0.25">
      <c r="A225">
        <v>224</v>
      </c>
      <c r="B225" s="28">
        <v>698</v>
      </c>
      <c r="C225" s="28" t="s">
        <v>373</v>
      </c>
      <c r="D225" s="45">
        <v>42908436</v>
      </c>
      <c r="E225" s="29" t="s">
        <v>2187</v>
      </c>
      <c r="F225" s="29"/>
      <c r="G225" s="29" t="s">
        <v>1702</v>
      </c>
      <c r="H225" s="30">
        <f t="shared" si="37"/>
        <v>31122</v>
      </c>
      <c r="I225" s="29" t="s">
        <v>1720</v>
      </c>
      <c r="J225" s="28">
        <v>0</v>
      </c>
      <c r="K225" s="31">
        <v>0</v>
      </c>
      <c r="L225" s="7"/>
      <c r="M225" s="7"/>
      <c r="N225" s="7"/>
      <c r="O225" s="32" t="str">
        <f>"Retención Judicial "&amp;(Tabla1[[#This Row],[JUDICIAL]]*100)&amp;"%"</f>
        <v>Retención Judicial 0%</v>
      </c>
      <c r="P225" s="7"/>
      <c r="Q225" s="33">
        <f t="shared" si="42"/>
        <v>930</v>
      </c>
      <c r="R225" s="34">
        <f>+Tabla1[[#This Row],[MINIMO VITAL]]*9%</f>
        <v>83.7</v>
      </c>
      <c r="S225" s="7"/>
      <c r="T225" s="7">
        <f t="shared" ca="1" si="33"/>
        <v>34</v>
      </c>
      <c r="U225" s="7" t="str">
        <f t="shared" si="34"/>
        <v>42908436</v>
      </c>
      <c r="V225" s="7"/>
      <c r="W225" s="7"/>
      <c r="X225" s="7"/>
      <c r="Y225" s="7"/>
      <c r="Z225" s="7"/>
      <c r="AA225" s="8">
        <f>+Tabla1[[#This Row],[FECHA DE
NACIMIENTO]]</f>
        <v>31122</v>
      </c>
      <c r="AB225" s="20"/>
      <c r="AC225" s="7"/>
      <c r="AD225" s="7" t="str">
        <f>IF(COUNTIF(D$1:D224,D225)=0,"OK","Duplicado")</f>
        <v>OK</v>
      </c>
      <c r="AE225" s="7" t="str">
        <f t="shared" ca="1" si="35"/>
        <v>Inactivo</v>
      </c>
      <c r="AF225" s="9" t="s">
        <v>374</v>
      </c>
      <c r="AG225" s="9" t="str">
        <f t="shared" si="38"/>
        <v>CMAC</v>
      </c>
      <c r="AH225" s="7"/>
      <c r="AI225" s="7"/>
      <c r="AJ225" s="7"/>
      <c r="AK225" s="7"/>
      <c r="AL225" s="7"/>
      <c r="AM225" s="7"/>
      <c r="AN225" s="7"/>
      <c r="AO225" s="7" t="e">
        <f ca="1">SEPARARAPELLIDOS2018(Tabla1[[#This Row],[APELLIDOS Y NOMBRES]])</f>
        <v>#NAME?</v>
      </c>
      <c r="AP225" s="7">
        <f t="shared" ca="1" si="39"/>
        <v>0</v>
      </c>
      <c r="AQ225" s="7">
        <f t="shared" ca="1" si="40"/>
        <v>0</v>
      </c>
      <c r="AR225" s="7">
        <f t="shared" ca="1" si="41"/>
        <v>0</v>
      </c>
      <c r="AS225" s="7" t="e">
        <f ca="1">QuitarSimbolos(Tabla1[[#This Row],[CODTRA5]])</f>
        <v>#NAME?</v>
      </c>
      <c r="AT225" s="7" t="s">
        <v>1703</v>
      </c>
      <c r="AU225" s="7">
        <f t="shared" si="36"/>
        <v>1</v>
      </c>
      <c r="AV225" s="7">
        <v>1</v>
      </c>
      <c r="AW225" s="7" t="str">
        <f>+Tabla1[[#This Row],[DNI23]]</f>
        <v>42908436</v>
      </c>
      <c r="AX225" s="7">
        <v>604</v>
      </c>
      <c r="AY225" s="8">
        <f>+Tabla1[[#This Row],[FECHA DE
NACIMIENTO]]</f>
        <v>31122</v>
      </c>
      <c r="AZ225" s="7">
        <f ca="1">+Tabla1[[#This Row],[CODTRA6]]</f>
        <v>0</v>
      </c>
      <c r="BA225" s="7">
        <f ca="1">+Tabla1[[#This Row],[CODTRA7]]</f>
        <v>0</v>
      </c>
      <c r="BB225" s="7" t="e">
        <f ca="1">+Tabla1[[#This Row],[CODTRA8]]</f>
        <v>#NAME?</v>
      </c>
      <c r="BC225" s="7">
        <f>+Tabla1[[#This Row],[SEXO]]</f>
        <v>1</v>
      </c>
      <c r="BD225" s="7">
        <v>9589</v>
      </c>
      <c r="BE225" s="7"/>
      <c r="BF225" s="7">
        <v>959616135</v>
      </c>
      <c r="BG225" s="10" t="s">
        <v>1704</v>
      </c>
      <c r="BH225" s="7"/>
      <c r="BI225" s="9"/>
      <c r="BJ225" s="7"/>
      <c r="BK225" s="7"/>
      <c r="BL225" s="7"/>
      <c r="BM225" s="7" t="s">
        <v>1738</v>
      </c>
      <c r="BN225" s="7">
        <v>4</v>
      </c>
      <c r="BO225" s="7"/>
      <c r="BP225" s="7"/>
      <c r="BQ225" s="7"/>
      <c r="BR225" s="7">
        <v>1</v>
      </c>
      <c r="BS225" s="7" t="s">
        <v>2188</v>
      </c>
      <c r="BT225" s="7"/>
      <c r="BU225" s="7">
        <v>40701</v>
      </c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9"/>
      <c r="CH225" s="9"/>
      <c r="CI225" s="9"/>
      <c r="CJ225" s="7">
        <v>1</v>
      </c>
    </row>
    <row r="226" spans="1:88" ht="15" x14ac:dyDescent="0.25">
      <c r="A226">
        <v>225</v>
      </c>
      <c r="B226" s="28">
        <v>434</v>
      </c>
      <c r="C226" s="28" t="s">
        <v>375</v>
      </c>
      <c r="D226" s="45">
        <v>30834996</v>
      </c>
      <c r="E226" s="35" t="s">
        <v>3393</v>
      </c>
      <c r="F226" s="35" t="s">
        <v>3628</v>
      </c>
      <c r="G226" s="35" t="s">
        <v>1736</v>
      </c>
      <c r="H226" s="30">
        <f t="shared" si="37"/>
        <v>26462</v>
      </c>
      <c r="I226" s="29" t="s">
        <v>1710</v>
      </c>
      <c r="J226" s="28">
        <v>0</v>
      </c>
      <c r="K226" s="31">
        <v>0</v>
      </c>
      <c r="L226" s="7"/>
      <c r="M226" s="7"/>
      <c r="N226" s="7"/>
      <c r="O226" s="32" t="str">
        <f>"Retención Judicial "&amp;(Tabla1[[#This Row],[JUDICIAL]]*100)&amp;"%"</f>
        <v>Retención Judicial 0%</v>
      </c>
      <c r="P226" s="7"/>
      <c r="Q226" s="33">
        <f t="shared" si="42"/>
        <v>930</v>
      </c>
      <c r="R226" s="34">
        <f>+Tabla1[[#This Row],[MINIMO VITAL]]*9%</f>
        <v>83.7</v>
      </c>
      <c r="S226" s="7"/>
      <c r="T226" s="7">
        <f t="shared" ca="1" si="33"/>
        <v>46</v>
      </c>
      <c r="U226" s="7" t="str">
        <f t="shared" si="34"/>
        <v>30834996</v>
      </c>
      <c r="V226" s="7"/>
      <c r="W226" s="7"/>
      <c r="X226" s="7"/>
      <c r="Y226" s="7"/>
      <c r="Z226" s="7"/>
      <c r="AA226" s="8">
        <f>+Tabla1[[#This Row],[FECHA DE
NACIMIENTO]]</f>
        <v>26462</v>
      </c>
      <c r="AB226" s="20"/>
      <c r="AC226" s="7"/>
      <c r="AD226" s="7" t="str">
        <f>IF(COUNTIF(D$1:D225,D226)=0,"OK","Duplicado")</f>
        <v>OK</v>
      </c>
      <c r="AE226" s="7" t="str">
        <f t="shared" ca="1" si="35"/>
        <v>Inactivo</v>
      </c>
      <c r="AF226" s="9" t="s">
        <v>1720</v>
      </c>
      <c r="AG226" s="9" t="str">
        <f t="shared" si="38"/>
        <v/>
      </c>
      <c r="AH226" s="7"/>
      <c r="AI226" s="7"/>
      <c r="AJ226" s="7"/>
      <c r="AK226" s="7"/>
      <c r="AL226" s="7"/>
      <c r="AM226" s="7"/>
      <c r="AN226" s="7"/>
      <c r="AO226" s="7" t="e">
        <f ca="1">SEPARARAPELLIDOS2018(Tabla1[[#This Row],[APELLIDOS Y NOMBRES]])</f>
        <v>#NAME?</v>
      </c>
      <c r="AP226" s="7">
        <f t="shared" ca="1" si="39"/>
        <v>0</v>
      </c>
      <c r="AQ226" s="7">
        <f t="shared" ca="1" si="40"/>
        <v>0</v>
      </c>
      <c r="AR226" s="7">
        <f t="shared" ca="1" si="41"/>
        <v>0</v>
      </c>
      <c r="AS226" s="7" t="e">
        <f ca="1">QuitarSimbolos(Tabla1[[#This Row],[CODTRA5]])</f>
        <v>#NAME?</v>
      </c>
      <c r="AT226" s="7" t="s">
        <v>1974</v>
      </c>
      <c r="AU226" s="7">
        <f t="shared" si="36"/>
        <v>2</v>
      </c>
      <c r="AV226" s="7">
        <v>1</v>
      </c>
      <c r="AW226" s="7" t="str">
        <f>+Tabla1[[#This Row],[DNI23]]</f>
        <v>30834996</v>
      </c>
      <c r="AX226" s="7">
        <v>604</v>
      </c>
      <c r="AY226" s="8">
        <f>+Tabla1[[#This Row],[FECHA DE
NACIMIENTO]]</f>
        <v>26462</v>
      </c>
      <c r="AZ226" s="7">
        <f ca="1">+Tabla1[[#This Row],[CODTRA6]]</f>
        <v>0</v>
      </c>
      <c r="BA226" s="7">
        <f ca="1">+Tabla1[[#This Row],[CODTRA7]]</f>
        <v>0</v>
      </c>
      <c r="BB226" s="7" t="e">
        <f ca="1">+Tabla1[[#This Row],[CODTRA8]]</f>
        <v>#NAME?</v>
      </c>
      <c r="BC226" s="7">
        <f>+Tabla1[[#This Row],[SEXO]]</f>
        <v>2</v>
      </c>
      <c r="BD226" s="7">
        <v>9589</v>
      </c>
      <c r="BE226" s="7"/>
      <c r="BF226" s="7">
        <v>959616135</v>
      </c>
      <c r="BG226" s="10" t="s">
        <v>1704</v>
      </c>
      <c r="BH226" s="7"/>
      <c r="BI226" s="9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9"/>
      <c r="CH226" s="9"/>
      <c r="CI226" s="9"/>
      <c r="CJ226" s="7">
        <v>1</v>
      </c>
    </row>
    <row r="227" spans="1:88" ht="15" x14ac:dyDescent="0.25">
      <c r="A227">
        <v>226</v>
      </c>
      <c r="B227" s="28">
        <v>1313</v>
      </c>
      <c r="C227" s="28" t="s">
        <v>376</v>
      </c>
      <c r="D227" s="45">
        <v>667528</v>
      </c>
      <c r="E227" s="29" t="s">
        <v>2189</v>
      </c>
      <c r="F227" s="29"/>
      <c r="G227" s="29" t="s">
        <v>1702</v>
      </c>
      <c r="H227" s="30">
        <f t="shared" si="37"/>
        <v>20730</v>
      </c>
      <c r="I227" s="29" t="s">
        <v>1720</v>
      </c>
      <c r="J227" s="28">
        <v>0</v>
      </c>
      <c r="K227" s="31">
        <v>0</v>
      </c>
      <c r="L227" s="7"/>
      <c r="M227" s="7"/>
      <c r="N227" s="7"/>
      <c r="O227" s="32" t="str">
        <f>"Retención Judicial "&amp;(Tabla1[[#This Row],[JUDICIAL]]*100)&amp;"%"</f>
        <v>Retención Judicial 0%</v>
      </c>
      <c r="P227" s="7"/>
      <c r="Q227" s="33">
        <f t="shared" si="42"/>
        <v>930</v>
      </c>
      <c r="R227" s="34">
        <f>+Tabla1[[#This Row],[MINIMO VITAL]]*9%</f>
        <v>83.7</v>
      </c>
      <c r="S227" s="7"/>
      <c r="T227" s="7">
        <f t="shared" ca="1" si="33"/>
        <v>62</v>
      </c>
      <c r="U227" s="7" t="str">
        <f t="shared" si="34"/>
        <v>00667528</v>
      </c>
      <c r="V227" s="7"/>
      <c r="W227" s="7"/>
      <c r="X227" s="7"/>
      <c r="Y227" s="7"/>
      <c r="Z227" s="7"/>
      <c r="AA227" s="8">
        <f>+Tabla1[[#This Row],[FECHA DE
NACIMIENTO]]</f>
        <v>20730</v>
      </c>
      <c r="AB227" s="20"/>
      <c r="AC227" s="7"/>
      <c r="AD227" s="7" t="str">
        <f>IF(COUNTIF(D$1:D226,D227)=0,"OK","Duplicado")</f>
        <v>OK</v>
      </c>
      <c r="AE227" s="7" t="str">
        <f t="shared" ca="1" si="35"/>
        <v>Inactivo</v>
      </c>
      <c r="AF227" s="9" t="s">
        <v>377</v>
      </c>
      <c r="AG227" s="9" t="str">
        <f t="shared" si="38"/>
        <v>CMAC</v>
      </c>
      <c r="AH227" s="7"/>
      <c r="AI227" s="7"/>
      <c r="AJ227" s="7"/>
      <c r="AK227" s="7"/>
      <c r="AL227" s="7"/>
      <c r="AM227" s="7"/>
      <c r="AN227" s="7"/>
      <c r="AO227" s="7" t="e">
        <f ca="1">SEPARARAPELLIDOS2018(Tabla1[[#This Row],[APELLIDOS Y NOMBRES]])</f>
        <v>#NAME?</v>
      </c>
      <c r="AP227" s="7">
        <f t="shared" ca="1" si="39"/>
        <v>0</v>
      </c>
      <c r="AQ227" s="7">
        <f t="shared" ca="1" si="40"/>
        <v>0</v>
      </c>
      <c r="AR227" s="7">
        <f t="shared" ca="1" si="41"/>
        <v>0</v>
      </c>
      <c r="AS227" s="7" t="e">
        <f ca="1">QuitarSimbolos(Tabla1[[#This Row],[CODTRA5]])</f>
        <v>#NAME?</v>
      </c>
      <c r="AT227" s="7" t="s">
        <v>1974</v>
      </c>
      <c r="AU227" s="7">
        <f t="shared" si="36"/>
        <v>2</v>
      </c>
      <c r="AV227" s="7">
        <v>1</v>
      </c>
      <c r="AW227" s="7" t="str">
        <f>+Tabla1[[#This Row],[DNI23]]</f>
        <v>00667528</v>
      </c>
      <c r="AX227" s="7">
        <v>604</v>
      </c>
      <c r="AY227" s="8">
        <f>+Tabla1[[#This Row],[FECHA DE
NACIMIENTO]]</f>
        <v>20730</v>
      </c>
      <c r="AZ227" s="7">
        <f ca="1">+Tabla1[[#This Row],[CODTRA6]]</f>
        <v>0</v>
      </c>
      <c r="BA227" s="7">
        <f ca="1">+Tabla1[[#This Row],[CODTRA7]]</f>
        <v>0</v>
      </c>
      <c r="BB227" s="7" t="e">
        <f ca="1">+Tabla1[[#This Row],[CODTRA8]]</f>
        <v>#NAME?</v>
      </c>
      <c r="BC227" s="7">
        <f>+Tabla1[[#This Row],[SEXO]]</f>
        <v>2</v>
      </c>
      <c r="BD227" s="7">
        <v>9589</v>
      </c>
      <c r="BE227" s="7"/>
      <c r="BF227" s="7">
        <v>959616135</v>
      </c>
      <c r="BG227" s="10" t="s">
        <v>1704</v>
      </c>
      <c r="BH227" s="7"/>
      <c r="BI227" s="9"/>
      <c r="BJ227" s="7"/>
      <c r="BK227" s="7"/>
      <c r="BL227" s="7"/>
      <c r="BM227" s="7" t="s">
        <v>2190</v>
      </c>
      <c r="BN227" s="7">
        <v>14</v>
      </c>
      <c r="BO227" s="7"/>
      <c r="BP227" s="7"/>
      <c r="BQ227" s="7"/>
      <c r="BR227" s="7">
        <v>99</v>
      </c>
      <c r="BS227" s="7" t="s">
        <v>2191</v>
      </c>
      <c r="BT227" s="7" t="s">
        <v>2192</v>
      </c>
      <c r="BU227" s="7">
        <v>40220</v>
      </c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9"/>
      <c r="CH227" s="9"/>
      <c r="CI227" s="9"/>
      <c r="CJ227" s="7">
        <v>1</v>
      </c>
    </row>
    <row r="228" spans="1:88" ht="15" x14ac:dyDescent="0.25">
      <c r="A228">
        <v>227</v>
      </c>
      <c r="B228" s="28">
        <v>336</v>
      </c>
      <c r="C228" s="28" t="s">
        <v>378</v>
      </c>
      <c r="D228" s="45">
        <v>30844683</v>
      </c>
      <c r="E228" s="29" t="s">
        <v>1720</v>
      </c>
      <c r="F228" s="35" t="s">
        <v>3629</v>
      </c>
      <c r="G228" s="35" t="s">
        <v>1757</v>
      </c>
      <c r="H228" s="30" t="str">
        <f t="shared" si="37"/>
        <v xml:space="preserve"> </v>
      </c>
      <c r="I228" s="29" t="s">
        <v>1710</v>
      </c>
      <c r="J228" s="28">
        <v>0</v>
      </c>
      <c r="K228" s="31">
        <v>0</v>
      </c>
      <c r="L228" s="7"/>
      <c r="M228" s="7"/>
      <c r="N228" s="7"/>
      <c r="O228" s="32" t="str">
        <f>"Retención Judicial "&amp;(Tabla1[[#This Row],[JUDICIAL]]*100)&amp;"%"</f>
        <v>Retención Judicial 0%</v>
      </c>
      <c r="P228" s="7"/>
      <c r="Q228" s="33">
        <f t="shared" si="42"/>
        <v>930</v>
      </c>
      <c r="R228" s="34">
        <f>+Tabla1[[#This Row],[MINIMO VITAL]]*9%</f>
        <v>83.7</v>
      </c>
      <c r="S228" s="7"/>
      <c r="T228" s="7" t="str">
        <f t="shared" ca="1" si="33"/>
        <v xml:space="preserve"> </v>
      </c>
      <c r="U228" s="7" t="str">
        <f t="shared" si="34"/>
        <v>30844683</v>
      </c>
      <c r="V228" s="7"/>
      <c r="W228" s="7"/>
      <c r="X228" s="7"/>
      <c r="Y228" s="7"/>
      <c r="Z228" s="7"/>
      <c r="AA228" s="8" t="str">
        <f>+Tabla1[[#This Row],[FECHA DE
NACIMIENTO]]</f>
        <v xml:space="preserve"> </v>
      </c>
      <c r="AB228" s="20"/>
      <c r="AC228" s="7"/>
      <c r="AD228" s="7" t="str">
        <f>IF(COUNTIF(D$1:D227,D228)=0,"OK","Duplicado")</f>
        <v>OK</v>
      </c>
      <c r="AE228" s="7" t="str">
        <f t="shared" ca="1" si="35"/>
        <v>Inactivo</v>
      </c>
      <c r="AF228" s="9" t="s">
        <v>1720</v>
      </c>
      <c r="AG228" s="9" t="str">
        <f t="shared" si="38"/>
        <v/>
      </c>
      <c r="AH228" s="7"/>
      <c r="AI228" s="7"/>
      <c r="AJ228" s="7"/>
      <c r="AK228" s="7"/>
      <c r="AL228" s="7"/>
      <c r="AM228" s="7"/>
      <c r="AN228" s="7"/>
      <c r="AO228" s="7" t="e">
        <f ca="1">SEPARARAPELLIDOS2018(Tabla1[[#This Row],[APELLIDOS Y NOMBRES]])</f>
        <v>#NAME?</v>
      </c>
      <c r="AP228" s="7">
        <f t="shared" ca="1" si="39"/>
        <v>0</v>
      </c>
      <c r="AQ228" s="7">
        <f t="shared" ca="1" si="40"/>
        <v>0</v>
      </c>
      <c r="AR228" s="7">
        <f t="shared" ca="1" si="41"/>
        <v>0</v>
      </c>
      <c r="AS228" s="7" t="e">
        <f ca="1">QuitarSimbolos(Tabla1[[#This Row],[CODTRA5]])</f>
        <v>#NAME?</v>
      </c>
      <c r="AT228" s="7" t="s">
        <v>1974</v>
      </c>
      <c r="AU228" s="7">
        <f t="shared" si="36"/>
        <v>2</v>
      </c>
      <c r="AV228" s="7">
        <v>1</v>
      </c>
      <c r="AW228" s="7" t="str">
        <f>+Tabla1[[#This Row],[DNI23]]</f>
        <v>30844683</v>
      </c>
      <c r="AX228" s="7">
        <v>604</v>
      </c>
      <c r="AY228" s="8" t="str">
        <f>+Tabla1[[#This Row],[FECHA DE
NACIMIENTO]]</f>
        <v xml:space="preserve"> </v>
      </c>
      <c r="AZ228" s="7">
        <f ca="1">+Tabla1[[#This Row],[CODTRA6]]</f>
        <v>0</v>
      </c>
      <c r="BA228" s="7">
        <f ca="1">+Tabla1[[#This Row],[CODTRA7]]</f>
        <v>0</v>
      </c>
      <c r="BB228" s="7" t="e">
        <f ca="1">+Tabla1[[#This Row],[CODTRA8]]</f>
        <v>#NAME?</v>
      </c>
      <c r="BC228" s="7">
        <f>+Tabla1[[#This Row],[SEXO]]</f>
        <v>2</v>
      </c>
      <c r="BD228" s="7">
        <v>9589</v>
      </c>
      <c r="BE228" s="7"/>
      <c r="BF228" s="7">
        <v>959616135</v>
      </c>
      <c r="BG228" s="10" t="s">
        <v>1704</v>
      </c>
      <c r="BH228" s="7"/>
      <c r="BI228" s="9"/>
      <c r="BJ228" s="7"/>
      <c r="BK228" s="7"/>
      <c r="BL228" s="7"/>
      <c r="BM228" s="7" t="s">
        <v>1797</v>
      </c>
      <c r="BN228" s="7">
        <v>3</v>
      </c>
      <c r="BO228" s="7"/>
      <c r="BP228" s="7"/>
      <c r="BQ228" s="7"/>
      <c r="BR228" s="7">
        <v>2</v>
      </c>
      <c r="BS228" s="7" t="s">
        <v>2193</v>
      </c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9"/>
      <c r="CH228" s="9"/>
      <c r="CI228" s="9"/>
      <c r="CJ228" s="7">
        <v>1</v>
      </c>
    </row>
    <row r="229" spans="1:88" ht="15" x14ac:dyDescent="0.25">
      <c r="A229">
        <v>228</v>
      </c>
      <c r="B229" s="28">
        <v>119</v>
      </c>
      <c r="C229" s="28" t="s">
        <v>1554</v>
      </c>
      <c r="D229" s="45">
        <v>30824133</v>
      </c>
      <c r="E229" s="29" t="s">
        <v>2194</v>
      </c>
      <c r="F229" s="29" t="s">
        <v>2195</v>
      </c>
      <c r="G229" s="29" t="s">
        <v>1736</v>
      </c>
      <c r="H229" s="30">
        <f t="shared" si="37"/>
        <v>22910</v>
      </c>
      <c r="I229" s="29" t="s">
        <v>1737</v>
      </c>
      <c r="J229" s="28">
        <v>0</v>
      </c>
      <c r="K229" s="31">
        <v>0</v>
      </c>
      <c r="L229" s="7"/>
      <c r="M229" s="7"/>
      <c r="N229" s="7"/>
      <c r="O229" s="32" t="str">
        <f>"Retención Judicial "&amp;(Tabla1[[#This Row],[JUDICIAL]]*100)&amp;"%"</f>
        <v>Retención Judicial 0%</v>
      </c>
      <c r="P229" s="7"/>
      <c r="Q229" s="33">
        <f t="shared" si="42"/>
        <v>930</v>
      </c>
      <c r="R229" s="34">
        <f>+Tabla1[[#This Row],[MINIMO VITAL]]*9%</f>
        <v>83.7</v>
      </c>
      <c r="S229" s="7"/>
      <c r="T229" s="7">
        <f t="shared" ca="1" si="33"/>
        <v>56</v>
      </c>
      <c r="U229" s="7" t="str">
        <f t="shared" si="34"/>
        <v>30824133</v>
      </c>
      <c r="V229" s="7"/>
      <c r="W229" s="7"/>
      <c r="X229" s="7"/>
      <c r="Y229" s="7"/>
      <c r="Z229" s="7"/>
      <c r="AA229" s="8">
        <f>+Tabla1[[#This Row],[FECHA DE
NACIMIENTO]]</f>
        <v>22910</v>
      </c>
      <c r="AB229" s="20"/>
      <c r="AC229" s="7"/>
      <c r="AD229" s="7" t="str">
        <f>IF(COUNTIF(D$1:D228,D229)=0,"OK","Duplicado")</f>
        <v>OK</v>
      </c>
      <c r="AE229" s="7" t="str">
        <f t="shared" ca="1" si="35"/>
        <v>Inactivo</v>
      </c>
      <c r="AF229" s="9" t="s">
        <v>1555</v>
      </c>
      <c r="AG229" s="9" t="str">
        <f t="shared" si="38"/>
        <v>CMAC</v>
      </c>
      <c r="AH229" s="7"/>
      <c r="AI229" s="7"/>
      <c r="AJ229" s="7"/>
      <c r="AK229" s="7"/>
      <c r="AL229" s="7"/>
      <c r="AM229" s="7"/>
      <c r="AN229" s="7"/>
      <c r="AO229" s="7" t="e">
        <f ca="1">SEPARARAPELLIDOS2018(Tabla1[[#This Row],[APELLIDOS Y NOMBRES]])</f>
        <v>#NAME?</v>
      </c>
      <c r="AP229" s="7">
        <f t="shared" ca="1" si="39"/>
        <v>0</v>
      </c>
      <c r="AQ229" s="7">
        <f t="shared" ca="1" si="40"/>
        <v>0</v>
      </c>
      <c r="AR229" s="7">
        <f t="shared" ca="1" si="41"/>
        <v>0</v>
      </c>
      <c r="AS229" s="7" t="e">
        <f ca="1">QuitarSimbolos(Tabla1[[#This Row],[CODTRA5]])</f>
        <v>#NAME?</v>
      </c>
      <c r="AT229" s="7" t="s">
        <v>1703</v>
      </c>
      <c r="AU229" s="7">
        <f t="shared" si="36"/>
        <v>1</v>
      </c>
      <c r="AV229" s="7">
        <v>1</v>
      </c>
      <c r="AW229" s="7" t="str">
        <f>+Tabla1[[#This Row],[DNI23]]</f>
        <v>30824133</v>
      </c>
      <c r="AX229" s="7">
        <v>604</v>
      </c>
      <c r="AY229" s="11">
        <f>+Tabla1[[#This Row],[FECHA DE
NACIMIENTO]]</f>
        <v>22910</v>
      </c>
      <c r="AZ229" s="7">
        <f ca="1">+Tabla1[[#This Row],[CODTRA6]]</f>
        <v>0</v>
      </c>
      <c r="BA229" s="7">
        <f ca="1">+Tabla1[[#This Row],[CODTRA7]]</f>
        <v>0</v>
      </c>
      <c r="BB229" s="7" t="e">
        <f ca="1">+Tabla1[[#This Row],[CODTRA8]]</f>
        <v>#NAME?</v>
      </c>
      <c r="BC229" s="7">
        <f>+Tabla1[[#This Row],[SEXO]]</f>
        <v>1</v>
      </c>
      <c r="BD229" s="7">
        <v>9589</v>
      </c>
      <c r="BE229" s="7"/>
      <c r="BF229" s="7">
        <v>959616135</v>
      </c>
      <c r="BG229" s="10" t="s">
        <v>1704</v>
      </c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</row>
    <row r="230" spans="1:88" ht="15" x14ac:dyDescent="0.25">
      <c r="A230">
        <v>229</v>
      </c>
      <c r="B230" s="28">
        <v>488</v>
      </c>
      <c r="C230" s="28" t="s">
        <v>379</v>
      </c>
      <c r="D230" s="45">
        <v>30835353</v>
      </c>
      <c r="E230" s="29" t="s">
        <v>2196</v>
      </c>
      <c r="F230" s="29" t="s">
        <v>2197</v>
      </c>
      <c r="G230" s="29" t="s">
        <v>1736</v>
      </c>
      <c r="H230" s="30">
        <f t="shared" si="37"/>
        <v>26167</v>
      </c>
      <c r="I230" s="29" t="s">
        <v>1710</v>
      </c>
      <c r="J230" s="28">
        <v>0</v>
      </c>
      <c r="K230" s="31">
        <v>0</v>
      </c>
      <c r="L230" s="7"/>
      <c r="M230" s="7"/>
      <c r="N230" s="7"/>
      <c r="O230" s="32" t="str">
        <f>"Retención Judicial "&amp;(Tabla1[[#This Row],[JUDICIAL]]*100)&amp;"%"</f>
        <v>Retención Judicial 0%</v>
      </c>
      <c r="P230" s="7"/>
      <c r="Q230" s="33">
        <f t="shared" si="42"/>
        <v>930</v>
      </c>
      <c r="R230" s="34">
        <f>+Tabla1[[#This Row],[MINIMO VITAL]]*9%</f>
        <v>83.7</v>
      </c>
      <c r="S230" s="7"/>
      <c r="T230" s="7">
        <f t="shared" ca="1" si="33"/>
        <v>47</v>
      </c>
      <c r="U230" s="7" t="str">
        <f t="shared" si="34"/>
        <v>30835353</v>
      </c>
      <c r="V230" s="7"/>
      <c r="W230" s="7"/>
      <c r="X230" s="7"/>
      <c r="Y230" s="7"/>
      <c r="Z230" s="7"/>
      <c r="AA230" s="8">
        <f>+Tabla1[[#This Row],[FECHA DE
NACIMIENTO]]</f>
        <v>26167</v>
      </c>
      <c r="AB230" s="20">
        <v>3.1</v>
      </c>
      <c r="AC230" s="7"/>
      <c r="AD230" s="7" t="str">
        <f>IF(COUNTIF(D$1:D229,D230)=0,"OK","Duplicado")</f>
        <v>OK</v>
      </c>
      <c r="AE230" s="7" t="str">
        <f t="shared" ca="1" si="35"/>
        <v>Inactivo</v>
      </c>
      <c r="AF230" s="9" t="s">
        <v>380</v>
      </c>
      <c r="AG230" s="9" t="str">
        <f t="shared" si="38"/>
        <v>CMAC</v>
      </c>
      <c r="AH230" s="7"/>
      <c r="AI230" s="7"/>
      <c r="AJ230" s="7"/>
      <c r="AK230" s="7"/>
      <c r="AL230" s="7"/>
      <c r="AM230" s="7"/>
      <c r="AN230" s="7"/>
      <c r="AO230" s="7" t="e">
        <f ca="1">SEPARARAPELLIDOS2018(Tabla1[[#This Row],[APELLIDOS Y NOMBRES]])</f>
        <v>#NAME?</v>
      </c>
      <c r="AP230" s="7">
        <f t="shared" ca="1" si="39"/>
        <v>0</v>
      </c>
      <c r="AQ230" s="7">
        <f t="shared" ca="1" si="40"/>
        <v>0</v>
      </c>
      <c r="AR230" s="7">
        <f t="shared" ca="1" si="41"/>
        <v>0</v>
      </c>
      <c r="AS230" s="7" t="e">
        <f ca="1">QuitarSimbolos(Tabla1[[#This Row],[CODTRA5]])</f>
        <v>#NAME?</v>
      </c>
      <c r="AT230" s="7" t="s">
        <v>1974</v>
      </c>
      <c r="AU230" s="7">
        <f t="shared" si="36"/>
        <v>2</v>
      </c>
      <c r="AV230" s="7">
        <v>1</v>
      </c>
      <c r="AW230" s="7" t="str">
        <f>+Tabla1[[#This Row],[DNI23]]</f>
        <v>30835353</v>
      </c>
      <c r="AX230" s="7">
        <v>604</v>
      </c>
      <c r="AY230" s="8">
        <f>+Tabla1[[#This Row],[FECHA DE
NACIMIENTO]]</f>
        <v>26167</v>
      </c>
      <c r="AZ230" s="7">
        <f ca="1">+Tabla1[[#This Row],[CODTRA6]]</f>
        <v>0</v>
      </c>
      <c r="BA230" s="7">
        <f ca="1">+Tabla1[[#This Row],[CODTRA7]]</f>
        <v>0</v>
      </c>
      <c r="BB230" s="7" t="e">
        <f ca="1">+Tabla1[[#This Row],[CODTRA8]]</f>
        <v>#NAME?</v>
      </c>
      <c r="BC230" s="7">
        <f>+Tabla1[[#This Row],[SEXO]]</f>
        <v>2</v>
      </c>
      <c r="BD230" s="7">
        <v>9589</v>
      </c>
      <c r="BE230" s="7"/>
      <c r="BF230" s="7">
        <v>959616135</v>
      </c>
      <c r="BG230" s="10" t="s">
        <v>1704</v>
      </c>
      <c r="BH230" s="7">
        <v>3</v>
      </c>
      <c r="BI230" s="9" t="s">
        <v>2148</v>
      </c>
      <c r="BJ230" s="7">
        <v>466</v>
      </c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9"/>
      <c r="CH230" s="9"/>
      <c r="CI230" s="9"/>
      <c r="CJ230" s="7">
        <v>1</v>
      </c>
    </row>
    <row r="231" spans="1:88" ht="15" x14ac:dyDescent="0.25">
      <c r="A231">
        <v>230</v>
      </c>
      <c r="B231" s="28">
        <v>843</v>
      </c>
      <c r="C231" s="28" t="s">
        <v>381</v>
      </c>
      <c r="D231" s="45">
        <v>45576773</v>
      </c>
      <c r="E231" s="29" t="s">
        <v>2198</v>
      </c>
      <c r="F231" s="29"/>
      <c r="G231" s="29" t="s">
        <v>1702</v>
      </c>
      <c r="H231" s="30">
        <f t="shared" si="37"/>
        <v>32536</v>
      </c>
      <c r="I231" s="29"/>
      <c r="J231" s="28">
        <v>0</v>
      </c>
      <c r="K231" s="31">
        <v>0</v>
      </c>
      <c r="L231" s="7"/>
      <c r="M231" s="7"/>
      <c r="N231" s="7"/>
      <c r="O231" s="32" t="str">
        <f>"Retención Judicial "&amp;(Tabla1[[#This Row],[JUDICIAL]]*100)&amp;"%"</f>
        <v>Retención Judicial 0%</v>
      </c>
      <c r="P231" s="7"/>
      <c r="Q231" s="33">
        <f t="shared" si="42"/>
        <v>930</v>
      </c>
      <c r="R231" s="34">
        <f>+Tabla1[[#This Row],[MINIMO VITAL]]*9%</f>
        <v>83.7</v>
      </c>
      <c r="S231" s="7"/>
      <c r="T231" s="7">
        <f t="shared" ca="1" si="33"/>
        <v>30</v>
      </c>
      <c r="U231" s="7" t="str">
        <f t="shared" si="34"/>
        <v>45576773</v>
      </c>
      <c r="V231" s="7"/>
      <c r="W231" s="7"/>
      <c r="X231" s="7"/>
      <c r="Y231" s="7"/>
      <c r="Z231" s="7"/>
      <c r="AA231" s="8">
        <f>+Tabla1[[#This Row],[FECHA DE
NACIMIENTO]]</f>
        <v>32536</v>
      </c>
      <c r="AB231" s="20"/>
      <c r="AC231" s="7"/>
      <c r="AD231" s="7" t="str">
        <f>IF(COUNTIF(D$1:D230,D231)=0,"OK","Duplicado")</f>
        <v>OK</v>
      </c>
      <c r="AE231" s="7" t="str">
        <f t="shared" ca="1" si="35"/>
        <v>Inactivo</v>
      </c>
      <c r="AF231" s="9" t="s">
        <v>382</v>
      </c>
      <c r="AG231" s="9" t="str">
        <f t="shared" si="38"/>
        <v>CMAC</v>
      </c>
      <c r="AH231" s="7"/>
      <c r="AI231" s="7"/>
      <c r="AJ231" s="7"/>
      <c r="AK231" s="7"/>
      <c r="AL231" s="7"/>
      <c r="AM231" s="7"/>
      <c r="AN231" s="7"/>
      <c r="AO231" s="7" t="e">
        <f ca="1">SEPARARAPELLIDOS2018(Tabla1[[#This Row],[APELLIDOS Y NOMBRES]])</f>
        <v>#NAME?</v>
      </c>
      <c r="AP231" s="7">
        <f t="shared" ca="1" si="39"/>
        <v>0</v>
      </c>
      <c r="AQ231" s="7">
        <f t="shared" ca="1" si="40"/>
        <v>0</v>
      </c>
      <c r="AR231" s="7">
        <f t="shared" ca="1" si="41"/>
        <v>0</v>
      </c>
      <c r="AS231" s="7" t="e">
        <f ca="1">QuitarSimbolos(Tabla1[[#This Row],[CODTRA5]])</f>
        <v>#NAME?</v>
      </c>
      <c r="AT231" s="7" t="s">
        <v>1974</v>
      </c>
      <c r="AU231" s="7">
        <f t="shared" si="36"/>
        <v>2</v>
      </c>
      <c r="AV231" s="7">
        <v>1</v>
      </c>
      <c r="AW231" s="7" t="str">
        <f>+Tabla1[[#This Row],[DNI23]]</f>
        <v>45576773</v>
      </c>
      <c r="AX231" s="7">
        <v>604</v>
      </c>
      <c r="AY231" s="8">
        <f>+Tabla1[[#This Row],[FECHA DE
NACIMIENTO]]</f>
        <v>32536</v>
      </c>
      <c r="AZ231" s="7">
        <f ca="1">+Tabla1[[#This Row],[CODTRA6]]</f>
        <v>0</v>
      </c>
      <c r="BA231" s="7">
        <f ca="1">+Tabla1[[#This Row],[CODTRA7]]</f>
        <v>0</v>
      </c>
      <c r="BB231" s="7" t="e">
        <f ca="1">+Tabla1[[#This Row],[CODTRA8]]</f>
        <v>#NAME?</v>
      </c>
      <c r="BC231" s="7">
        <f>+Tabla1[[#This Row],[SEXO]]</f>
        <v>2</v>
      </c>
      <c r="BD231" s="7">
        <v>9589</v>
      </c>
      <c r="BE231" s="7"/>
      <c r="BF231" s="7">
        <v>959616135</v>
      </c>
      <c r="BG231" s="10" t="s">
        <v>1704</v>
      </c>
      <c r="BH231" s="7"/>
      <c r="BI231" s="9"/>
      <c r="BJ231" s="7"/>
      <c r="BK231" s="7"/>
      <c r="BL231" s="7"/>
      <c r="BM231" s="7" t="s">
        <v>1784</v>
      </c>
      <c r="BN231" s="7">
        <v>13</v>
      </c>
      <c r="BO231" s="7"/>
      <c r="BP231" s="7"/>
      <c r="BQ231" s="7"/>
      <c r="BR231" s="7">
        <v>2</v>
      </c>
      <c r="BS231" s="7" t="s">
        <v>2199</v>
      </c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9"/>
      <c r="CH231" s="9"/>
      <c r="CI231" s="9"/>
      <c r="CJ231" s="7">
        <v>1</v>
      </c>
    </row>
    <row r="232" spans="1:88" ht="15" x14ac:dyDescent="0.25">
      <c r="A232">
        <v>231</v>
      </c>
      <c r="B232" s="28">
        <v>844</v>
      </c>
      <c r="C232" s="35" t="s">
        <v>3394</v>
      </c>
      <c r="D232" s="45">
        <v>43510539</v>
      </c>
      <c r="E232" s="29" t="s">
        <v>2200</v>
      </c>
      <c r="F232" s="29"/>
      <c r="G232" s="29" t="s">
        <v>1702</v>
      </c>
      <c r="H232" s="30">
        <f t="shared" si="37"/>
        <v>31494</v>
      </c>
      <c r="I232" s="29"/>
      <c r="J232" s="28">
        <v>0</v>
      </c>
      <c r="K232" s="31">
        <v>0</v>
      </c>
      <c r="L232" s="7"/>
      <c r="M232" s="7"/>
      <c r="N232" s="7"/>
      <c r="O232" s="32" t="str">
        <f>"Retención Judicial "&amp;(Tabla1[[#This Row],[JUDICIAL]]*100)&amp;"%"</f>
        <v>Retención Judicial 0%</v>
      </c>
      <c r="P232" s="7"/>
      <c r="Q232" s="33">
        <f t="shared" si="42"/>
        <v>930</v>
      </c>
      <c r="R232" s="34">
        <f>+Tabla1[[#This Row],[MINIMO VITAL]]*9%</f>
        <v>83.7</v>
      </c>
      <c r="S232" s="7"/>
      <c r="T232" s="7">
        <f t="shared" ca="1" si="33"/>
        <v>33</v>
      </c>
      <c r="U232" s="7" t="str">
        <f t="shared" si="34"/>
        <v>43510539</v>
      </c>
      <c r="V232" s="7"/>
      <c r="W232" s="7"/>
      <c r="X232" s="7"/>
      <c r="Y232" s="7"/>
      <c r="Z232" s="7"/>
      <c r="AA232" s="8">
        <f>+Tabla1[[#This Row],[FECHA DE
NACIMIENTO]]</f>
        <v>31494</v>
      </c>
      <c r="AB232" s="20">
        <v>3.1</v>
      </c>
      <c r="AC232" s="7"/>
      <c r="AD232" s="7" t="str">
        <f>IF(COUNTIF(D$1:D231,D232)=0,"OK","Duplicado")</f>
        <v>OK</v>
      </c>
      <c r="AE232" s="7" t="str">
        <f t="shared" ca="1" si="35"/>
        <v>Inactivo</v>
      </c>
      <c r="AF232" s="9" t="s">
        <v>383</v>
      </c>
      <c r="AG232" s="9" t="str">
        <f t="shared" si="38"/>
        <v>CMAC</v>
      </c>
      <c r="AH232" s="7"/>
      <c r="AI232" s="7"/>
      <c r="AJ232" s="7"/>
      <c r="AK232" s="7"/>
      <c r="AL232" s="7"/>
      <c r="AM232" s="7"/>
      <c r="AN232" s="7"/>
      <c r="AO232" s="7" t="e">
        <f ca="1">SEPARARAPELLIDOS2018(Tabla1[[#This Row],[APELLIDOS Y NOMBRES]])</f>
        <v>#NAME?</v>
      </c>
      <c r="AP232" s="7">
        <f t="shared" ca="1" si="39"/>
        <v>0</v>
      </c>
      <c r="AQ232" s="7">
        <f t="shared" ca="1" si="40"/>
        <v>0</v>
      </c>
      <c r="AR232" s="7">
        <f t="shared" ca="1" si="41"/>
        <v>0</v>
      </c>
      <c r="AS232" s="7" t="e">
        <f ca="1">QuitarSimbolos(Tabla1[[#This Row],[CODTRA5]])</f>
        <v>#NAME?</v>
      </c>
      <c r="AT232" s="7" t="s">
        <v>1703</v>
      </c>
      <c r="AU232" s="7">
        <f t="shared" si="36"/>
        <v>1</v>
      </c>
      <c r="AV232" s="7">
        <v>1</v>
      </c>
      <c r="AW232" s="7" t="str">
        <f>+Tabla1[[#This Row],[DNI23]]</f>
        <v>43510539</v>
      </c>
      <c r="AX232" s="7">
        <v>604</v>
      </c>
      <c r="AY232" s="8">
        <f>+Tabla1[[#This Row],[FECHA DE
NACIMIENTO]]</f>
        <v>31494</v>
      </c>
      <c r="AZ232" s="7">
        <f ca="1">+Tabla1[[#This Row],[CODTRA6]]</f>
        <v>0</v>
      </c>
      <c r="BA232" s="7">
        <f ca="1">+Tabla1[[#This Row],[CODTRA7]]</f>
        <v>0</v>
      </c>
      <c r="BB232" s="7" t="e">
        <f ca="1">+Tabla1[[#This Row],[CODTRA8]]</f>
        <v>#NAME?</v>
      </c>
      <c r="BC232" s="7">
        <f>+Tabla1[[#This Row],[SEXO]]</f>
        <v>1</v>
      </c>
      <c r="BD232" s="7">
        <v>9589</v>
      </c>
      <c r="BE232" s="7"/>
      <c r="BF232" s="7">
        <v>951943793</v>
      </c>
      <c r="BG232" s="10" t="s">
        <v>2201</v>
      </c>
      <c r="BH232" s="7">
        <v>4</v>
      </c>
      <c r="BI232" s="9" t="s">
        <v>2202</v>
      </c>
      <c r="BJ232" s="7">
        <v>606</v>
      </c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>
        <v>40701</v>
      </c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9"/>
      <c r="CH232" s="9"/>
      <c r="CI232" s="9"/>
      <c r="CJ232" s="7">
        <v>1</v>
      </c>
    </row>
    <row r="233" spans="1:88" ht="15" x14ac:dyDescent="0.25">
      <c r="A233">
        <v>232</v>
      </c>
      <c r="B233" s="28">
        <v>563</v>
      </c>
      <c r="C233" s="28" t="s">
        <v>384</v>
      </c>
      <c r="D233" s="45">
        <v>30830890</v>
      </c>
      <c r="E233" s="29" t="s">
        <v>2203</v>
      </c>
      <c r="F233" s="29" t="s">
        <v>2204</v>
      </c>
      <c r="G233" s="29" t="s">
        <v>1757</v>
      </c>
      <c r="H233" s="30">
        <f t="shared" si="37"/>
        <v>22959</v>
      </c>
      <c r="I233" s="29" t="s">
        <v>1737</v>
      </c>
      <c r="J233" s="28">
        <v>0</v>
      </c>
      <c r="K233" s="31">
        <v>0</v>
      </c>
      <c r="L233" s="7"/>
      <c r="M233" s="7"/>
      <c r="N233" s="7"/>
      <c r="O233" s="32" t="str">
        <f>"Retención Judicial "&amp;(Tabla1[[#This Row],[JUDICIAL]]*100)&amp;"%"</f>
        <v>Retención Judicial 0%</v>
      </c>
      <c r="P233" s="7"/>
      <c r="Q233" s="33">
        <f t="shared" si="42"/>
        <v>930</v>
      </c>
      <c r="R233" s="34">
        <f>+Tabla1[[#This Row],[MINIMO VITAL]]*9%</f>
        <v>83.7</v>
      </c>
      <c r="S233" s="7"/>
      <c r="T233" s="7">
        <f t="shared" ca="1" si="33"/>
        <v>56</v>
      </c>
      <c r="U233" s="7" t="str">
        <f t="shared" si="34"/>
        <v>30830890</v>
      </c>
      <c r="V233" s="7"/>
      <c r="W233" s="7"/>
      <c r="X233" s="7"/>
      <c r="Y233" s="7"/>
      <c r="Z233" s="7"/>
      <c r="AA233" s="8">
        <f>+Tabla1[[#This Row],[FECHA DE
NACIMIENTO]]</f>
        <v>22959</v>
      </c>
      <c r="AB233" s="20">
        <v>3.1</v>
      </c>
      <c r="AC233" s="7"/>
      <c r="AD233" s="7" t="str">
        <f>IF(COUNTIF(D$1:D232,D233)=0,"OK","Duplicado")</f>
        <v>OK</v>
      </c>
      <c r="AE233" s="7" t="str">
        <f t="shared" ca="1" si="35"/>
        <v>Inactivo</v>
      </c>
      <c r="AF233" s="9" t="s">
        <v>385</v>
      </c>
      <c r="AG233" s="9" t="str">
        <f t="shared" si="38"/>
        <v>CMAC</v>
      </c>
      <c r="AH233" s="7"/>
      <c r="AI233" s="7"/>
      <c r="AJ233" s="7"/>
      <c r="AK233" s="7"/>
      <c r="AL233" s="7"/>
      <c r="AM233" s="7"/>
      <c r="AN233" s="7"/>
      <c r="AO233" s="7" t="e">
        <f ca="1">SEPARARAPELLIDOS2018(Tabla1[[#This Row],[APELLIDOS Y NOMBRES]])</f>
        <v>#NAME?</v>
      </c>
      <c r="AP233" s="7">
        <f t="shared" ca="1" si="39"/>
        <v>0</v>
      </c>
      <c r="AQ233" s="7">
        <f t="shared" ca="1" si="40"/>
        <v>0</v>
      </c>
      <c r="AR233" s="7">
        <f t="shared" ca="1" si="41"/>
        <v>0</v>
      </c>
      <c r="AS233" s="7" t="e">
        <f ca="1">QuitarSimbolos(Tabla1[[#This Row],[CODTRA5]])</f>
        <v>#NAME?</v>
      </c>
      <c r="AT233" s="7" t="s">
        <v>1974</v>
      </c>
      <c r="AU233" s="7">
        <f t="shared" si="36"/>
        <v>2</v>
      </c>
      <c r="AV233" s="7">
        <v>1</v>
      </c>
      <c r="AW233" s="7" t="str">
        <f>+Tabla1[[#This Row],[DNI23]]</f>
        <v>30830890</v>
      </c>
      <c r="AX233" s="7">
        <v>604</v>
      </c>
      <c r="AY233" s="8">
        <f>+Tabla1[[#This Row],[FECHA DE
NACIMIENTO]]</f>
        <v>22959</v>
      </c>
      <c r="AZ233" s="7">
        <f ca="1">+Tabla1[[#This Row],[CODTRA6]]</f>
        <v>0</v>
      </c>
      <c r="BA233" s="7">
        <f ca="1">+Tabla1[[#This Row],[CODTRA7]]</f>
        <v>0</v>
      </c>
      <c r="BB233" s="7" t="e">
        <f ca="1">+Tabla1[[#This Row],[CODTRA8]]</f>
        <v>#NAME?</v>
      </c>
      <c r="BC233" s="7">
        <f>+Tabla1[[#This Row],[SEXO]]</f>
        <v>2</v>
      </c>
      <c r="BD233" s="7">
        <v>9589</v>
      </c>
      <c r="BE233" s="7"/>
      <c r="BF233" s="7">
        <v>959616135</v>
      </c>
      <c r="BG233" s="10" t="s">
        <v>1704</v>
      </c>
      <c r="BH233" s="7"/>
      <c r="BI233" s="9"/>
      <c r="BJ233" s="7"/>
      <c r="BK233" s="7"/>
      <c r="BL233" s="7"/>
      <c r="BM233" s="7" t="s">
        <v>3</v>
      </c>
      <c r="BN233" s="7">
        <v>1</v>
      </c>
      <c r="BO233" s="7"/>
      <c r="BP233" s="7"/>
      <c r="BQ233" s="7"/>
      <c r="BR233" s="7">
        <v>2</v>
      </c>
      <c r="BS233" s="7" t="s">
        <v>2205</v>
      </c>
      <c r="BT233" s="7"/>
      <c r="BU233" s="7">
        <v>40704</v>
      </c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9"/>
      <c r="CH233" s="9"/>
      <c r="CI233" s="9"/>
      <c r="CJ233" s="7">
        <v>1</v>
      </c>
    </row>
    <row r="234" spans="1:88" ht="15" x14ac:dyDescent="0.25">
      <c r="A234">
        <v>233</v>
      </c>
      <c r="B234" s="28">
        <v>846</v>
      </c>
      <c r="C234" s="28" t="s">
        <v>386</v>
      </c>
      <c r="D234" s="45">
        <v>48280163</v>
      </c>
      <c r="E234" s="29" t="s">
        <v>2206</v>
      </c>
      <c r="F234" s="29"/>
      <c r="G234" s="29" t="s">
        <v>1702</v>
      </c>
      <c r="H234" s="30">
        <f t="shared" si="37"/>
        <v>33613</v>
      </c>
      <c r="I234" s="29"/>
      <c r="J234" s="28">
        <v>0</v>
      </c>
      <c r="K234" s="31">
        <v>0</v>
      </c>
      <c r="L234" s="7"/>
      <c r="M234" s="7"/>
      <c r="N234" s="7"/>
      <c r="O234" s="32" t="str">
        <f>"Retención Judicial "&amp;(Tabla1[[#This Row],[JUDICIAL]]*100)&amp;"%"</f>
        <v>Retención Judicial 0%</v>
      </c>
      <c r="P234" s="7"/>
      <c r="Q234" s="33">
        <f t="shared" si="42"/>
        <v>930</v>
      </c>
      <c r="R234" s="34">
        <f>+Tabla1[[#This Row],[MINIMO VITAL]]*9%</f>
        <v>83.7</v>
      </c>
      <c r="S234" s="7"/>
      <c r="T234" s="7">
        <f t="shared" ca="1" si="33"/>
        <v>27</v>
      </c>
      <c r="U234" s="7" t="str">
        <f t="shared" si="34"/>
        <v>48280163</v>
      </c>
      <c r="V234" s="7"/>
      <c r="W234" s="7"/>
      <c r="X234" s="7"/>
      <c r="Y234" s="7"/>
      <c r="Z234" s="7"/>
      <c r="AA234" s="8">
        <f>+Tabla1[[#This Row],[FECHA DE
NACIMIENTO]]</f>
        <v>33613</v>
      </c>
      <c r="AB234" s="20"/>
      <c r="AC234" s="7"/>
      <c r="AD234" s="7" t="str">
        <f>IF(COUNTIF(D$1:D233,D234)=0,"OK","Duplicado")</f>
        <v>OK</v>
      </c>
      <c r="AE234" s="7" t="str">
        <f t="shared" ca="1" si="35"/>
        <v>Inactivo</v>
      </c>
      <c r="AF234" s="9" t="s">
        <v>387</v>
      </c>
      <c r="AG234" s="9" t="str">
        <f t="shared" si="38"/>
        <v>CMAC</v>
      </c>
      <c r="AH234" s="7"/>
      <c r="AI234" s="7"/>
      <c r="AJ234" s="7"/>
      <c r="AK234" s="7"/>
      <c r="AL234" s="7"/>
      <c r="AM234" s="7"/>
      <c r="AN234" s="7"/>
      <c r="AO234" s="7" t="e">
        <f ca="1">SEPARARAPELLIDOS2018(Tabla1[[#This Row],[APELLIDOS Y NOMBRES]])</f>
        <v>#NAME?</v>
      </c>
      <c r="AP234" s="7">
        <f t="shared" ca="1" si="39"/>
        <v>0</v>
      </c>
      <c r="AQ234" s="7">
        <f t="shared" ca="1" si="40"/>
        <v>0</v>
      </c>
      <c r="AR234" s="7">
        <f t="shared" ca="1" si="41"/>
        <v>0</v>
      </c>
      <c r="AS234" s="7" t="e">
        <f ca="1">QuitarSimbolos(Tabla1[[#This Row],[CODTRA5]])</f>
        <v>#NAME?</v>
      </c>
      <c r="AT234" s="7" t="s">
        <v>1703</v>
      </c>
      <c r="AU234" s="7">
        <f t="shared" si="36"/>
        <v>1</v>
      </c>
      <c r="AV234" s="7">
        <v>1</v>
      </c>
      <c r="AW234" s="7" t="str">
        <f>+Tabla1[[#This Row],[DNI23]]</f>
        <v>48280163</v>
      </c>
      <c r="AX234" s="7">
        <v>604</v>
      </c>
      <c r="AY234" s="8">
        <f>+Tabla1[[#This Row],[FECHA DE
NACIMIENTO]]</f>
        <v>33613</v>
      </c>
      <c r="AZ234" s="7">
        <f ca="1">+Tabla1[[#This Row],[CODTRA6]]</f>
        <v>0</v>
      </c>
      <c r="BA234" s="7">
        <f ca="1">+Tabla1[[#This Row],[CODTRA7]]</f>
        <v>0</v>
      </c>
      <c r="BB234" s="7" t="e">
        <f ca="1">+Tabla1[[#This Row],[CODTRA8]]</f>
        <v>#NAME?</v>
      </c>
      <c r="BC234" s="7">
        <f>+Tabla1[[#This Row],[SEXO]]</f>
        <v>1</v>
      </c>
      <c r="BD234" s="7">
        <v>9589</v>
      </c>
      <c r="BE234" s="7"/>
      <c r="BF234" s="7">
        <v>999987507</v>
      </c>
      <c r="BG234" s="10" t="s">
        <v>1704</v>
      </c>
      <c r="BH234" s="7">
        <v>3</v>
      </c>
      <c r="BI234" s="9" t="s">
        <v>2181</v>
      </c>
      <c r="BJ234" s="7" t="s">
        <v>1769</v>
      </c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>
        <v>40704</v>
      </c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9"/>
      <c r="CH234" s="9"/>
      <c r="CI234" s="9"/>
      <c r="CJ234" s="7">
        <v>1</v>
      </c>
    </row>
    <row r="235" spans="1:88" ht="15" x14ac:dyDescent="0.25">
      <c r="A235">
        <v>234</v>
      </c>
      <c r="B235" s="28">
        <v>847</v>
      </c>
      <c r="C235" s="28" t="s">
        <v>388</v>
      </c>
      <c r="D235" s="45">
        <v>44661853</v>
      </c>
      <c r="E235" s="29" t="s">
        <v>2207</v>
      </c>
      <c r="F235" s="29"/>
      <c r="G235" s="29" t="s">
        <v>1702</v>
      </c>
      <c r="H235" s="30">
        <f t="shared" si="37"/>
        <v>31373</v>
      </c>
      <c r="I235" s="29"/>
      <c r="J235" s="28">
        <v>0</v>
      </c>
      <c r="K235" s="31">
        <v>0</v>
      </c>
      <c r="L235" s="7"/>
      <c r="M235" s="7"/>
      <c r="N235" s="7"/>
      <c r="O235" s="32" t="str">
        <f>"Retención Judicial "&amp;(Tabla1[[#This Row],[JUDICIAL]]*100)&amp;"%"</f>
        <v>Retención Judicial 0%</v>
      </c>
      <c r="P235" s="7"/>
      <c r="Q235" s="33">
        <f t="shared" si="42"/>
        <v>930</v>
      </c>
      <c r="R235" s="34">
        <f>+Tabla1[[#This Row],[MINIMO VITAL]]*9%</f>
        <v>83.7</v>
      </c>
      <c r="S235" s="7"/>
      <c r="T235" s="7">
        <f t="shared" ca="1" si="33"/>
        <v>33</v>
      </c>
      <c r="U235" s="7" t="str">
        <f t="shared" si="34"/>
        <v>44661853</v>
      </c>
      <c r="V235" s="7"/>
      <c r="W235" s="7"/>
      <c r="X235" s="7"/>
      <c r="Y235" s="7"/>
      <c r="Z235" s="7"/>
      <c r="AA235" s="8">
        <f>+Tabla1[[#This Row],[FECHA DE
NACIMIENTO]]</f>
        <v>31373</v>
      </c>
      <c r="AB235" s="20"/>
      <c r="AC235" s="7"/>
      <c r="AD235" s="7" t="str">
        <f>IF(COUNTIF(D$1:D234,D235)=0,"OK","Duplicado")</f>
        <v>OK</v>
      </c>
      <c r="AE235" s="7" t="str">
        <f t="shared" ca="1" si="35"/>
        <v>Inactivo</v>
      </c>
      <c r="AF235" s="9" t="s">
        <v>389</v>
      </c>
      <c r="AG235" s="9" t="str">
        <f t="shared" si="38"/>
        <v>CMAC</v>
      </c>
      <c r="AH235" s="7"/>
      <c r="AI235" s="7"/>
      <c r="AJ235" s="7"/>
      <c r="AK235" s="7"/>
      <c r="AL235" s="7"/>
      <c r="AM235" s="7"/>
      <c r="AN235" s="7"/>
      <c r="AO235" s="7" t="e">
        <f ca="1">SEPARARAPELLIDOS2018(Tabla1[[#This Row],[APELLIDOS Y NOMBRES]])</f>
        <v>#NAME?</v>
      </c>
      <c r="AP235" s="7">
        <f t="shared" ca="1" si="39"/>
        <v>0</v>
      </c>
      <c r="AQ235" s="7">
        <f t="shared" ca="1" si="40"/>
        <v>0</v>
      </c>
      <c r="AR235" s="7">
        <f t="shared" ca="1" si="41"/>
        <v>0</v>
      </c>
      <c r="AS235" s="7" t="e">
        <f ca="1">QuitarSimbolos(Tabla1[[#This Row],[CODTRA5]])</f>
        <v>#NAME?</v>
      </c>
      <c r="AT235" s="7" t="s">
        <v>1703</v>
      </c>
      <c r="AU235" s="7">
        <f t="shared" si="36"/>
        <v>1</v>
      </c>
      <c r="AV235" s="7">
        <v>1</v>
      </c>
      <c r="AW235" s="7" t="str">
        <f>+Tabla1[[#This Row],[DNI23]]</f>
        <v>44661853</v>
      </c>
      <c r="AX235" s="7">
        <v>604</v>
      </c>
      <c r="AY235" s="8">
        <f>+Tabla1[[#This Row],[FECHA DE
NACIMIENTO]]</f>
        <v>31373</v>
      </c>
      <c r="AZ235" s="7">
        <f ca="1">+Tabla1[[#This Row],[CODTRA6]]</f>
        <v>0</v>
      </c>
      <c r="BA235" s="7">
        <f ca="1">+Tabla1[[#This Row],[CODTRA7]]</f>
        <v>0</v>
      </c>
      <c r="BB235" s="7" t="e">
        <f ca="1">+Tabla1[[#This Row],[CODTRA8]]</f>
        <v>#NAME?</v>
      </c>
      <c r="BC235" s="7">
        <f>+Tabla1[[#This Row],[SEXO]]</f>
        <v>1</v>
      </c>
      <c r="BD235" s="7">
        <v>9589</v>
      </c>
      <c r="BE235" s="7"/>
      <c r="BF235" s="7">
        <v>959616135</v>
      </c>
      <c r="BG235" s="10" t="s">
        <v>1704</v>
      </c>
      <c r="BH235" s="7"/>
      <c r="BI235" s="9"/>
      <c r="BJ235" s="7"/>
      <c r="BK235" s="7"/>
      <c r="BL235" s="7"/>
      <c r="BM235" s="7" t="s">
        <v>6</v>
      </c>
      <c r="BN235" s="7">
        <v>1</v>
      </c>
      <c r="BO235" s="7"/>
      <c r="BP235" s="7"/>
      <c r="BQ235" s="7"/>
      <c r="BR235" s="7">
        <v>2</v>
      </c>
      <c r="BS235" s="7" t="s">
        <v>2193</v>
      </c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9"/>
      <c r="CH235" s="9"/>
      <c r="CI235" s="9"/>
      <c r="CJ235" s="7">
        <v>1</v>
      </c>
    </row>
    <row r="236" spans="1:88" ht="15" x14ac:dyDescent="0.25">
      <c r="A236">
        <v>235</v>
      </c>
      <c r="B236" s="28">
        <v>233</v>
      </c>
      <c r="C236" s="28" t="s">
        <v>3397</v>
      </c>
      <c r="D236" s="45">
        <v>40350030</v>
      </c>
      <c r="E236" s="35" t="s">
        <v>3395</v>
      </c>
      <c r="F236" s="35" t="s">
        <v>3630</v>
      </c>
      <c r="G236" s="35" t="s">
        <v>1736</v>
      </c>
      <c r="H236" s="30">
        <f t="shared" si="37"/>
        <v>28928</v>
      </c>
      <c r="I236" s="29" t="s">
        <v>1737</v>
      </c>
      <c r="J236" s="28">
        <v>0</v>
      </c>
      <c r="K236" s="31">
        <v>0</v>
      </c>
      <c r="L236" s="7"/>
      <c r="M236" s="7"/>
      <c r="N236" s="7"/>
      <c r="O236" s="32" t="str">
        <f>"Retención Judicial "&amp;(Tabla1[[#This Row],[JUDICIAL]]*100)&amp;"%"</f>
        <v>Retención Judicial 0%</v>
      </c>
      <c r="P236" s="7"/>
      <c r="Q236" s="33">
        <f t="shared" si="42"/>
        <v>930</v>
      </c>
      <c r="R236" s="34">
        <f>+Tabla1[[#This Row],[MINIMO VITAL]]*9%</f>
        <v>83.7</v>
      </c>
      <c r="S236" s="7"/>
      <c r="T236" s="7">
        <f t="shared" ca="1" si="33"/>
        <v>40</v>
      </c>
      <c r="U236" s="7" t="str">
        <f t="shared" si="34"/>
        <v>40350030</v>
      </c>
      <c r="V236" s="7"/>
      <c r="W236" s="7"/>
      <c r="X236" s="7"/>
      <c r="Y236" s="7"/>
      <c r="Z236" s="7"/>
      <c r="AA236" s="8">
        <f>+Tabla1[[#This Row],[FECHA DE
NACIMIENTO]]</f>
        <v>28928</v>
      </c>
      <c r="AB236" s="20"/>
      <c r="AC236" s="7"/>
      <c r="AD236" s="7" t="str">
        <f>IF(COUNTIF(D$1:D235,D236)=0,"OK","Duplicado")</f>
        <v>OK</v>
      </c>
      <c r="AE236" s="7" t="str">
        <f t="shared" ca="1" si="35"/>
        <v>Inactivo</v>
      </c>
      <c r="AF236" s="9" t="s">
        <v>1720</v>
      </c>
      <c r="AG236" s="9" t="str">
        <f t="shared" si="38"/>
        <v/>
      </c>
      <c r="AH236" s="7"/>
      <c r="AI236" s="7"/>
      <c r="AJ236" s="7"/>
      <c r="AK236" s="7"/>
      <c r="AL236" s="7"/>
      <c r="AM236" s="7"/>
      <c r="AN236" s="7"/>
      <c r="AO236" s="7" t="e">
        <f ca="1">SEPARARAPELLIDOS2018(Tabla1[[#This Row],[APELLIDOS Y NOMBRES]])</f>
        <v>#NAME?</v>
      </c>
      <c r="AP236" s="7">
        <f t="shared" ca="1" si="39"/>
        <v>0</v>
      </c>
      <c r="AQ236" s="7">
        <f t="shared" ca="1" si="40"/>
        <v>0</v>
      </c>
      <c r="AR236" s="7">
        <f t="shared" ca="1" si="41"/>
        <v>0</v>
      </c>
      <c r="AS236" s="7" t="e">
        <f ca="1">QuitarSimbolos(Tabla1[[#This Row],[CODTRA5]])</f>
        <v>#NAME?</v>
      </c>
      <c r="AT236" s="7" t="s">
        <v>1703</v>
      </c>
      <c r="AU236" s="7">
        <f t="shared" si="36"/>
        <v>1</v>
      </c>
      <c r="AV236" s="7">
        <v>1</v>
      </c>
      <c r="AW236" s="7" t="str">
        <f>+Tabla1[[#This Row],[DNI23]]</f>
        <v>40350030</v>
      </c>
      <c r="AX236" s="7">
        <v>604</v>
      </c>
      <c r="AY236" s="8">
        <f>+Tabla1[[#This Row],[FECHA DE
NACIMIENTO]]</f>
        <v>28928</v>
      </c>
      <c r="AZ236" s="7">
        <f ca="1">+Tabla1[[#This Row],[CODTRA6]]</f>
        <v>0</v>
      </c>
      <c r="BA236" s="7">
        <f ca="1">+Tabla1[[#This Row],[CODTRA7]]</f>
        <v>0</v>
      </c>
      <c r="BB236" s="7" t="e">
        <f ca="1">+Tabla1[[#This Row],[CODTRA8]]</f>
        <v>#NAME?</v>
      </c>
      <c r="BC236" s="7">
        <f>+Tabla1[[#This Row],[SEXO]]</f>
        <v>1</v>
      </c>
      <c r="BD236" s="7">
        <v>9589</v>
      </c>
      <c r="BE236" s="7"/>
      <c r="BF236" s="7">
        <v>959616135</v>
      </c>
      <c r="BG236" s="10" t="s">
        <v>1704</v>
      </c>
      <c r="BH236" s="7"/>
      <c r="BI236" s="9"/>
      <c r="BJ236" s="7"/>
      <c r="BK236" s="7"/>
      <c r="BL236" s="7"/>
      <c r="BM236" s="7" t="s">
        <v>1784</v>
      </c>
      <c r="BN236" s="7">
        <v>1</v>
      </c>
      <c r="BO236" s="7"/>
      <c r="BP236" s="7"/>
      <c r="BQ236" s="7"/>
      <c r="BR236" s="7">
        <v>2</v>
      </c>
      <c r="BS236" s="7" t="s">
        <v>1821</v>
      </c>
      <c r="BT236" s="7"/>
      <c r="BU236" s="7">
        <v>170301</v>
      </c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9"/>
      <c r="CH236" s="9"/>
      <c r="CI236" s="9"/>
      <c r="CJ236" s="7">
        <v>1</v>
      </c>
    </row>
    <row r="237" spans="1:88" ht="15" x14ac:dyDescent="0.25">
      <c r="A237">
        <v>236</v>
      </c>
      <c r="B237" s="28">
        <v>358</v>
      </c>
      <c r="C237" s="28" t="s">
        <v>390</v>
      </c>
      <c r="D237" s="45">
        <v>30834884</v>
      </c>
      <c r="E237" s="35" t="s">
        <v>3396</v>
      </c>
      <c r="F237" s="35" t="s">
        <v>3631</v>
      </c>
      <c r="G237" s="35" t="s">
        <v>1742</v>
      </c>
      <c r="H237" s="30">
        <f t="shared" si="37"/>
        <v>26179</v>
      </c>
      <c r="I237" s="29" t="s">
        <v>1710</v>
      </c>
      <c r="J237" s="28">
        <v>0</v>
      </c>
      <c r="K237" s="31">
        <v>0</v>
      </c>
      <c r="L237" s="7"/>
      <c r="M237" s="7"/>
      <c r="N237" s="7"/>
      <c r="O237" s="32" t="str">
        <f>"Retención Judicial "&amp;(Tabla1[[#This Row],[JUDICIAL]]*100)&amp;"%"</f>
        <v>Retención Judicial 0%</v>
      </c>
      <c r="P237" s="7"/>
      <c r="Q237" s="33">
        <f t="shared" si="42"/>
        <v>930</v>
      </c>
      <c r="R237" s="34">
        <f>+Tabla1[[#This Row],[MINIMO VITAL]]*9%</f>
        <v>83.7</v>
      </c>
      <c r="S237" s="7"/>
      <c r="T237" s="7">
        <f t="shared" ca="1" si="33"/>
        <v>47</v>
      </c>
      <c r="U237" s="7" t="str">
        <f t="shared" si="34"/>
        <v>30834884</v>
      </c>
      <c r="V237" s="7"/>
      <c r="W237" s="7"/>
      <c r="X237" s="7"/>
      <c r="Y237" s="7"/>
      <c r="Z237" s="7"/>
      <c r="AA237" s="8">
        <f>+Tabla1[[#This Row],[FECHA DE
NACIMIENTO]]</f>
        <v>26179</v>
      </c>
      <c r="AB237" s="20"/>
      <c r="AC237" s="7"/>
      <c r="AD237" s="7" t="str">
        <f>IF(COUNTIF(D$1:D236,D237)=0,"OK","Duplicado")</f>
        <v>OK</v>
      </c>
      <c r="AE237" s="7" t="str">
        <f t="shared" ca="1" si="35"/>
        <v>Inactivo</v>
      </c>
      <c r="AF237" s="9" t="s">
        <v>1720</v>
      </c>
      <c r="AG237" s="9" t="str">
        <f t="shared" si="38"/>
        <v/>
      </c>
      <c r="AH237" s="7"/>
      <c r="AI237" s="7"/>
      <c r="AJ237" s="7"/>
      <c r="AK237" s="7"/>
      <c r="AL237" s="7"/>
      <c r="AM237" s="7"/>
      <c r="AN237" s="7"/>
      <c r="AO237" s="7" t="e">
        <f ca="1">SEPARARAPELLIDOS2018(Tabla1[[#This Row],[APELLIDOS Y NOMBRES]])</f>
        <v>#NAME?</v>
      </c>
      <c r="AP237" s="7">
        <f t="shared" ca="1" si="39"/>
        <v>0</v>
      </c>
      <c r="AQ237" s="7">
        <f t="shared" ca="1" si="40"/>
        <v>0</v>
      </c>
      <c r="AR237" s="7">
        <f t="shared" ca="1" si="41"/>
        <v>0</v>
      </c>
      <c r="AS237" s="7" t="e">
        <f ca="1">QuitarSimbolos(Tabla1[[#This Row],[CODTRA5]])</f>
        <v>#NAME?</v>
      </c>
      <c r="AT237" s="7" t="s">
        <v>1703</v>
      </c>
      <c r="AU237" s="7">
        <f t="shared" si="36"/>
        <v>1</v>
      </c>
      <c r="AV237" s="7">
        <v>1</v>
      </c>
      <c r="AW237" s="7" t="str">
        <f>+Tabla1[[#This Row],[DNI23]]</f>
        <v>30834884</v>
      </c>
      <c r="AX237" s="7">
        <v>604</v>
      </c>
      <c r="AY237" s="8">
        <f>+Tabla1[[#This Row],[FECHA DE
NACIMIENTO]]</f>
        <v>26179</v>
      </c>
      <c r="AZ237" s="7">
        <f ca="1">+Tabla1[[#This Row],[CODTRA6]]</f>
        <v>0</v>
      </c>
      <c r="BA237" s="7">
        <f ca="1">+Tabla1[[#This Row],[CODTRA7]]</f>
        <v>0</v>
      </c>
      <c r="BB237" s="7" t="e">
        <f ca="1">+Tabla1[[#This Row],[CODTRA8]]</f>
        <v>#NAME?</v>
      </c>
      <c r="BC237" s="7">
        <f>+Tabla1[[#This Row],[SEXO]]</f>
        <v>1</v>
      </c>
      <c r="BD237" s="7">
        <v>9589</v>
      </c>
      <c r="BE237" s="7"/>
      <c r="BF237" s="7">
        <v>999987507</v>
      </c>
      <c r="BG237" s="10" t="s">
        <v>1704</v>
      </c>
      <c r="BH237" s="7">
        <v>3</v>
      </c>
      <c r="BI237" s="9" t="s">
        <v>2039</v>
      </c>
      <c r="BJ237" s="7">
        <v>558</v>
      </c>
      <c r="BK237" s="7"/>
      <c r="BL237" s="7"/>
      <c r="BM237" s="9"/>
      <c r="BN237" s="7"/>
      <c r="BO237" s="7"/>
      <c r="BP237" s="7"/>
      <c r="BQ237" s="7"/>
      <c r="BR237" s="7"/>
      <c r="BS237" s="7"/>
      <c r="BT237" s="7" t="s">
        <v>2208</v>
      </c>
      <c r="BU237" s="7">
        <v>40701</v>
      </c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9"/>
      <c r="CH237" s="9"/>
      <c r="CI237" s="9"/>
      <c r="CJ237" s="7">
        <v>1</v>
      </c>
    </row>
    <row r="238" spans="1:88" ht="15" x14ac:dyDescent="0.25">
      <c r="A238">
        <v>237</v>
      </c>
      <c r="B238" s="28">
        <v>433</v>
      </c>
      <c r="C238" s="28" t="s">
        <v>391</v>
      </c>
      <c r="D238" s="45">
        <v>21565287</v>
      </c>
      <c r="E238" s="35" t="s">
        <v>3398</v>
      </c>
      <c r="F238" s="35" t="s">
        <v>3632</v>
      </c>
      <c r="G238" s="35" t="s">
        <v>1742</v>
      </c>
      <c r="H238" s="30">
        <f t="shared" si="37"/>
        <v>25347</v>
      </c>
      <c r="I238" s="29" t="s">
        <v>1737</v>
      </c>
      <c r="J238" s="28">
        <v>0</v>
      </c>
      <c r="K238" s="31">
        <v>0</v>
      </c>
      <c r="L238" s="7"/>
      <c r="M238" s="7"/>
      <c r="N238" s="7"/>
      <c r="O238" s="32" t="str">
        <f>"Retención Judicial "&amp;(Tabla1[[#This Row],[JUDICIAL]]*100)&amp;"%"</f>
        <v>Retención Judicial 0%</v>
      </c>
      <c r="P238" s="7"/>
      <c r="Q238" s="33">
        <f t="shared" si="42"/>
        <v>930</v>
      </c>
      <c r="R238" s="34">
        <f>+Tabla1[[#This Row],[MINIMO VITAL]]*9%</f>
        <v>83.7</v>
      </c>
      <c r="S238" s="7"/>
      <c r="T238" s="7">
        <f t="shared" ca="1" si="33"/>
        <v>49</v>
      </c>
      <c r="U238" s="7" t="str">
        <f t="shared" si="34"/>
        <v>21565287</v>
      </c>
      <c r="V238" s="7"/>
      <c r="W238" s="7"/>
      <c r="X238" s="7"/>
      <c r="Y238" s="7"/>
      <c r="Z238" s="7"/>
      <c r="AA238" s="8">
        <f>+Tabla1[[#This Row],[FECHA DE
NACIMIENTO]]</f>
        <v>25347</v>
      </c>
      <c r="AB238" s="20"/>
      <c r="AC238" s="7"/>
      <c r="AD238" s="7" t="str">
        <f>IF(COUNTIF(D$1:D237,D238)=0,"OK","Duplicado")</f>
        <v>OK</v>
      </c>
      <c r="AE238" s="7" t="str">
        <f t="shared" ca="1" si="35"/>
        <v>Inactivo</v>
      </c>
      <c r="AF238" s="9" t="s">
        <v>1720</v>
      </c>
      <c r="AG238" s="9" t="str">
        <f t="shared" si="38"/>
        <v/>
      </c>
      <c r="AH238" s="7"/>
      <c r="AI238" s="7"/>
      <c r="AJ238" s="7"/>
      <c r="AK238" s="7"/>
      <c r="AL238" s="7"/>
      <c r="AM238" s="7"/>
      <c r="AN238" s="7"/>
      <c r="AO238" s="7" t="e">
        <f ca="1">SEPARARAPELLIDOS2018(Tabla1[[#This Row],[APELLIDOS Y NOMBRES]])</f>
        <v>#NAME?</v>
      </c>
      <c r="AP238" s="7">
        <f t="shared" ca="1" si="39"/>
        <v>0</v>
      </c>
      <c r="AQ238" s="7">
        <f t="shared" ca="1" si="40"/>
        <v>0</v>
      </c>
      <c r="AR238" s="7">
        <f t="shared" ca="1" si="41"/>
        <v>0</v>
      </c>
      <c r="AS238" s="7" t="e">
        <f ca="1">QuitarSimbolos(Tabla1[[#This Row],[CODTRA5]])</f>
        <v>#NAME?</v>
      </c>
      <c r="AT238" s="7" t="s">
        <v>1703</v>
      </c>
      <c r="AU238" s="7">
        <f t="shared" si="36"/>
        <v>1</v>
      </c>
      <c r="AV238" s="7">
        <v>1</v>
      </c>
      <c r="AW238" s="7" t="str">
        <f>+Tabla1[[#This Row],[DNI23]]</f>
        <v>21565287</v>
      </c>
      <c r="AX238" s="7">
        <v>604</v>
      </c>
      <c r="AY238" s="8">
        <f>+Tabla1[[#This Row],[FECHA DE
NACIMIENTO]]</f>
        <v>25347</v>
      </c>
      <c r="AZ238" s="7">
        <f ca="1">+Tabla1[[#This Row],[CODTRA6]]</f>
        <v>0</v>
      </c>
      <c r="BA238" s="7">
        <f ca="1">+Tabla1[[#This Row],[CODTRA7]]</f>
        <v>0</v>
      </c>
      <c r="BB238" s="7" t="e">
        <f ca="1">+Tabla1[[#This Row],[CODTRA8]]</f>
        <v>#NAME?</v>
      </c>
      <c r="BC238" s="7">
        <f>+Tabla1[[#This Row],[SEXO]]</f>
        <v>1</v>
      </c>
      <c r="BD238" s="7">
        <v>9589</v>
      </c>
      <c r="BE238" s="7"/>
      <c r="BF238" s="7">
        <v>959616135</v>
      </c>
      <c r="BG238" s="10" t="s">
        <v>1704</v>
      </c>
      <c r="BH238" s="7">
        <v>17</v>
      </c>
      <c r="BI238" s="9" t="s">
        <v>2132</v>
      </c>
      <c r="BJ238" s="7">
        <v>1336</v>
      </c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>
        <v>40701</v>
      </c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9"/>
      <c r="CH238" s="9"/>
      <c r="CI238" s="9"/>
      <c r="CJ238" s="7">
        <v>1</v>
      </c>
    </row>
    <row r="239" spans="1:88" ht="15" x14ac:dyDescent="0.25">
      <c r="A239">
        <v>238</v>
      </c>
      <c r="B239" s="28">
        <v>848</v>
      </c>
      <c r="C239" s="28" t="s">
        <v>392</v>
      </c>
      <c r="D239" s="45">
        <v>42587330</v>
      </c>
      <c r="E239" s="29" t="s">
        <v>2209</v>
      </c>
      <c r="F239" s="29"/>
      <c r="G239" s="29" t="s">
        <v>1702</v>
      </c>
      <c r="H239" s="30">
        <f t="shared" si="37"/>
        <v>27362</v>
      </c>
      <c r="I239" s="29"/>
      <c r="J239" s="28">
        <v>0</v>
      </c>
      <c r="K239" s="31">
        <v>0</v>
      </c>
      <c r="L239" s="7"/>
      <c r="M239" s="7"/>
      <c r="N239" s="7"/>
      <c r="O239" s="32" t="str">
        <f>"Retención Judicial "&amp;(Tabla1[[#This Row],[JUDICIAL]]*100)&amp;"%"</f>
        <v>Retención Judicial 0%</v>
      </c>
      <c r="P239" s="7"/>
      <c r="Q239" s="33">
        <f t="shared" si="42"/>
        <v>930</v>
      </c>
      <c r="R239" s="34">
        <f>+Tabla1[[#This Row],[MINIMO VITAL]]*9%</f>
        <v>83.7</v>
      </c>
      <c r="S239" s="7"/>
      <c r="T239" s="7">
        <f t="shared" ca="1" si="33"/>
        <v>44</v>
      </c>
      <c r="U239" s="7" t="str">
        <f t="shared" si="34"/>
        <v>42587330</v>
      </c>
      <c r="V239" s="7"/>
      <c r="W239" s="7"/>
      <c r="X239" s="7"/>
      <c r="Y239" s="7"/>
      <c r="Z239" s="7"/>
      <c r="AA239" s="8">
        <f>+Tabla1[[#This Row],[FECHA DE
NACIMIENTO]]</f>
        <v>27362</v>
      </c>
      <c r="AB239" s="20"/>
      <c r="AC239" s="7"/>
      <c r="AD239" s="7" t="str">
        <f>IF(COUNTIF(D$1:D238,D239)=0,"OK","Duplicado")</f>
        <v>OK</v>
      </c>
      <c r="AE239" s="7" t="str">
        <f t="shared" ca="1" si="35"/>
        <v>Inactivo</v>
      </c>
      <c r="AF239" s="9" t="s">
        <v>393</v>
      </c>
      <c r="AG239" s="9" t="str">
        <f t="shared" si="38"/>
        <v>CMAC</v>
      </c>
      <c r="AH239" s="7"/>
      <c r="AI239" s="7"/>
      <c r="AJ239" s="7"/>
      <c r="AK239" s="7"/>
      <c r="AL239" s="7"/>
      <c r="AM239" s="7"/>
      <c r="AN239" s="7"/>
      <c r="AO239" s="7" t="e">
        <f ca="1">SEPARARAPELLIDOS2018(Tabla1[[#This Row],[APELLIDOS Y NOMBRES]])</f>
        <v>#NAME?</v>
      </c>
      <c r="AP239" s="7">
        <f t="shared" ca="1" si="39"/>
        <v>0</v>
      </c>
      <c r="AQ239" s="7">
        <f t="shared" ca="1" si="40"/>
        <v>0</v>
      </c>
      <c r="AR239" s="7">
        <f t="shared" ca="1" si="41"/>
        <v>0</v>
      </c>
      <c r="AS239" s="7" t="e">
        <f ca="1">QuitarSimbolos(Tabla1[[#This Row],[CODTRA5]])</f>
        <v>#NAME?</v>
      </c>
      <c r="AT239" s="7" t="s">
        <v>1703</v>
      </c>
      <c r="AU239" s="7">
        <f t="shared" si="36"/>
        <v>1</v>
      </c>
      <c r="AV239" s="7">
        <v>1</v>
      </c>
      <c r="AW239" s="7" t="str">
        <f>+Tabla1[[#This Row],[DNI23]]</f>
        <v>42587330</v>
      </c>
      <c r="AX239" s="7">
        <v>604</v>
      </c>
      <c r="AY239" s="8">
        <f>+Tabla1[[#This Row],[FECHA DE
NACIMIENTO]]</f>
        <v>27362</v>
      </c>
      <c r="AZ239" s="7">
        <f ca="1">+Tabla1[[#This Row],[CODTRA6]]</f>
        <v>0</v>
      </c>
      <c r="BA239" s="7">
        <f ca="1">+Tabla1[[#This Row],[CODTRA7]]</f>
        <v>0</v>
      </c>
      <c r="BB239" s="7" t="e">
        <f ca="1">+Tabla1[[#This Row],[CODTRA8]]</f>
        <v>#NAME?</v>
      </c>
      <c r="BC239" s="7">
        <f>+Tabla1[[#This Row],[SEXO]]</f>
        <v>1</v>
      </c>
      <c r="BD239" s="7">
        <v>9589</v>
      </c>
      <c r="BE239" s="7"/>
      <c r="BF239" s="7">
        <v>959616135</v>
      </c>
      <c r="BG239" s="10" t="s">
        <v>1704</v>
      </c>
      <c r="BH239" s="7"/>
      <c r="BI239" s="9"/>
      <c r="BJ239" s="7"/>
      <c r="BK239" s="7"/>
      <c r="BL239" s="7"/>
      <c r="BM239" s="7" t="s">
        <v>1721</v>
      </c>
      <c r="BN239" s="7">
        <v>22</v>
      </c>
      <c r="BO239" s="7"/>
      <c r="BP239" s="7"/>
      <c r="BQ239" s="7"/>
      <c r="BR239" s="7">
        <v>1</v>
      </c>
      <c r="BS239" s="7" t="s">
        <v>2210</v>
      </c>
      <c r="BT239" s="7"/>
      <c r="BU239" s="7">
        <v>40701</v>
      </c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9"/>
      <c r="CH239" s="9"/>
      <c r="CI239" s="9"/>
      <c r="CJ239" s="7">
        <v>1</v>
      </c>
    </row>
    <row r="240" spans="1:88" ht="15" x14ac:dyDescent="0.25">
      <c r="A240">
        <v>239</v>
      </c>
      <c r="B240" s="28">
        <v>408</v>
      </c>
      <c r="C240" s="28" t="s">
        <v>394</v>
      </c>
      <c r="D240" s="45">
        <v>41845213</v>
      </c>
      <c r="E240" s="35" t="s">
        <v>3399</v>
      </c>
      <c r="F240" s="35" t="s">
        <v>3633</v>
      </c>
      <c r="G240" s="35" t="s">
        <v>1757</v>
      </c>
      <c r="H240" s="30">
        <f t="shared" si="37"/>
        <v>30337</v>
      </c>
      <c r="I240" s="29" t="s">
        <v>1737</v>
      </c>
      <c r="J240" s="28">
        <v>0</v>
      </c>
      <c r="K240" s="31">
        <v>0</v>
      </c>
      <c r="L240" s="7"/>
      <c r="M240" s="7"/>
      <c r="N240" s="7"/>
      <c r="O240" s="32" t="str">
        <f>"Retención Judicial "&amp;(Tabla1[[#This Row],[JUDICIAL]]*100)&amp;"%"</f>
        <v>Retención Judicial 0%</v>
      </c>
      <c r="P240" s="7"/>
      <c r="Q240" s="33">
        <f t="shared" si="42"/>
        <v>930</v>
      </c>
      <c r="R240" s="34">
        <f>+Tabla1[[#This Row],[MINIMO VITAL]]*9%</f>
        <v>83.7</v>
      </c>
      <c r="S240" s="7"/>
      <c r="T240" s="7">
        <f t="shared" ca="1" si="33"/>
        <v>36</v>
      </c>
      <c r="U240" s="7" t="str">
        <f t="shared" si="34"/>
        <v>41845213</v>
      </c>
      <c r="V240" s="7"/>
      <c r="W240" s="7"/>
      <c r="X240" s="7"/>
      <c r="Y240" s="7"/>
      <c r="Z240" s="7"/>
      <c r="AA240" s="8">
        <f>+Tabla1[[#This Row],[FECHA DE
NACIMIENTO]]</f>
        <v>30337</v>
      </c>
      <c r="AB240" s="20"/>
      <c r="AC240" s="7"/>
      <c r="AD240" s="7" t="str">
        <f>IF(COUNTIF(D$1:D239,D240)=0,"OK","Duplicado")</f>
        <v>OK</v>
      </c>
      <c r="AE240" s="7" t="str">
        <f t="shared" ca="1" si="35"/>
        <v>Inactivo</v>
      </c>
      <c r="AF240" s="9" t="s">
        <v>1720</v>
      </c>
      <c r="AG240" s="9" t="str">
        <f t="shared" si="38"/>
        <v/>
      </c>
      <c r="AH240" s="7"/>
      <c r="AI240" s="7"/>
      <c r="AJ240" s="7"/>
      <c r="AK240" s="7"/>
      <c r="AL240" s="7"/>
      <c r="AM240" s="7"/>
      <c r="AN240" s="7"/>
      <c r="AO240" s="7" t="e">
        <f ca="1">SEPARARAPELLIDOS2018(Tabla1[[#This Row],[APELLIDOS Y NOMBRES]])</f>
        <v>#NAME?</v>
      </c>
      <c r="AP240" s="7">
        <f t="shared" ca="1" si="39"/>
        <v>0</v>
      </c>
      <c r="AQ240" s="7">
        <f t="shared" ca="1" si="40"/>
        <v>0</v>
      </c>
      <c r="AR240" s="7">
        <f t="shared" ca="1" si="41"/>
        <v>0</v>
      </c>
      <c r="AS240" s="7" t="e">
        <f ca="1">QuitarSimbolos(Tabla1[[#This Row],[CODTRA5]])</f>
        <v>#NAME?</v>
      </c>
      <c r="AT240" s="7" t="s">
        <v>1974</v>
      </c>
      <c r="AU240" s="7">
        <f t="shared" si="36"/>
        <v>2</v>
      </c>
      <c r="AV240" s="7">
        <v>1</v>
      </c>
      <c r="AW240" s="7" t="str">
        <f>+Tabla1[[#This Row],[DNI23]]</f>
        <v>41845213</v>
      </c>
      <c r="AX240" s="7">
        <v>604</v>
      </c>
      <c r="AY240" s="8">
        <f>+Tabla1[[#This Row],[FECHA DE
NACIMIENTO]]</f>
        <v>30337</v>
      </c>
      <c r="AZ240" s="7">
        <f ca="1">+Tabla1[[#This Row],[CODTRA6]]</f>
        <v>0</v>
      </c>
      <c r="BA240" s="7">
        <f ca="1">+Tabla1[[#This Row],[CODTRA7]]</f>
        <v>0</v>
      </c>
      <c r="BB240" s="7" t="e">
        <f ca="1">+Tabla1[[#This Row],[CODTRA8]]</f>
        <v>#NAME?</v>
      </c>
      <c r="BC240" s="7">
        <f>+Tabla1[[#This Row],[SEXO]]</f>
        <v>2</v>
      </c>
      <c r="BD240" s="7">
        <v>9589</v>
      </c>
      <c r="BE240" s="7"/>
      <c r="BF240" s="7">
        <v>959616135</v>
      </c>
      <c r="BG240" s="10" t="s">
        <v>1704</v>
      </c>
      <c r="BH240" s="7">
        <v>3</v>
      </c>
      <c r="BI240" s="9" t="s">
        <v>2211</v>
      </c>
      <c r="BJ240" s="7">
        <v>269</v>
      </c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9"/>
      <c r="CH240" s="9"/>
      <c r="CI240" s="9"/>
      <c r="CJ240" s="7">
        <v>1</v>
      </c>
    </row>
    <row r="241" spans="1:88" ht="15" x14ac:dyDescent="0.25">
      <c r="A241">
        <v>240</v>
      </c>
      <c r="B241" s="28">
        <v>850</v>
      </c>
      <c r="C241" s="28" t="s">
        <v>395</v>
      </c>
      <c r="D241" s="45">
        <v>4624545</v>
      </c>
      <c r="E241" s="29" t="s">
        <v>2212</v>
      </c>
      <c r="F241" s="29" t="s">
        <v>2213</v>
      </c>
      <c r="G241" s="29" t="s">
        <v>1736</v>
      </c>
      <c r="H241" s="30">
        <f t="shared" si="37"/>
        <v>21320</v>
      </c>
      <c r="I241" s="29" t="s">
        <v>1710</v>
      </c>
      <c r="J241" s="28">
        <v>0</v>
      </c>
      <c r="K241" s="31">
        <v>0</v>
      </c>
      <c r="L241" s="7"/>
      <c r="M241" s="7"/>
      <c r="N241" s="7"/>
      <c r="O241" s="32" t="str">
        <f>"Retención Judicial "&amp;(Tabla1[[#This Row],[JUDICIAL]]*100)&amp;"%"</f>
        <v>Retención Judicial 0%</v>
      </c>
      <c r="P241" s="7"/>
      <c r="Q241" s="33">
        <f t="shared" si="42"/>
        <v>930</v>
      </c>
      <c r="R241" s="34">
        <f>+Tabla1[[#This Row],[MINIMO VITAL]]*9%</f>
        <v>83.7</v>
      </c>
      <c r="S241" s="7"/>
      <c r="T241" s="7">
        <f t="shared" ca="1" si="33"/>
        <v>60</v>
      </c>
      <c r="U241" s="7" t="str">
        <f t="shared" si="34"/>
        <v>04624545</v>
      </c>
      <c r="V241" s="7"/>
      <c r="W241" s="7"/>
      <c r="X241" s="7"/>
      <c r="Y241" s="7"/>
      <c r="Z241" s="7"/>
      <c r="AA241" s="8">
        <f>+Tabla1[[#This Row],[FECHA DE
NACIMIENTO]]</f>
        <v>21320</v>
      </c>
      <c r="AB241" s="20"/>
      <c r="AC241" s="7"/>
      <c r="AD241" s="7" t="str">
        <f>IF(COUNTIF(D$1:D240,D241)=0,"OK","Duplicado")</f>
        <v>OK</v>
      </c>
      <c r="AE241" s="7" t="str">
        <f t="shared" ca="1" si="35"/>
        <v>Inactivo</v>
      </c>
      <c r="AF241" s="9" t="s">
        <v>396</v>
      </c>
      <c r="AG241" s="9" t="str">
        <f t="shared" si="38"/>
        <v>CMAC</v>
      </c>
      <c r="AH241" s="7"/>
      <c r="AI241" s="7"/>
      <c r="AJ241" s="7"/>
      <c r="AK241" s="7"/>
      <c r="AL241" s="7"/>
      <c r="AM241" s="7"/>
      <c r="AN241" s="7"/>
      <c r="AO241" s="7" t="e">
        <f ca="1">SEPARARAPELLIDOS2018(Tabla1[[#This Row],[APELLIDOS Y NOMBRES]])</f>
        <v>#NAME?</v>
      </c>
      <c r="AP241" s="7">
        <f t="shared" ca="1" si="39"/>
        <v>0</v>
      </c>
      <c r="AQ241" s="7">
        <f t="shared" ca="1" si="40"/>
        <v>0</v>
      </c>
      <c r="AR241" s="7">
        <f t="shared" ca="1" si="41"/>
        <v>0</v>
      </c>
      <c r="AS241" s="7" t="e">
        <f ca="1">QuitarSimbolos(Tabla1[[#This Row],[CODTRA5]])</f>
        <v>#NAME?</v>
      </c>
      <c r="AT241" s="7" t="s">
        <v>1703</v>
      </c>
      <c r="AU241" s="7">
        <f t="shared" si="36"/>
        <v>1</v>
      </c>
      <c r="AV241" s="7">
        <v>1</v>
      </c>
      <c r="AW241" s="7" t="str">
        <f>+Tabla1[[#This Row],[DNI23]]</f>
        <v>04624545</v>
      </c>
      <c r="AX241" s="7">
        <v>604</v>
      </c>
      <c r="AY241" s="8">
        <f>+Tabla1[[#This Row],[FECHA DE
NACIMIENTO]]</f>
        <v>21320</v>
      </c>
      <c r="AZ241" s="7">
        <f ca="1">+Tabla1[[#This Row],[CODTRA6]]</f>
        <v>0</v>
      </c>
      <c r="BA241" s="7">
        <f ca="1">+Tabla1[[#This Row],[CODTRA7]]</f>
        <v>0</v>
      </c>
      <c r="BB241" s="7" t="e">
        <f ca="1">+Tabla1[[#This Row],[CODTRA8]]</f>
        <v>#NAME?</v>
      </c>
      <c r="BC241" s="7">
        <f>+Tabla1[[#This Row],[SEXO]]</f>
        <v>1</v>
      </c>
      <c r="BD241" s="7">
        <v>9589</v>
      </c>
      <c r="BE241" s="7"/>
      <c r="BF241" s="7">
        <v>959616135</v>
      </c>
      <c r="BG241" s="10" t="s">
        <v>1704</v>
      </c>
      <c r="BH241" s="7"/>
      <c r="BI241" s="9"/>
      <c r="BJ241" s="7"/>
      <c r="BK241" s="7"/>
      <c r="BL241" s="7"/>
      <c r="BM241" s="7" t="s">
        <v>1721</v>
      </c>
      <c r="BN241" s="7">
        <v>22</v>
      </c>
      <c r="BO241" s="7"/>
      <c r="BP241" s="7"/>
      <c r="BQ241" s="7"/>
      <c r="BR241" s="7">
        <v>1</v>
      </c>
      <c r="BS241" s="7" t="s">
        <v>2210</v>
      </c>
      <c r="BT241" s="7"/>
      <c r="BU241" s="7">
        <v>40701</v>
      </c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9"/>
      <c r="CH241" s="9"/>
      <c r="CI241" s="9"/>
      <c r="CJ241" s="7">
        <v>1</v>
      </c>
    </row>
    <row r="242" spans="1:88" ht="15" x14ac:dyDescent="0.25">
      <c r="A242">
        <v>241</v>
      </c>
      <c r="B242" s="28">
        <v>849</v>
      </c>
      <c r="C242" s="28" t="s">
        <v>397</v>
      </c>
      <c r="D242" s="45">
        <v>4637140</v>
      </c>
      <c r="E242" s="29" t="s">
        <v>2214</v>
      </c>
      <c r="F242" s="29" t="s">
        <v>2215</v>
      </c>
      <c r="G242" s="29" t="s">
        <v>1742</v>
      </c>
      <c r="H242" s="30">
        <f t="shared" si="37"/>
        <v>24711</v>
      </c>
      <c r="I242" s="29" t="s">
        <v>1710</v>
      </c>
      <c r="J242" s="28">
        <v>0</v>
      </c>
      <c r="K242" s="31">
        <v>0</v>
      </c>
      <c r="L242" s="7"/>
      <c r="M242" s="7"/>
      <c r="N242" s="7"/>
      <c r="O242" s="32" t="str">
        <f>"Retención Judicial "&amp;(Tabla1[[#This Row],[JUDICIAL]]*100)&amp;"%"</f>
        <v>Retención Judicial 0%</v>
      </c>
      <c r="P242" s="7"/>
      <c r="Q242" s="33">
        <f t="shared" si="42"/>
        <v>930</v>
      </c>
      <c r="R242" s="34">
        <f>+Tabla1[[#This Row],[MINIMO VITAL]]*9%</f>
        <v>83.7</v>
      </c>
      <c r="S242" s="7"/>
      <c r="T242" s="7">
        <f t="shared" ca="1" si="33"/>
        <v>51</v>
      </c>
      <c r="U242" s="7" t="str">
        <f t="shared" si="34"/>
        <v>04637140</v>
      </c>
      <c r="V242" s="7"/>
      <c r="W242" s="7"/>
      <c r="X242" s="7"/>
      <c r="Y242" s="7"/>
      <c r="Z242" s="7"/>
      <c r="AA242" s="8">
        <f>+Tabla1[[#This Row],[FECHA DE
NACIMIENTO]]</f>
        <v>24711</v>
      </c>
      <c r="AB242" s="20"/>
      <c r="AC242" s="7"/>
      <c r="AD242" s="7" t="str">
        <f>IF(COUNTIF(D$1:D241,D242)=0,"OK","Duplicado")</f>
        <v>OK</v>
      </c>
      <c r="AE242" s="7" t="str">
        <f t="shared" ca="1" si="35"/>
        <v>Inactivo</v>
      </c>
      <c r="AF242" s="9" t="s">
        <v>398</v>
      </c>
      <c r="AG242" s="9" t="str">
        <f t="shared" si="38"/>
        <v>CMAC</v>
      </c>
      <c r="AH242" s="7"/>
      <c r="AI242" s="7"/>
      <c r="AJ242" s="7"/>
      <c r="AK242" s="7"/>
      <c r="AL242" s="7"/>
      <c r="AM242" s="7"/>
      <c r="AN242" s="7"/>
      <c r="AO242" s="7" t="e">
        <f ca="1">SEPARARAPELLIDOS2018(Tabla1[[#This Row],[APELLIDOS Y NOMBRES]])</f>
        <v>#NAME?</v>
      </c>
      <c r="AP242" s="7">
        <f t="shared" ca="1" si="39"/>
        <v>0</v>
      </c>
      <c r="AQ242" s="7">
        <f t="shared" ca="1" si="40"/>
        <v>0</v>
      </c>
      <c r="AR242" s="7">
        <f t="shared" ca="1" si="41"/>
        <v>0</v>
      </c>
      <c r="AS242" s="7" t="e">
        <f ca="1">QuitarSimbolos(Tabla1[[#This Row],[CODTRA5]])</f>
        <v>#NAME?</v>
      </c>
      <c r="AT242" s="7" t="s">
        <v>1703</v>
      </c>
      <c r="AU242" s="7">
        <f t="shared" si="36"/>
        <v>1</v>
      </c>
      <c r="AV242" s="7">
        <v>1</v>
      </c>
      <c r="AW242" s="7" t="str">
        <f>+Tabla1[[#This Row],[DNI23]]</f>
        <v>04637140</v>
      </c>
      <c r="AX242" s="7">
        <v>604</v>
      </c>
      <c r="AY242" s="8">
        <f>+Tabla1[[#This Row],[FECHA DE
NACIMIENTO]]</f>
        <v>24711</v>
      </c>
      <c r="AZ242" s="7">
        <f ca="1">+Tabla1[[#This Row],[CODTRA6]]</f>
        <v>0</v>
      </c>
      <c r="BA242" s="7">
        <f ca="1">+Tabla1[[#This Row],[CODTRA7]]</f>
        <v>0</v>
      </c>
      <c r="BB242" s="7" t="e">
        <f ca="1">+Tabla1[[#This Row],[CODTRA8]]</f>
        <v>#NAME?</v>
      </c>
      <c r="BC242" s="7">
        <f>+Tabla1[[#This Row],[SEXO]]</f>
        <v>1</v>
      </c>
      <c r="BD242" s="7">
        <v>9589</v>
      </c>
      <c r="BE242" s="7"/>
      <c r="BF242" s="7">
        <v>959616135</v>
      </c>
      <c r="BG242" s="10" t="s">
        <v>1704</v>
      </c>
      <c r="BH242" s="7"/>
      <c r="BI242" s="9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9"/>
      <c r="CH242" s="9"/>
      <c r="CI242" s="9"/>
      <c r="CJ242" s="7">
        <v>1</v>
      </c>
    </row>
    <row r="243" spans="1:88" ht="15" x14ac:dyDescent="0.25">
      <c r="A243">
        <v>242</v>
      </c>
      <c r="B243" s="28">
        <v>286</v>
      </c>
      <c r="C243" s="28" t="s">
        <v>1598</v>
      </c>
      <c r="D243" s="45">
        <v>30837857</v>
      </c>
      <c r="E243" s="35" t="s">
        <v>3731</v>
      </c>
      <c r="F243" s="29" t="s">
        <v>2216</v>
      </c>
      <c r="G243" s="29" t="s">
        <v>1736</v>
      </c>
      <c r="H243" s="30">
        <f t="shared" si="37"/>
        <v>25030</v>
      </c>
      <c r="I243" s="29" t="s">
        <v>1737</v>
      </c>
      <c r="J243" s="28">
        <v>0</v>
      </c>
      <c r="K243" s="31">
        <v>0</v>
      </c>
      <c r="L243" s="7"/>
      <c r="M243" s="7"/>
      <c r="N243" s="7"/>
      <c r="O243" s="32" t="str">
        <f>"Retención Judicial "&amp;(Tabla1[[#This Row],[JUDICIAL]]*100)&amp;"%"</f>
        <v>Retención Judicial 0%</v>
      </c>
      <c r="P243" s="7"/>
      <c r="Q243" s="33">
        <f t="shared" si="42"/>
        <v>930</v>
      </c>
      <c r="R243" s="34">
        <f>+Tabla1[[#This Row],[MINIMO VITAL]]*9%</f>
        <v>83.7</v>
      </c>
      <c r="S243" s="7"/>
      <c r="T243" s="7">
        <f t="shared" ca="1" si="33"/>
        <v>50</v>
      </c>
      <c r="U243" s="7" t="str">
        <f t="shared" si="34"/>
        <v>30837857</v>
      </c>
      <c r="V243" s="7"/>
      <c r="W243" s="7"/>
      <c r="X243" s="7"/>
      <c r="Y243" s="7"/>
      <c r="Z243" s="7"/>
      <c r="AA243" s="8">
        <f>+Tabla1[[#This Row],[FECHA DE
NACIMIENTO]]</f>
        <v>25030</v>
      </c>
      <c r="AB243" s="20"/>
      <c r="AC243" s="7"/>
      <c r="AD243" s="7" t="str">
        <f>IF(COUNTIF(D$1:D242,D243)=0,"OK","Duplicado")</f>
        <v>OK</v>
      </c>
      <c r="AE243" s="7" t="str">
        <f t="shared" ca="1" si="35"/>
        <v>Inactivo</v>
      </c>
      <c r="AF243" s="9" t="s">
        <v>1569</v>
      </c>
      <c r="AG243" s="9" t="str">
        <f t="shared" si="38"/>
        <v>CMAC</v>
      </c>
      <c r="AH243" s="7"/>
      <c r="AI243" s="7"/>
      <c r="AJ243" s="7"/>
      <c r="AK243" s="7"/>
      <c r="AL243" s="7"/>
      <c r="AM243" s="7"/>
      <c r="AN243" s="7"/>
      <c r="AO243" s="7" t="e">
        <f ca="1">SEPARARAPELLIDOS2018(Tabla1[[#This Row],[APELLIDOS Y NOMBRES]])</f>
        <v>#NAME?</v>
      </c>
      <c r="AP243" s="7">
        <f t="shared" ca="1" si="39"/>
        <v>0</v>
      </c>
      <c r="AQ243" s="7">
        <f t="shared" ca="1" si="40"/>
        <v>0</v>
      </c>
      <c r="AR243" s="7">
        <f t="shared" ca="1" si="41"/>
        <v>0</v>
      </c>
      <c r="AS243" s="7" t="e">
        <f ca="1">QuitarSimbolos(Tabla1[[#This Row],[CODTRA5]])</f>
        <v>#NAME?</v>
      </c>
      <c r="AT243" s="7" t="s">
        <v>1703</v>
      </c>
      <c r="AU243" s="7">
        <f t="shared" si="36"/>
        <v>1</v>
      </c>
      <c r="AV243" s="7">
        <v>1</v>
      </c>
      <c r="AW243" s="7" t="str">
        <f>+Tabla1[[#This Row],[DNI23]]</f>
        <v>30837857</v>
      </c>
      <c r="AX243" s="7">
        <v>604</v>
      </c>
      <c r="AY243" s="8">
        <f>+Tabla1[[#This Row],[FECHA DE
NACIMIENTO]]</f>
        <v>25030</v>
      </c>
      <c r="AZ243" s="7">
        <f ca="1">+Tabla1[[#This Row],[CODTRA6]]</f>
        <v>0</v>
      </c>
      <c r="BA243" s="7">
        <f ca="1">+Tabla1[[#This Row],[CODTRA7]]</f>
        <v>0</v>
      </c>
      <c r="BB243" s="7" t="e">
        <f ca="1">+Tabla1[[#This Row],[CODTRA8]]</f>
        <v>#NAME?</v>
      </c>
      <c r="BC243" s="7">
        <f>+Tabla1[[#This Row],[SEXO]]</f>
        <v>1</v>
      </c>
      <c r="BD243" s="7">
        <v>9589</v>
      </c>
      <c r="BE243" s="7"/>
      <c r="BF243" s="7">
        <v>959616135</v>
      </c>
      <c r="BG243" s="10" t="s">
        <v>1704</v>
      </c>
      <c r="BH243" s="7">
        <v>3</v>
      </c>
      <c r="BI243" s="9" t="s">
        <v>2217</v>
      </c>
      <c r="BJ243" s="7">
        <v>166</v>
      </c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>
        <v>40704</v>
      </c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9"/>
      <c r="CH243" s="9"/>
      <c r="CI243" s="9"/>
      <c r="CJ243" s="7">
        <v>1</v>
      </c>
    </row>
    <row r="244" spans="1:88" ht="15" x14ac:dyDescent="0.25">
      <c r="A244">
        <v>243</v>
      </c>
      <c r="B244" s="28">
        <v>852</v>
      </c>
      <c r="C244" s="28" t="s">
        <v>399</v>
      </c>
      <c r="D244" s="45">
        <v>4652503</v>
      </c>
      <c r="E244" s="29" t="s">
        <v>2218</v>
      </c>
      <c r="F244" s="29"/>
      <c r="G244" s="29" t="s">
        <v>1702</v>
      </c>
      <c r="H244" s="30">
        <f t="shared" si="37"/>
        <v>22367</v>
      </c>
      <c r="I244" s="29"/>
      <c r="J244" s="28">
        <v>0</v>
      </c>
      <c r="K244" s="31">
        <v>0</v>
      </c>
      <c r="L244" s="7"/>
      <c r="M244" s="7"/>
      <c r="N244" s="7"/>
      <c r="O244" s="32" t="str">
        <f>"Retención Judicial "&amp;(Tabla1[[#This Row],[JUDICIAL]]*100)&amp;"%"</f>
        <v>Retención Judicial 0%</v>
      </c>
      <c r="P244" s="7"/>
      <c r="Q244" s="33">
        <f t="shared" si="42"/>
        <v>930</v>
      </c>
      <c r="R244" s="34">
        <f>+Tabla1[[#This Row],[MINIMO VITAL]]*9%</f>
        <v>83.7</v>
      </c>
      <c r="S244" s="7"/>
      <c r="T244" s="7">
        <f t="shared" ca="1" si="33"/>
        <v>58</v>
      </c>
      <c r="U244" s="7" t="str">
        <f t="shared" si="34"/>
        <v>04652503</v>
      </c>
      <c r="V244" s="7"/>
      <c r="W244" s="7"/>
      <c r="X244" s="7"/>
      <c r="Y244" s="7"/>
      <c r="Z244" s="7"/>
      <c r="AA244" s="8">
        <f>+Tabla1[[#This Row],[FECHA DE
NACIMIENTO]]</f>
        <v>22367</v>
      </c>
      <c r="AB244" s="20"/>
      <c r="AC244" s="7"/>
      <c r="AD244" s="7" t="str">
        <f>IF(COUNTIF(D$1:D243,D244)=0,"OK","Duplicado")</f>
        <v>OK</v>
      </c>
      <c r="AE244" s="7" t="str">
        <f t="shared" ca="1" si="35"/>
        <v>Inactivo</v>
      </c>
      <c r="AF244" s="9" t="s">
        <v>400</v>
      </c>
      <c r="AG244" s="9" t="str">
        <f t="shared" si="38"/>
        <v>CMAC</v>
      </c>
      <c r="AH244" s="7"/>
      <c r="AI244" s="7"/>
      <c r="AJ244" s="7"/>
      <c r="AK244" s="7"/>
      <c r="AL244" s="7"/>
      <c r="AM244" s="7"/>
      <c r="AN244" s="7"/>
      <c r="AO244" s="7" t="e">
        <f ca="1">SEPARARAPELLIDOS2018(Tabla1[[#This Row],[APELLIDOS Y NOMBRES]])</f>
        <v>#NAME?</v>
      </c>
      <c r="AP244" s="7">
        <f t="shared" ca="1" si="39"/>
        <v>0</v>
      </c>
      <c r="AQ244" s="7">
        <f t="shared" ca="1" si="40"/>
        <v>0</v>
      </c>
      <c r="AR244" s="7">
        <f t="shared" ca="1" si="41"/>
        <v>0</v>
      </c>
      <c r="AS244" s="7" t="e">
        <f ca="1">QuitarSimbolos(Tabla1[[#This Row],[CODTRA5]])</f>
        <v>#NAME?</v>
      </c>
      <c r="AT244" s="7" t="s">
        <v>1703</v>
      </c>
      <c r="AU244" s="7">
        <f t="shared" si="36"/>
        <v>1</v>
      </c>
      <c r="AV244" s="7">
        <v>1</v>
      </c>
      <c r="AW244" s="7" t="str">
        <f>+Tabla1[[#This Row],[DNI23]]</f>
        <v>04652503</v>
      </c>
      <c r="AX244" s="7">
        <v>604</v>
      </c>
      <c r="AY244" s="8">
        <f>+Tabla1[[#This Row],[FECHA DE
NACIMIENTO]]</f>
        <v>22367</v>
      </c>
      <c r="AZ244" s="7">
        <f ca="1">+Tabla1[[#This Row],[CODTRA6]]</f>
        <v>0</v>
      </c>
      <c r="BA244" s="7">
        <f ca="1">+Tabla1[[#This Row],[CODTRA7]]</f>
        <v>0</v>
      </c>
      <c r="BB244" s="7" t="e">
        <f ca="1">+Tabla1[[#This Row],[CODTRA8]]</f>
        <v>#NAME?</v>
      </c>
      <c r="BC244" s="7">
        <f>+Tabla1[[#This Row],[SEXO]]</f>
        <v>1</v>
      </c>
      <c r="BD244" s="7">
        <v>9589</v>
      </c>
      <c r="BE244" s="7"/>
      <c r="BF244" s="7">
        <v>999987507</v>
      </c>
      <c r="BG244" s="10" t="s">
        <v>1704</v>
      </c>
      <c r="BH244" s="7">
        <v>4</v>
      </c>
      <c r="BI244" s="9" t="s">
        <v>2020</v>
      </c>
      <c r="BJ244" s="7" t="s">
        <v>1918</v>
      </c>
      <c r="BK244" s="7"/>
      <c r="BL244" s="7"/>
      <c r="BM244" s="9" t="s">
        <v>1705</v>
      </c>
      <c r="BN244" s="7">
        <v>17</v>
      </c>
      <c r="BO244" s="7"/>
      <c r="BP244" s="7"/>
      <c r="BQ244" s="7"/>
      <c r="BR244" s="7">
        <v>2</v>
      </c>
      <c r="BS244" s="9" t="s">
        <v>2219</v>
      </c>
      <c r="BT244" s="9"/>
      <c r="BU244" s="7">
        <v>40704</v>
      </c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9"/>
      <c r="CH244" s="9"/>
      <c r="CI244" s="9"/>
      <c r="CJ244" s="7">
        <v>1</v>
      </c>
    </row>
    <row r="245" spans="1:88" ht="15" x14ac:dyDescent="0.25">
      <c r="A245">
        <v>244</v>
      </c>
      <c r="B245" s="28">
        <v>853</v>
      </c>
      <c r="C245" s="28" t="s">
        <v>401</v>
      </c>
      <c r="D245" s="45">
        <v>43418281</v>
      </c>
      <c r="E245" s="29" t="s">
        <v>2220</v>
      </c>
      <c r="F245" s="29"/>
      <c r="G245" s="29" t="s">
        <v>1702</v>
      </c>
      <c r="H245" s="30">
        <f t="shared" si="37"/>
        <v>29773</v>
      </c>
      <c r="I245" s="29"/>
      <c r="J245" s="28">
        <v>0</v>
      </c>
      <c r="K245" s="31">
        <v>0</v>
      </c>
      <c r="L245" s="7"/>
      <c r="M245" s="7"/>
      <c r="N245" s="7"/>
      <c r="O245" s="32" t="str">
        <f>"Retención Judicial "&amp;(Tabla1[[#This Row],[JUDICIAL]]*100)&amp;"%"</f>
        <v>Retención Judicial 0%</v>
      </c>
      <c r="P245" s="7"/>
      <c r="Q245" s="33">
        <f t="shared" si="42"/>
        <v>930</v>
      </c>
      <c r="R245" s="34">
        <f>+Tabla1[[#This Row],[MINIMO VITAL]]*9%</f>
        <v>83.7</v>
      </c>
      <c r="S245" s="7"/>
      <c r="T245" s="7">
        <f t="shared" ca="1" si="33"/>
        <v>37</v>
      </c>
      <c r="U245" s="7" t="str">
        <f t="shared" si="34"/>
        <v>43418281</v>
      </c>
      <c r="V245" s="7"/>
      <c r="W245" s="7"/>
      <c r="X245" s="7"/>
      <c r="Y245" s="7"/>
      <c r="Z245" s="7"/>
      <c r="AA245" s="8">
        <f>+Tabla1[[#This Row],[FECHA DE
NACIMIENTO]]</f>
        <v>29773</v>
      </c>
      <c r="AB245" s="20"/>
      <c r="AC245" s="7"/>
      <c r="AD245" s="7" t="str">
        <f>IF(COUNTIF(D$1:D244,D245)=0,"OK","Duplicado")</f>
        <v>OK</v>
      </c>
      <c r="AE245" s="7" t="str">
        <f t="shared" ca="1" si="35"/>
        <v>Inactivo</v>
      </c>
      <c r="AF245" s="9" t="s">
        <v>402</v>
      </c>
      <c r="AG245" s="9" t="str">
        <f t="shared" si="38"/>
        <v>CMAC</v>
      </c>
      <c r="AH245" s="7"/>
      <c r="AI245" s="7"/>
      <c r="AJ245" s="7"/>
      <c r="AK245" s="7"/>
      <c r="AL245" s="7"/>
      <c r="AM245" s="7"/>
      <c r="AN245" s="7"/>
      <c r="AO245" s="7" t="e">
        <f ca="1">SEPARARAPELLIDOS2018(Tabla1[[#This Row],[APELLIDOS Y NOMBRES]])</f>
        <v>#NAME?</v>
      </c>
      <c r="AP245" s="7">
        <f t="shared" ca="1" si="39"/>
        <v>0</v>
      </c>
      <c r="AQ245" s="7">
        <f t="shared" ca="1" si="40"/>
        <v>0</v>
      </c>
      <c r="AR245" s="7">
        <f t="shared" ca="1" si="41"/>
        <v>0</v>
      </c>
      <c r="AS245" s="7" t="e">
        <f ca="1">QuitarSimbolos(Tabla1[[#This Row],[CODTRA5]])</f>
        <v>#NAME?</v>
      </c>
      <c r="AT245" s="7" t="s">
        <v>1974</v>
      </c>
      <c r="AU245" s="7">
        <f t="shared" si="36"/>
        <v>2</v>
      </c>
      <c r="AV245" s="7">
        <v>1</v>
      </c>
      <c r="AW245" s="7" t="str">
        <f>+Tabla1[[#This Row],[DNI23]]</f>
        <v>43418281</v>
      </c>
      <c r="AX245" s="7">
        <v>604</v>
      </c>
      <c r="AY245" s="8">
        <f>+Tabla1[[#This Row],[FECHA DE
NACIMIENTO]]</f>
        <v>29773</v>
      </c>
      <c r="AZ245" s="7">
        <f ca="1">+Tabla1[[#This Row],[CODTRA6]]</f>
        <v>0</v>
      </c>
      <c r="BA245" s="7">
        <f ca="1">+Tabla1[[#This Row],[CODTRA7]]</f>
        <v>0</v>
      </c>
      <c r="BB245" s="7" t="e">
        <f ca="1">+Tabla1[[#This Row],[CODTRA8]]</f>
        <v>#NAME?</v>
      </c>
      <c r="BC245" s="7">
        <f>+Tabla1[[#This Row],[SEXO]]</f>
        <v>2</v>
      </c>
      <c r="BD245" s="7">
        <v>9589</v>
      </c>
      <c r="BE245" s="7"/>
      <c r="BF245" s="7">
        <v>999987507</v>
      </c>
      <c r="BG245" s="10" t="s">
        <v>1704</v>
      </c>
      <c r="BH245" s="7"/>
      <c r="BI245" s="9"/>
      <c r="BJ245" s="7"/>
      <c r="BK245" s="7"/>
      <c r="BL245" s="7"/>
      <c r="BM245" s="7" t="s">
        <v>3</v>
      </c>
      <c r="BN245" s="7">
        <v>13</v>
      </c>
      <c r="BO245" s="7"/>
      <c r="BP245" s="7"/>
      <c r="BQ245" s="7"/>
      <c r="BR245" s="7">
        <v>2</v>
      </c>
      <c r="BS245" s="7" t="s">
        <v>2221</v>
      </c>
      <c r="BT245" s="7" t="s">
        <v>2222</v>
      </c>
      <c r="BU245" s="7">
        <v>40704</v>
      </c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9"/>
      <c r="CH245" s="9"/>
      <c r="CI245" s="9"/>
      <c r="CJ245" s="7">
        <v>1</v>
      </c>
    </row>
    <row r="246" spans="1:88" ht="15" x14ac:dyDescent="0.25">
      <c r="A246">
        <v>245</v>
      </c>
      <c r="B246" s="28">
        <v>235</v>
      </c>
      <c r="C246" s="28" t="s">
        <v>403</v>
      </c>
      <c r="D246" s="45">
        <v>30826822</v>
      </c>
      <c r="E246" s="35" t="s">
        <v>3400</v>
      </c>
      <c r="F246" s="35" t="s">
        <v>3634</v>
      </c>
      <c r="G246" s="35" t="s">
        <v>1757</v>
      </c>
      <c r="H246" s="30">
        <f t="shared" si="37"/>
        <v>21843</v>
      </c>
      <c r="I246" s="29" t="s">
        <v>1710</v>
      </c>
      <c r="J246" s="28">
        <v>0</v>
      </c>
      <c r="K246" s="31">
        <v>0</v>
      </c>
      <c r="L246" s="7"/>
      <c r="M246" s="7"/>
      <c r="N246" s="7"/>
      <c r="O246" s="32" t="str">
        <f>"Retención Judicial "&amp;(Tabla1[[#This Row],[JUDICIAL]]*100)&amp;"%"</f>
        <v>Retención Judicial 0%</v>
      </c>
      <c r="P246" s="7"/>
      <c r="Q246" s="33">
        <f t="shared" si="42"/>
        <v>930</v>
      </c>
      <c r="R246" s="34">
        <f>+Tabla1[[#This Row],[MINIMO VITAL]]*9%</f>
        <v>83.7</v>
      </c>
      <c r="S246" s="7"/>
      <c r="T246" s="7">
        <f t="shared" ca="1" si="33"/>
        <v>59</v>
      </c>
      <c r="U246" s="7" t="str">
        <f t="shared" si="34"/>
        <v>30826822</v>
      </c>
      <c r="V246" s="7"/>
      <c r="W246" s="7"/>
      <c r="X246" s="7"/>
      <c r="Y246" s="7"/>
      <c r="Z246" s="7"/>
      <c r="AA246" s="8">
        <f>+Tabla1[[#This Row],[FECHA DE
NACIMIENTO]]</f>
        <v>21843</v>
      </c>
      <c r="AB246" s="20"/>
      <c r="AC246" s="7"/>
      <c r="AD246" s="7" t="str">
        <f>IF(COUNTIF(D$1:D245,D246)=0,"OK","Duplicado")</f>
        <v>OK</v>
      </c>
      <c r="AE246" s="7" t="str">
        <f t="shared" ca="1" si="35"/>
        <v>Inactivo</v>
      </c>
      <c r="AF246" s="9" t="s">
        <v>1720</v>
      </c>
      <c r="AG246" s="9" t="str">
        <f t="shared" si="38"/>
        <v/>
      </c>
      <c r="AH246" s="7"/>
      <c r="AI246" s="7"/>
      <c r="AJ246" s="7"/>
      <c r="AK246" s="7"/>
      <c r="AL246" s="7"/>
      <c r="AM246" s="7"/>
      <c r="AN246" s="7"/>
      <c r="AO246" s="7" t="e">
        <f ca="1">SEPARARAPELLIDOS2018(Tabla1[[#This Row],[APELLIDOS Y NOMBRES]])</f>
        <v>#NAME?</v>
      </c>
      <c r="AP246" s="7">
        <f t="shared" ca="1" si="39"/>
        <v>0</v>
      </c>
      <c r="AQ246" s="7">
        <f t="shared" ca="1" si="40"/>
        <v>0</v>
      </c>
      <c r="AR246" s="7">
        <f t="shared" ca="1" si="41"/>
        <v>0</v>
      </c>
      <c r="AS246" s="7" t="e">
        <f ca="1">QuitarSimbolos(Tabla1[[#This Row],[CODTRA5]])</f>
        <v>#NAME?</v>
      </c>
      <c r="AT246" s="7" t="s">
        <v>1703</v>
      </c>
      <c r="AU246" s="7">
        <f t="shared" si="36"/>
        <v>1</v>
      </c>
      <c r="AV246" s="7">
        <v>1</v>
      </c>
      <c r="AW246" s="7" t="str">
        <f>+Tabla1[[#This Row],[DNI23]]</f>
        <v>30826822</v>
      </c>
      <c r="AX246" s="7">
        <v>604</v>
      </c>
      <c r="AY246" s="8">
        <f>+Tabla1[[#This Row],[FECHA DE
NACIMIENTO]]</f>
        <v>21843</v>
      </c>
      <c r="AZ246" s="7">
        <f ca="1">+Tabla1[[#This Row],[CODTRA6]]</f>
        <v>0</v>
      </c>
      <c r="BA246" s="7">
        <f ca="1">+Tabla1[[#This Row],[CODTRA7]]</f>
        <v>0</v>
      </c>
      <c r="BB246" s="7" t="e">
        <f ca="1">+Tabla1[[#This Row],[CODTRA8]]</f>
        <v>#NAME?</v>
      </c>
      <c r="BC246" s="7">
        <f>+Tabla1[[#This Row],[SEXO]]</f>
        <v>1</v>
      </c>
      <c r="BD246" s="7">
        <v>9589</v>
      </c>
      <c r="BE246" s="7"/>
      <c r="BF246" s="7">
        <v>959610238</v>
      </c>
      <c r="BG246" s="10" t="s">
        <v>2223</v>
      </c>
      <c r="BH246" s="7">
        <v>3</v>
      </c>
      <c r="BI246" s="9" t="s">
        <v>2224</v>
      </c>
      <c r="BJ246" s="7">
        <v>303</v>
      </c>
      <c r="BK246" s="7"/>
      <c r="BL246" s="7"/>
      <c r="BM246" s="7"/>
      <c r="BN246" s="7"/>
      <c r="BO246" s="7"/>
      <c r="BP246" s="7"/>
      <c r="BQ246" s="7"/>
      <c r="BR246" s="7">
        <v>2</v>
      </c>
      <c r="BS246" s="9" t="s">
        <v>1961</v>
      </c>
      <c r="BT246" s="7"/>
      <c r="BU246" s="7">
        <v>40701</v>
      </c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9"/>
      <c r="CH246" s="9"/>
      <c r="CI246" s="9"/>
      <c r="CJ246" s="7">
        <v>1</v>
      </c>
    </row>
    <row r="247" spans="1:88" ht="15" x14ac:dyDescent="0.25">
      <c r="A247">
        <v>246</v>
      </c>
      <c r="B247" s="28">
        <v>1314</v>
      </c>
      <c r="C247" s="28" t="s">
        <v>404</v>
      </c>
      <c r="D247" s="45">
        <v>4625771</v>
      </c>
      <c r="E247" s="29" t="s">
        <v>2225</v>
      </c>
      <c r="F247" s="29"/>
      <c r="G247" s="29" t="s">
        <v>1702</v>
      </c>
      <c r="H247" s="30">
        <f t="shared" si="37"/>
        <v>21214</v>
      </c>
      <c r="I247" s="29" t="s">
        <v>1720</v>
      </c>
      <c r="J247" s="28">
        <v>0</v>
      </c>
      <c r="K247" s="31">
        <v>0</v>
      </c>
      <c r="L247" s="7"/>
      <c r="M247" s="7"/>
      <c r="N247" s="7"/>
      <c r="O247" s="32" t="str">
        <f>"Retención Judicial "&amp;(Tabla1[[#This Row],[JUDICIAL]]*100)&amp;"%"</f>
        <v>Retención Judicial 0%</v>
      </c>
      <c r="P247" s="7"/>
      <c r="Q247" s="33">
        <f t="shared" si="42"/>
        <v>930</v>
      </c>
      <c r="R247" s="34">
        <f>+Tabla1[[#This Row],[MINIMO VITAL]]*9%</f>
        <v>83.7</v>
      </c>
      <c r="S247" s="7"/>
      <c r="T247" s="7">
        <f t="shared" ca="1" si="33"/>
        <v>61</v>
      </c>
      <c r="U247" s="7" t="str">
        <f t="shared" si="34"/>
        <v>04625771</v>
      </c>
      <c r="V247" s="7"/>
      <c r="W247" s="7"/>
      <c r="X247" s="7"/>
      <c r="Y247" s="7"/>
      <c r="Z247" s="7"/>
      <c r="AA247" s="8">
        <f>+Tabla1[[#This Row],[FECHA DE
NACIMIENTO]]</f>
        <v>21214</v>
      </c>
      <c r="AB247" s="20"/>
      <c r="AC247" s="7"/>
      <c r="AD247" s="7" t="str">
        <f>IF(COUNTIF(D$1:D246,D247)=0,"OK","Duplicado")</f>
        <v>OK</v>
      </c>
      <c r="AE247" s="7" t="str">
        <f t="shared" ca="1" si="35"/>
        <v>Inactivo</v>
      </c>
      <c r="AF247" s="9" t="s">
        <v>405</v>
      </c>
      <c r="AG247" s="9" t="str">
        <f t="shared" si="38"/>
        <v>CMAC</v>
      </c>
      <c r="AH247" s="7"/>
      <c r="AI247" s="7"/>
      <c r="AJ247" s="7"/>
      <c r="AK247" s="7"/>
      <c r="AL247" s="7"/>
      <c r="AM247" s="7"/>
      <c r="AN247" s="7"/>
      <c r="AO247" s="7" t="e">
        <f ca="1">SEPARARAPELLIDOS2018(Tabla1[[#This Row],[APELLIDOS Y NOMBRES]])</f>
        <v>#NAME?</v>
      </c>
      <c r="AP247" s="7">
        <f t="shared" ca="1" si="39"/>
        <v>0</v>
      </c>
      <c r="AQ247" s="7">
        <f t="shared" ca="1" si="40"/>
        <v>0</v>
      </c>
      <c r="AR247" s="7">
        <f t="shared" ca="1" si="41"/>
        <v>0</v>
      </c>
      <c r="AS247" s="7" t="e">
        <f ca="1">QuitarSimbolos(Tabla1[[#This Row],[CODTRA5]])</f>
        <v>#NAME?</v>
      </c>
      <c r="AT247" s="7" t="s">
        <v>1703</v>
      </c>
      <c r="AU247" s="7">
        <f t="shared" si="36"/>
        <v>1</v>
      </c>
      <c r="AV247" s="7">
        <v>1</v>
      </c>
      <c r="AW247" s="7" t="str">
        <f>+Tabla1[[#This Row],[DNI23]]</f>
        <v>04625771</v>
      </c>
      <c r="AX247" s="7">
        <v>604</v>
      </c>
      <c r="AY247" s="8">
        <f>+Tabla1[[#This Row],[FECHA DE
NACIMIENTO]]</f>
        <v>21214</v>
      </c>
      <c r="AZ247" s="7">
        <f ca="1">+Tabla1[[#This Row],[CODTRA6]]</f>
        <v>0</v>
      </c>
      <c r="BA247" s="7">
        <f ca="1">+Tabla1[[#This Row],[CODTRA7]]</f>
        <v>0</v>
      </c>
      <c r="BB247" s="7" t="e">
        <f ca="1">+Tabla1[[#This Row],[CODTRA8]]</f>
        <v>#NAME?</v>
      </c>
      <c r="BC247" s="7">
        <f>+Tabla1[[#This Row],[SEXO]]</f>
        <v>1</v>
      </c>
      <c r="BD247" s="7">
        <v>9589</v>
      </c>
      <c r="BE247" s="7"/>
      <c r="BF247" s="7">
        <v>951605093</v>
      </c>
      <c r="BG247" s="10" t="s">
        <v>2226</v>
      </c>
      <c r="BH247" s="7">
        <v>3</v>
      </c>
      <c r="BI247" s="9" t="s">
        <v>2224</v>
      </c>
      <c r="BJ247" s="7">
        <v>303</v>
      </c>
      <c r="BK247" s="7"/>
      <c r="BL247" s="7"/>
      <c r="BM247" s="7"/>
      <c r="BN247" s="7"/>
      <c r="BO247" s="7"/>
      <c r="BP247" s="7"/>
      <c r="BQ247" s="7"/>
      <c r="BR247" s="7">
        <v>2</v>
      </c>
      <c r="BS247" s="9" t="s">
        <v>1961</v>
      </c>
      <c r="BT247" s="7"/>
      <c r="BU247" s="7">
        <v>40701</v>
      </c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9"/>
      <c r="CH247" s="9"/>
      <c r="CI247" s="9"/>
      <c r="CJ247" s="7">
        <v>1</v>
      </c>
    </row>
    <row r="248" spans="1:88" ht="15" x14ac:dyDescent="0.25">
      <c r="A248">
        <v>247</v>
      </c>
      <c r="B248" s="28">
        <v>1315</v>
      </c>
      <c r="C248" s="28" t="s">
        <v>406</v>
      </c>
      <c r="D248" s="45">
        <v>4644960</v>
      </c>
      <c r="E248" s="29" t="s">
        <v>2227</v>
      </c>
      <c r="F248" s="29" t="s">
        <v>2228</v>
      </c>
      <c r="G248" s="29" t="s">
        <v>1742</v>
      </c>
      <c r="H248" s="30">
        <f t="shared" si="37"/>
        <v>24621</v>
      </c>
      <c r="I248" s="29" t="s">
        <v>1737</v>
      </c>
      <c r="J248" s="28">
        <v>0</v>
      </c>
      <c r="K248" s="31">
        <v>0</v>
      </c>
      <c r="L248" s="7"/>
      <c r="M248" s="7"/>
      <c r="N248" s="7"/>
      <c r="O248" s="32" t="str">
        <f>"Retención Judicial "&amp;(Tabla1[[#This Row],[JUDICIAL]]*100)&amp;"%"</f>
        <v>Retención Judicial 0%</v>
      </c>
      <c r="P248" s="7"/>
      <c r="Q248" s="33">
        <f t="shared" si="42"/>
        <v>930</v>
      </c>
      <c r="R248" s="34">
        <f>+Tabla1[[#This Row],[MINIMO VITAL]]*9%</f>
        <v>83.7</v>
      </c>
      <c r="S248" s="7"/>
      <c r="T248" s="7">
        <f t="shared" ca="1" si="33"/>
        <v>51</v>
      </c>
      <c r="U248" s="7" t="str">
        <f t="shared" si="34"/>
        <v>04644960</v>
      </c>
      <c r="V248" s="7"/>
      <c r="W248" s="7"/>
      <c r="X248" s="7"/>
      <c r="Y248" s="7"/>
      <c r="Z248" s="7"/>
      <c r="AA248" s="8">
        <f>+Tabla1[[#This Row],[FECHA DE
NACIMIENTO]]</f>
        <v>24621</v>
      </c>
      <c r="AB248" s="20"/>
      <c r="AC248" s="7"/>
      <c r="AD248" s="7" t="str">
        <f>IF(COUNTIF(D$1:D247,D248)=0,"OK","Duplicado")</f>
        <v>OK</v>
      </c>
      <c r="AE248" s="7" t="str">
        <f t="shared" ca="1" si="35"/>
        <v>Inactivo</v>
      </c>
      <c r="AF248" s="9" t="s">
        <v>407</v>
      </c>
      <c r="AG248" s="9" t="str">
        <f t="shared" si="38"/>
        <v>CMAC</v>
      </c>
      <c r="AH248" s="7"/>
      <c r="AI248" s="7"/>
      <c r="AJ248" s="7"/>
      <c r="AK248" s="7"/>
      <c r="AL248" s="7"/>
      <c r="AM248" s="7"/>
      <c r="AN248" s="7"/>
      <c r="AO248" s="7" t="e">
        <f ca="1">SEPARARAPELLIDOS2018(Tabla1[[#This Row],[APELLIDOS Y NOMBRES]])</f>
        <v>#NAME?</v>
      </c>
      <c r="AP248" s="7">
        <f t="shared" ca="1" si="39"/>
        <v>0</v>
      </c>
      <c r="AQ248" s="7">
        <f t="shared" ca="1" si="40"/>
        <v>0</v>
      </c>
      <c r="AR248" s="7">
        <f t="shared" ca="1" si="41"/>
        <v>0</v>
      </c>
      <c r="AS248" s="7" t="e">
        <f ca="1">QuitarSimbolos(Tabla1[[#This Row],[CODTRA5]])</f>
        <v>#NAME?</v>
      </c>
      <c r="AT248" s="7" t="s">
        <v>1703</v>
      </c>
      <c r="AU248" s="7">
        <f t="shared" si="36"/>
        <v>1</v>
      </c>
      <c r="AV248" s="7">
        <v>1</v>
      </c>
      <c r="AW248" s="7" t="str">
        <f>+Tabla1[[#This Row],[DNI23]]</f>
        <v>04644960</v>
      </c>
      <c r="AX248" s="7">
        <v>604</v>
      </c>
      <c r="AY248" s="8">
        <f>+Tabla1[[#This Row],[FECHA DE
NACIMIENTO]]</f>
        <v>24621</v>
      </c>
      <c r="AZ248" s="7">
        <f ca="1">+Tabla1[[#This Row],[CODTRA6]]</f>
        <v>0</v>
      </c>
      <c r="BA248" s="7">
        <f ca="1">+Tabla1[[#This Row],[CODTRA7]]</f>
        <v>0</v>
      </c>
      <c r="BB248" s="7" t="e">
        <f ca="1">+Tabla1[[#This Row],[CODTRA8]]</f>
        <v>#NAME?</v>
      </c>
      <c r="BC248" s="7">
        <f>+Tabla1[[#This Row],[SEXO]]</f>
        <v>1</v>
      </c>
      <c r="BD248" s="7">
        <v>9589</v>
      </c>
      <c r="BE248" s="7"/>
      <c r="BF248" s="7">
        <v>952561577</v>
      </c>
      <c r="BG248" s="10" t="s">
        <v>2229</v>
      </c>
      <c r="BH248" s="7">
        <v>1</v>
      </c>
      <c r="BI248" s="9" t="s">
        <v>1967</v>
      </c>
      <c r="BJ248" s="7">
        <v>708</v>
      </c>
      <c r="BK248" s="7"/>
      <c r="BL248" s="7"/>
      <c r="BM248" s="7"/>
      <c r="BN248" s="7"/>
      <c r="BO248" s="7"/>
      <c r="BP248" s="7"/>
      <c r="BQ248" s="7"/>
      <c r="BR248" s="7">
        <v>2</v>
      </c>
      <c r="BS248" s="9" t="s">
        <v>2230</v>
      </c>
      <c r="BT248" s="7"/>
      <c r="BU248" s="7">
        <v>40701</v>
      </c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9"/>
      <c r="CH248" s="9"/>
      <c r="CI248" s="9"/>
      <c r="CJ248" s="7">
        <v>1</v>
      </c>
    </row>
    <row r="249" spans="1:88" ht="15" x14ac:dyDescent="0.25">
      <c r="A249">
        <v>248</v>
      </c>
      <c r="B249" s="28">
        <v>854</v>
      </c>
      <c r="C249" s="28" t="s">
        <v>408</v>
      </c>
      <c r="D249" s="45">
        <v>44893366</v>
      </c>
      <c r="E249" s="29" t="s">
        <v>2231</v>
      </c>
      <c r="F249" s="29"/>
      <c r="G249" s="29" t="s">
        <v>1702</v>
      </c>
      <c r="H249" s="30">
        <f t="shared" si="37"/>
        <v>32054</v>
      </c>
      <c r="I249" s="29"/>
      <c r="J249" s="28">
        <v>0</v>
      </c>
      <c r="K249" s="31">
        <v>0</v>
      </c>
      <c r="L249" s="7"/>
      <c r="M249" s="7"/>
      <c r="N249" s="7"/>
      <c r="O249" s="32" t="str">
        <f>"Retención Judicial "&amp;(Tabla1[[#This Row],[JUDICIAL]]*100)&amp;"%"</f>
        <v>Retención Judicial 0%</v>
      </c>
      <c r="P249" s="7"/>
      <c r="Q249" s="33">
        <f t="shared" si="42"/>
        <v>930</v>
      </c>
      <c r="R249" s="34">
        <f>+Tabla1[[#This Row],[MINIMO VITAL]]*9%</f>
        <v>83.7</v>
      </c>
      <c r="S249" s="7"/>
      <c r="T249" s="7">
        <f t="shared" ca="1" si="33"/>
        <v>31</v>
      </c>
      <c r="U249" s="7" t="str">
        <f t="shared" si="34"/>
        <v>44893366</v>
      </c>
      <c r="V249" s="7"/>
      <c r="W249" s="7"/>
      <c r="X249" s="7"/>
      <c r="Y249" s="7"/>
      <c r="Z249" s="7"/>
      <c r="AA249" s="8">
        <f>+Tabla1[[#This Row],[FECHA DE
NACIMIENTO]]</f>
        <v>32054</v>
      </c>
      <c r="AB249" s="20"/>
      <c r="AC249" s="7"/>
      <c r="AD249" s="7" t="str">
        <f>IF(COUNTIF(D$1:D248,D249)=0,"OK","Duplicado")</f>
        <v>OK</v>
      </c>
      <c r="AE249" s="7" t="str">
        <f t="shared" ca="1" si="35"/>
        <v>Inactivo</v>
      </c>
      <c r="AF249" s="9" t="s">
        <v>409</v>
      </c>
      <c r="AG249" s="9" t="str">
        <f t="shared" si="38"/>
        <v>CMAC</v>
      </c>
      <c r="AH249" s="7"/>
      <c r="AI249" s="7"/>
      <c r="AJ249" s="7"/>
      <c r="AK249" s="7"/>
      <c r="AL249" s="7"/>
      <c r="AM249" s="7"/>
      <c r="AN249" s="7"/>
      <c r="AO249" s="7" t="e">
        <f ca="1">SEPARARAPELLIDOS2018(Tabla1[[#This Row],[APELLIDOS Y NOMBRES]])</f>
        <v>#NAME?</v>
      </c>
      <c r="AP249" s="7">
        <f t="shared" ca="1" si="39"/>
        <v>0</v>
      </c>
      <c r="AQ249" s="7">
        <f t="shared" ca="1" si="40"/>
        <v>0</v>
      </c>
      <c r="AR249" s="7">
        <f t="shared" ca="1" si="41"/>
        <v>0</v>
      </c>
      <c r="AS249" s="7" t="e">
        <f ca="1">QuitarSimbolos(Tabla1[[#This Row],[CODTRA5]])</f>
        <v>#NAME?</v>
      </c>
      <c r="AT249" s="7" t="s">
        <v>1974</v>
      </c>
      <c r="AU249" s="7">
        <f t="shared" si="36"/>
        <v>2</v>
      </c>
      <c r="AV249" s="7">
        <v>1</v>
      </c>
      <c r="AW249" s="7" t="str">
        <f>+Tabla1[[#This Row],[DNI23]]</f>
        <v>44893366</v>
      </c>
      <c r="AX249" s="7">
        <v>604</v>
      </c>
      <c r="AY249" s="8">
        <f>+Tabla1[[#This Row],[FECHA DE
NACIMIENTO]]</f>
        <v>32054</v>
      </c>
      <c r="AZ249" s="7">
        <f ca="1">+Tabla1[[#This Row],[CODTRA6]]</f>
        <v>0</v>
      </c>
      <c r="BA249" s="7">
        <f ca="1">+Tabla1[[#This Row],[CODTRA7]]</f>
        <v>0</v>
      </c>
      <c r="BB249" s="7" t="e">
        <f ca="1">+Tabla1[[#This Row],[CODTRA8]]</f>
        <v>#NAME?</v>
      </c>
      <c r="BC249" s="7">
        <f>+Tabla1[[#This Row],[SEXO]]</f>
        <v>2</v>
      </c>
      <c r="BD249" s="7">
        <v>9589</v>
      </c>
      <c r="BE249" s="7"/>
      <c r="BF249" s="7">
        <v>959616135</v>
      </c>
      <c r="BG249" s="10" t="s">
        <v>1704</v>
      </c>
      <c r="BH249" s="7"/>
      <c r="BI249" s="9"/>
      <c r="BJ249" s="7"/>
      <c r="BK249" s="7"/>
      <c r="BL249" s="7"/>
      <c r="BM249" s="7" t="s">
        <v>1738</v>
      </c>
      <c r="BN249" s="7">
        <v>2</v>
      </c>
      <c r="BO249" s="7"/>
      <c r="BP249" s="7"/>
      <c r="BQ249" s="7"/>
      <c r="BR249" s="7">
        <v>2</v>
      </c>
      <c r="BS249" s="7" t="s">
        <v>2232</v>
      </c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9"/>
      <c r="CH249" s="9"/>
      <c r="CI249" s="9"/>
      <c r="CJ249" s="7">
        <v>1</v>
      </c>
    </row>
    <row r="250" spans="1:88" ht="15" x14ac:dyDescent="0.25">
      <c r="A250">
        <v>249</v>
      </c>
      <c r="B250" s="28">
        <v>855</v>
      </c>
      <c r="C250" s="28" t="s">
        <v>410</v>
      </c>
      <c r="D250" s="45">
        <v>30828389</v>
      </c>
      <c r="E250" s="29" t="s">
        <v>2233</v>
      </c>
      <c r="F250" s="29"/>
      <c r="G250" s="29" t="s">
        <v>1702</v>
      </c>
      <c r="H250" s="30">
        <f t="shared" si="37"/>
        <v>24386</v>
      </c>
      <c r="I250" s="29"/>
      <c r="J250" s="28">
        <v>0</v>
      </c>
      <c r="K250" s="31">
        <v>0</v>
      </c>
      <c r="L250" s="7"/>
      <c r="M250" s="7"/>
      <c r="N250" s="7"/>
      <c r="O250" s="32" t="str">
        <f>"Retención Judicial "&amp;(Tabla1[[#This Row],[JUDICIAL]]*100)&amp;"%"</f>
        <v>Retención Judicial 0%</v>
      </c>
      <c r="P250" s="7"/>
      <c r="Q250" s="33">
        <f t="shared" si="42"/>
        <v>930</v>
      </c>
      <c r="R250" s="34">
        <f>+Tabla1[[#This Row],[MINIMO VITAL]]*9%</f>
        <v>83.7</v>
      </c>
      <c r="S250" s="7"/>
      <c r="T250" s="7">
        <f t="shared" ca="1" si="33"/>
        <v>52</v>
      </c>
      <c r="U250" s="7" t="str">
        <f t="shared" si="34"/>
        <v>30828389</v>
      </c>
      <c r="V250" s="7"/>
      <c r="W250" s="7"/>
      <c r="X250" s="7"/>
      <c r="Y250" s="7"/>
      <c r="Z250" s="7"/>
      <c r="AA250" s="8">
        <f>+Tabla1[[#This Row],[FECHA DE
NACIMIENTO]]</f>
        <v>24386</v>
      </c>
      <c r="AB250" s="20"/>
      <c r="AC250" s="7"/>
      <c r="AD250" s="7" t="str">
        <f>IF(COUNTIF(D$1:D249,D250)=0,"OK","Duplicado")</f>
        <v>OK</v>
      </c>
      <c r="AE250" s="7" t="str">
        <f t="shared" ca="1" si="35"/>
        <v>Inactivo</v>
      </c>
      <c r="AF250" s="9" t="s">
        <v>411</v>
      </c>
      <c r="AG250" s="9" t="str">
        <f t="shared" si="38"/>
        <v>CMAC</v>
      </c>
      <c r="AH250" s="7"/>
      <c r="AI250" s="7"/>
      <c r="AJ250" s="7"/>
      <c r="AK250" s="7"/>
      <c r="AL250" s="7"/>
      <c r="AM250" s="7"/>
      <c r="AN250" s="7"/>
      <c r="AO250" s="7" t="e">
        <f ca="1">SEPARARAPELLIDOS2018(Tabla1[[#This Row],[APELLIDOS Y NOMBRES]])</f>
        <v>#NAME?</v>
      </c>
      <c r="AP250" s="7">
        <f t="shared" ca="1" si="39"/>
        <v>0</v>
      </c>
      <c r="AQ250" s="7">
        <f t="shared" ca="1" si="40"/>
        <v>0</v>
      </c>
      <c r="AR250" s="7">
        <f t="shared" ca="1" si="41"/>
        <v>0</v>
      </c>
      <c r="AS250" s="7" t="e">
        <f ca="1">QuitarSimbolos(Tabla1[[#This Row],[CODTRA5]])</f>
        <v>#NAME?</v>
      </c>
      <c r="AT250" s="7" t="s">
        <v>1703</v>
      </c>
      <c r="AU250" s="7">
        <f t="shared" si="36"/>
        <v>1</v>
      </c>
      <c r="AV250" s="7">
        <v>1</v>
      </c>
      <c r="AW250" s="7" t="str">
        <f>+Tabla1[[#This Row],[DNI23]]</f>
        <v>30828389</v>
      </c>
      <c r="AX250" s="7">
        <v>604</v>
      </c>
      <c r="AY250" s="8">
        <f>+Tabla1[[#This Row],[FECHA DE
NACIMIENTO]]</f>
        <v>24386</v>
      </c>
      <c r="AZ250" s="7">
        <f ca="1">+Tabla1[[#This Row],[CODTRA6]]</f>
        <v>0</v>
      </c>
      <c r="BA250" s="7">
        <f ca="1">+Tabla1[[#This Row],[CODTRA7]]</f>
        <v>0</v>
      </c>
      <c r="BB250" s="7" t="e">
        <f ca="1">+Tabla1[[#This Row],[CODTRA8]]</f>
        <v>#NAME?</v>
      </c>
      <c r="BC250" s="7">
        <f>+Tabla1[[#This Row],[SEXO]]</f>
        <v>1</v>
      </c>
      <c r="BD250" s="7">
        <v>9589</v>
      </c>
      <c r="BE250" s="7"/>
      <c r="BF250" s="7">
        <v>959616135</v>
      </c>
      <c r="BG250" s="10" t="s">
        <v>1704</v>
      </c>
      <c r="BH250" s="7"/>
      <c r="BI250" s="9"/>
      <c r="BJ250" s="7"/>
      <c r="BK250" s="7"/>
      <c r="BL250" s="7"/>
      <c r="BM250" s="7" t="s">
        <v>1738</v>
      </c>
      <c r="BN250" s="7">
        <v>8</v>
      </c>
      <c r="BO250" s="7"/>
      <c r="BP250" s="7"/>
      <c r="BQ250" s="7"/>
      <c r="BR250" s="7">
        <v>2</v>
      </c>
      <c r="BS250" s="7" t="s">
        <v>1743</v>
      </c>
      <c r="BT250" s="7" t="s">
        <v>1803</v>
      </c>
      <c r="BU250" s="7">
        <v>170301</v>
      </c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9"/>
      <c r="CH250" s="9"/>
      <c r="CI250" s="9"/>
      <c r="CJ250" s="7">
        <v>1</v>
      </c>
    </row>
    <row r="251" spans="1:88" ht="15" x14ac:dyDescent="0.25">
      <c r="A251">
        <v>250</v>
      </c>
      <c r="B251" s="28">
        <v>1288</v>
      </c>
      <c r="C251" s="28" t="s">
        <v>412</v>
      </c>
      <c r="D251" s="45">
        <v>42012120</v>
      </c>
      <c r="E251" s="29"/>
      <c r="F251" s="29"/>
      <c r="G251" s="29" t="s">
        <v>1702</v>
      </c>
      <c r="H251" s="30" t="str">
        <f t="shared" si="37"/>
        <v xml:space="preserve"> </v>
      </c>
      <c r="I251" s="29"/>
      <c r="J251" s="28">
        <v>0</v>
      </c>
      <c r="K251" s="31">
        <v>0</v>
      </c>
      <c r="L251" s="7"/>
      <c r="M251" s="7"/>
      <c r="N251" s="7"/>
      <c r="O251" s="32" t="str">
        <f>"Retención Judicial "&amp;(Tabla1[[#This Row],[JUDICIAL]]*100)&amp;"%"</f>
        <v>Retención Judicial 0%</v>
      </c>
      <c r="P251" s="7"/>
      <c r="Q251" s="33">
        <f t="shared" si="42"/>
        <v>930</v>
      </c>
      <c r="R251" s="34">
        <f>+Tabla1[[#This Row],[MINIMO VITAL]]*9%</f>
        <v>83.7</v>
      </c>
      <c r="S251" s="7"/>
      <c r="T251" s="7" t="str">
        <f t="shared" ca="1" si="33"/>
        <v xml:space="preserve"> </v>
      </c>
      <c r="U251" s="7" t="str">
        <f t="shared" si="34"/>
        <v>42012120</v>
      </c>
      <c r="V251" s="7"/>
      <c r="W251" s="7"/>
      <c r="X251" s="7"/>
      <c r="Y251" s="7"/>
      <c r="Z251" s="7"/>
      <c r="AA251" s="8" t="str">
        <f>+Tabla1[[#This Row],[FECHA DE
NACIMIENTO]]</f>
        <v xml:space="preserve"> </v>
      </c>
      <c r="AB251" s="20"/>
      <c r="AC251" s="7"/>
      <c r="AD251" s="7" t="str">
        <f>IF(COUNTIF(D$1:D250,D251)=0,"OK","Duplicado")</f>
        <v>OK</v>
      </c>
      <c r="AE251" s="7" t="str">
        <f t="shared" ca="1" si="35"/>
        <v>Inactivo</v>
      </c>
      <c r="AF251" s="9" t="s">
        <v>413</v>
      </c>
      <c r="AG251" s="9" t="str">
        <f t="shared" si="38"/>
        <v>CMAC</v>
      </c>
      <c r="AH251" s="7"/>
      <c r="AI251" s="7"/>
      <c r="AJ251" s="7"/>
      <c r="AK251" s="7"/>
      <c r="AL251" s="7"/>
      <c r="AM251" s="7"/>
      <c r="AN251" s="7"/>
      <c r="AO251" s="7" t="e">
        <f ca="1">SEPARARAPELLIDOS2018(Tabla1[[#This Row],[APELLIDOS Y NOMBRES]])</f>
        <v>#NAME?</v>
      </c>
      <c r="AP251" s="7">
        <f t="shared" ca="1" si="39"/>
        <v>0</v>
      </c>
      <c r="AQ251" s="7">
        <f t="shared" ca="1" si="40"/>
        <v>0</v>
      </c>
      <c r="AR251" s="7">
        <f t="shared" ca="1" si="41"/>
        <v>0</v>
      </c>
      <c r="AS251" s="7" t="e">
        <f ca="1">QuitarSimbolos(Tabla1[[#This Row],[CODTRA5]])</f>
        <v>#NAME?</v>
      </c>
      <c r="AT251" s="7" t="s">
        <v>1703</v>
      </c>
      <c r="AU251" s="7">
        <f t="shared" si="36"/>
        <v>1</v>
      </c>
      <c r="AV251" s="7">
        <v>1</v>
      </c>
      <c r="AW251" s="7" t="str">
        <f>+Tabla1[[#This Row],[DNI23]]</f>
        <v>42012120</v>
      </c>
      <c r="AX251" s="7">
        <v>604</v>
      </c>
      <c r="AY251" s="8" t="str">
        <f>+Tabla1[[#This Row],[FECHA DE
NACIMIENTO]]</f>
        <v xml:space="preserve"> </v>
      </c>
      <c r="AZ251" s="7">
        <f ca="1">+Tabla1[[#This Row],[CODTRA6]]</f>
        <v>0</v>
      </c>
      <c r="BA251" s="7">
        <f ca="1">+Tabla1[[#This Row],[CODTRA7]]</f>
        <v>0</v>
      </c>
      <c r="BB251" s="7" t="e">
        <f ca="1">+Tabla1[[#This Row],[CODTRA8]]</f>
        <v>#NAME?</v>
      </c>
      <c r="BC251" s="7">
        <f>+Tabla1[[#This Row],[SEXO]]</f>
        <v>1</v>
      </c>
      <c r="BD251" s="7">
        <v>9589</v>
      </c>
      <c r="BE251" s="7"/>
      <c r="BF251" s="7">
        <v>959616135</v>
      </c>
      <c r="BG251" s="10" t="s">
        <v>1704</v>
      </c>
      <c r="BH251" s="7"/>
      <c r="BI251" s="9"/>
      <c r="BJ251" s="7"/>
      <c r="BK251" s="7"/>
      <c r="BL251" s="7" t="s">
        <v>5</v>
      </c>
      <c r="BM251" s="7">
        <v>3</v>
      </c>
      <c r="BN251" s="7"/>
      <c r="BO251" s="7"/>
      <c r="BP251" s="7"/>
      <c r="BQ251" s="7"/>
      <c r="BR251" s="7">
        <v>2</v>
      </c>
      <c r="BS251" s="7" t="s">
        <v>2234</v>
      </c>
      <c r="BT251" s="7"/>
      <c r="BU251" s="7">
        <v>40701</v>
      </c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9"/>
      <c r="CH251" s="9"/>
      <c r="CI251" s="9"/>
      <c r="CJ251" s="7">
        <v>1</v>
      </c>
    </row>
    <row r="252" spans="1:88" ht="15" x14ac:dyDescent="0.25">
      <c r="A252">
        <v>251</v>
      </c>
      <c r="B252" s="28">
        <v>134</v>
      </c>
      <c r="C252" s="28" t="s">
        <v>414</v>
      </c>
      <c r="D252" s="45">
        <v>30822272</v>
      </c>
      <c r="E252" s="35" t="s">
        <v>3401</v>
      </c>
      <c r="F252" s="35" t="s">
        <v>3635</v>
      </c>
      <c r="G252" s="35" t="s">
        <v>1757</v>
      </c>
      <c r="H252" s="30">
        <f t="shared" si="37"/>
        <v>16264</v>
      </c>
      <c r="I252" s="29" t="s">
        <v>1710</v>
      </c>
      <c r="J252" s="28">
        <v>0</v>
      </c>
      <c r="K252" s="31">
        <v>0</v>
      </c>
      <c r="L252" s="7"/>
      <c r="M252" s="7"/>
      <c r="N252" s="7"/>
      <c r="O252" s="32" t="str">
        <f>"Retención Judicial "&amp;(Tabla1[[#This Row],[JUDICIAL]]*100)&amp;"%"</f>
        <v>Retención Judicial 0%</v>
      </c>
      <c r="P252" s="7"/>
      <c r="Q252" s="33">
        <f t="shared" si="42"/>
        <v>930</v>
      </c>
      <c r="R252" s="34">
        <f>+Tabla1[[#This Row],[MINIMO VITAL]]*9%</f>
        <v>83.7</v>
      </c>
      <c r="S252" s="7"/>
      <c r="T252" s="7">
        <f t="shared" ca="1" si="33"/>
        <v>74</v>
      </c>
      <c r="U252" s="7" t="str">
        <f t="shared" si="34"/>
        <v>30822272</v>
      </c>
      <c r="V252" s="7"/>
      <c r="W252" s="7"/>
      <c r="X252" s="7"/>
      <c r="Y252" s="7"/>
      <c r="Z252" s="7"/>
      <c r="AA252" s="8">
        <f>+Tabla1[[#This Row],[FECHA DE
NACIMIENTO]]</f>
        <v>16264</v>
      </c>
      <c r="AB252" s="20"/>
      <c r="AC252" s="7"/>
      <c r="AD252" s="7" t="str">
        <f>IF(COUNTIF(D$1:D251,D252)=0,"OK","Duplicado")</f>
        <v>OK</v>
      </c>
      <c r="AE252" s="7" t="str">
        <f t="shared" ca="1" si="35"/>
        <v>Inactivo</v>
      </c>
      <c r="AF252" s="9" t="s">
        <v>1720</v>
      </c>
      <c r="AG252" s="9" t="str">
        <f t="shared" si="38"/>
        <v/>
      </c>
      <c r="AH252" s="7"/>
      <c r="AI252" s="7"/>
      <c r="AJ252" s="7"/>
      <c r="AK252" s="7"/>
      <c r="AL252" s="7"/>
      <c r="AM252" s="7"/>
      <c r="AN252" s="7"/>
      <c r="AO252" s="7" t="e">
        <f ca="1">SEPARARAPELLIDOS2018(Tabla1[[#This Row],[APELLIDOS Y NOMBRES]])</f>
        <v>#NAME?</v>
      </c>
      <c r="AP252" s="7">
        <f t="shared" ca="1" si="39"/>
        <v>0</v>
      </c>
      <c r="AQ252" s="7">
        <f t="shared" ca="1" si="40"/>
        <v>0</v>
      </c>
      <c r="AR252" s="7">
        <f t="shared" ca="1" si="41"/>
        <v>0</v>
      </c>
      <c r="AS252" s="7" t="e">
        <f ca="1">QuitarSimbolos(Tabla1[[#This Row],[CODTRA5]])</f>
        <v>#NAME?</v>
      </c>
      <c r="AT252" s="7" t="s">
        <v>1703</v>
      </c>
      <c r="AU252" s="7">
        <f t="shared" si="36"/>
        <v>1</v>
      </c>
      <c r="AV252" s="7">
        <v>1</v>
      </c>
      <c r="AW252" s="7" t="str">
        <f>+Tabla1[[#This Row],[DNI23]]</f>
        <v>30822272</v>
      </c>
      <c r="AX252" s="7">
        <v>604</v>
      </c>
      <c r="AY252" s="8">
        <f>+Tabla1[[#This Row],[FECHA DE
NACIMIENTO]]</f>
        <v>16264</v>
      </c>
      <c r="AZ252" s="7">
        <f ca="1">+Tabla1[[#This Row],[CODTRA6]]</f>
        <v>0</v>
      </c>
      <c r="BA252" s="7">
        <f ca="1">+Tabla1[[#This Row],[CODTRA7]]</f>
        <v>0</v>
      </c>
      <c r="BB252" s="7" t="e">
        <f ca="1">+Tabla1[[#This Row],[CODTRA8]]</f>
        <v>#NAME?</v>
      </c>
      <c r="BC252" s="7">
        <f>+Tabla1[[#This Row],[SEXO]]</f>
        <v>1</v>
      </c>
      <c r="BD252" s="7">
        <v>9589</v>
      </c>
      <c r="BE252" s="7"/>
      <c r="BF252" s="7">
        <v>920186825</v>
      </c>
      <c r="BG252" s="10" t="s">
        <v>2235</v>
      </c>
      <c r="BH252" s="7">
        <v>4</v>
      </c>
      <c r="BI252" s="9" t="s">
        <v>2236</v>
      </c>
      <c r="BJ252" s="7" t="s">
        <v>1769</v>
      </c>
      <c r="BK252" s="7"/>
      <c r="BL252" s="7"/>
      <c r="BM252" s="9" t="s">
        <v>1750</v>
      </c>
      <c r="BN252" s="7">
        <v>1</v>
      </c>
      <c r="BO252" s="7"/>
      <c r="BP252" s="7"/>
      <c r="BQ252" s="7"/>
      <c r="BR252" s="7"/>
      <c r="BS252" s="7"/>
      <c r="BT252" s="7"/>
      <c r="BU252" s="7">
        <v>40701</v>
      </c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9"/>
      <c r="CH252" s="9"/>
      <c r="CI252" s="9"/>
      <c r="CJ252" s="7">
        <v>1</v>
      </c>
    </row>
    <row r="253" spans="1:88" ht="15" x14ac:dyDescent="0.25">
      <c r="A253">
        <v>252</v>
      </c>
      <c r="B253" s="28">
        <v>220</v>
      </c>
      <c r="C253" s="28" t="s">
        <v>415</v>
      </c>
      <c r="D253" s="45">
        <v>30833139</v>
      </c>
      <c r="E253" s="35" t="s">
        <v>3402</v>
      </c>
      <c r="F253" s="35" t="s">
        <v>3636</v>
      </c>
      <c r="G253" s="35" t="s">
        <v>1736</v>
      </c>
      <c r="H253" s="30">
        <f t="shared" si="37"/>
        <v>24526</v>
      </c>
      <c r="I253" s="29" t="s">
        <v>1710</v>
      </c>
      <c r="J253" s="28">
        <v>0</v>
      </c>
      <c r="K253" s="31">
        <v>0</v>
      </c>
      <c r="L253" s="7"/>
      <c r="M253" s="7"/>
      <c r="N253" s="7"/>
      <c r="O253" s="32" t="str">
        <f>"Retención Judicial "&amp;(Tabla1[[#This Row],[JUDICIAL]]*100)&amp;"%"</f>
        <v>Retención Judicial 0%</v>
      </c>
      <c r="P253" s="7"/>
      <c r="Q253" s="33">
        <f t="shared" si="42"/>
        <v>930</v>
      </c>
      <c r="R253" s="34">
        <f>+Tabla1[[#This Row],[MINIMO VITAL]]*9%</f>
        <v>83.7</v>
      </c>
      <c r="S253" s="7"/>
      <c r="T253" s="7">
        <f t="shared" ca="1" si="33"/>
        <v>52</v>
      </c>
      <c r="U253" s="7" t="str">
        <f t="shared" si="34"/>
        <v>30833139</v>
      </c>
      <c r="V253" s="7"/>
      <c r="W253" s="7"/>
      <c r="X253" s="7"/>
      <c r="Y253" s="7"/>
      <c r="Z253" s="7"/>
      <c r="AA253" s="8">
        <f>+Tabla1[[#This Row],[FECHA DE
NACIMIENTO]]</f>
        <v>24526</v>
      </c>
      <c r="AB253" s="20"/>
      <c r="AC253" s="7"/>
      <c r="AD253" s="7" t="str">
        <f>IF(COUNTIF(D$1:D252,D253)=0,"OK","Duplicado")</f>
        <v>OK</v>
      </c>
      <c r="AE253" s="7" t="str">
        <f t="shared" ca="1" si="35"/>
        <v>Inactivo</v>
      </c>
      <c r="AF253" s="9" t="s">
        <v>1720</v>
      </c>
      <c r="AG253" s="9" t="str">
        <f t="shared" si="38"/>
        <v/>
      </c>
      <c r="AH253" s="7"/>
      <c r="AI253" s="7"/>
      <c r="AJ253" s="7"/>
      <c r="AK253" s="7"/>
      <c r="AL253" s="7"/>
      <c r="AM253" s="7"/>
      <c r="AN253" s="7"/>
      <c r="AO253" s="7" t="e">
        <f ca="1">SEPARARAPELLIDOS2018(Tabla1[[#This Row],[APELLIDOS Y NOMBRES]])</f>
        <v>#NAME?</v>
      </c>
      <c r="AP253" s="7">
        <f t="shared" ca="1" si="39"/>
        <v>0</v>
      </c>
      <c r="AQ253" s="7">
        <f t="shared" ca="1" si="40"/>
        <v>0</v>
      </c>
      <c r="AR253" s="7">
        <f t="shared" ca="1" si="41"/>
        <v>0</v>
      </c>
      <c r="AS253" s="7" t="e">
        <f ca="1">QuitarSimbolos(Tabla1[[#This Row],[CODTRA5]])</f>
        <v>#NAME?</v>
      </c>
      <c r="AT253" s="7" t="s">
        <v>1703</v>
      </c>
      <c r="AU253" s="7">
        <f t="shared" si="36"/>
        <v>1</v>
      </c>
      <c r="AV253" s="7">
        <v>1</v>
      </c>
      <c r="AW253" s="7" t="str">
        <f>+Tabla1[[#This Row],[DNI23]]</f>
        <v>30833139</v>
      </c>
      <c r="AX253" s="7">
        <v>604</v>
      </c>
      <c r="AY253" s="8">
        <f>+Tabla1[[#This Row],[FECHA DE
NACIMIENTO]]</f>
        <v>24526</v>
      </c>
      <c r="AZ253" s="7">
        <f ca="1">+Tabla1[[#This Row],[CODTRA6]]</f>
        <v>0</v>
      </c>
      <c r="BA253" s="7">
        <f ca="1">+Tabla1[[#This Row],[CODTRA7]]</f>
        <v>0</v>
      </c>
      <c r="BB253" s="7" t="e">
        <f ca="1">+Tabla1[[#This Row],[CODTRA8]]</f>
        <v>#NAME?</v>
      </c>
      <c r="BC253" s="7">
        <f>+Tabla1[[#This Row],[SEXO]]</f>
        <v>1</v>
      </c>
      <c r="BD253" s="7">
        <v>9589</v>
      </c>
      <c r="BE253" s="7"/>
      <c r="BF253" s="7">
        <v>959616135</v>
      </c>
      <c r="BG253" s="10" t="s">
        <v>1704</v>
      </c>
      <c r="BH253" s="7">
        <v>3</v>
      </c>
      <c r="BI253" s="9" t="s">
        <v>2237</v>
      </c>
      <c r="BJ253" s="7" t="s">
        <v>1769</v>
      </c>
      <c r="BK253" s="7"/>
      <c r="BL253" s="7"/>
      <c r="BM253" s="7"/>
      <c r="BN253" s="7"/>
      <c r="BO253" s="7"/>
      <c r="BP253" s="7"/>
      <c r="BQ253" s="7"/>
      <c r="BR253" s="7">
        <v>2</v>
      </c>
      <c r="BS253" s="7" t="s">
        <v>2089</v>
      </c>
      <c r="BT253" s="7"/>
      <c r="BU253" s="7">
        <v>40701</v>
      </c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9"/>
      <c r="CH253" s="9"/>
      <c r="CI253" s="9"/>
      <c r="CJ253" s="7">
        <v>1</v>
      </c>
    </row>
    <row r="254" spans="1:88" ht="15" x14ac:dyDescent="0.25">
      <c r="A254">
        <v>253</v>
      </c>
      <c r="B254" s="28">
        <v>314</v>
      </c>
      <c r="C254" s="28" t="s">
        <v>3404</v>
      </c>
      <c r="D254" s="45">
        <v>30832718</v>
      </c>
      <c r="E254" s="35" t="s">
        <v>3403</v>
      </c>
      <c r="F254" s="35" t="s">
        <v>3637</v>
      </c>
      <c r="G254" s="35" t="s">
        <v>1742</v>
      </c>
      <c r="H254" s="30">
        <f t="shared" si="37"/>
        <v>23278</v>
      </c>
      <c r="I254" s="29" t="s">
        <v>1710</v>
      </c>
      <c r="J254" s="28">
        <v>0</v>
      </c>
      <c r="K254" s="31">
        <v>0</v>
      </c>
      <c r="L254" s="7"/>
      <c r="M254" s="7"/>
      <c r="N254" s="7"/>
      <c r="O254" s="32" t="str">
        <f>"Retención Judicial "&amp;(Tabla1[[#This Row],[JUDICIAL]]*100)&amp;"%"</f>
        <v>Retención Judicial 0%</v>
      </c>
      <c r="P254" s="7"/>
      <c r="Q254" s="33">
        <f t="shared" si="42"/>
        <v>930</v>
      </c>
      <c r="R254" s="34">
        <f>+Tabla1[[#This Row],[MINIMO VITAL]]*9%</f>
        <v>83.7</v>
      </c>
      <c r="S254" s="7"/>
      <c r="T254" s="7">
        <f t="shared" ca="1" si="33"/>
        <v>55</v>
      </c>
      <c r="U254" s="7" t="str">
        <f t="shared" si="34"/>
        <v>30832718</v>
      </c>
      <c r="V254" s="7"/>
      <c r="W254" s="7"/>
      <c r="X254" s="7"/>
      <c r="Y254" s="7"/>
      <c r="Z254" s="7"/>
      <c r="AA254" s="8">
        <f>+Tabla1[[#This Row],[FECHA DE
NACIMIENTO]]</f>
        <v>23278</v>
      </c>
      <c r="AB254" s="20"/>
      <c r="AC254" s="7"/>
      <c r="AD254" s="7" t="str">
        <f>IF(COUNTIF(D$1:D253,D254)=0,"OK","Duplicado")</f>
        <v>OK</v>
      </c>
      <c r="AE254" s="7" t="str">
        <f t="shared" ca="1" si="35"/>
        <v>Inactivo</v>
      </c>
      <c r="AF254" s="9" t="s">
        <v>1720</v>
      </c>
      <c r="AG254" s="9" t="str">
        <f t="shared" si="38"/>
        <v/>
      </c>
      <c r="AH254" s="7"/>
      <c r="AI254" s="7"/>
      <c r="AJ254" s="7"/>
      <c r="AK254" s="7"/>
      <c r="AL254" s="7"/>
      <c r="AM254" s="7"/>
      <c r="AN254" s="7"/>
      <c r="AO254" s="7" t="e">
        <f ca="1">SEPARARAPELLIDOS2018(Tabla1[[#This Row],[APELLIDOS Y NOMBRES]])</f>
        <v>#NAME?</v>
      </c>
      <c r="AP254" s="7">
        <f t="shared" ca="1" si="39"/>
        <v>0</v>
      </c>
      <c r="AQ254" s="7">
        <f t="shared" ca="1" si="40"/>
        <v>0</v>
      </c>
      <c r="AR254" s="7">
        <f t="shared" ca="1" si="41"/>
        <v>0</v>
      </c>
      <c r="AS254" s="7" t="e">
        <f ca="1">QuitarSimbolos(Tabla1[[#This Row],[CODTRA5]])</f>
        <v>#NAME?</v>
      </c>
      <c r="AT254" s="7" t="s">
        <v>1703</v>
      </c>
      <c r="AU254" s="7">
        <f t="shared" si="36"/>
        <v>1</v>
      </c>
      <c r="AV254" s="7">
        <v>1</v>
      </c>
      <c r="AW254" s="7" t="str">
        <f>+Tabla1[[#This Row],[DNI23]]</f>
        <v>30832718</v>
      </c>
      <c r="AX254" s="7">
        <v>604</v>
      </c>
      <c r="AY254" s="8">
        <f>+Tabla1[[#This Row],[FECHA DE
NACIMIENTO]]</f>
        <v>23278</v>
      </c>
      <c r="AZ254" s="7">
        <f ca="1">+Tabla1[[#This Row],[CODTRA6]]</f>
        <v>0</v>
      </c>
      <c r="BA254" s="7">
        <f ca="1">+Tabla1[[#This Row],[CODTRA7]]</f>
        <v>0</v>
      </c>
      <c r="BB254" s="7" t="e">
        <f ca="1">+Tabla1[[#This Row],[CODTRA8]]</f>
        <v>#NAME?</v>
      </c>
      <c r="BC254" s="7">
        <f>+Tabla1[[#This Row],[SEXO]]</f>
        <v>1</v>
      </c>
      <c r="BD254" s="7">
        <v>9589</v>
      </c>
      <c r="BE254" s="7"/>
      <c r="BF254" s="7">
        <v>996114058</v>
      </c>
      <c r="BG254" s="10" t="s">
        <v>2238</v>
      </c>
      <c r="BH254" s="7">
        <v>3</v>
      </c>
      <c r="BI254" s="9" t="s">
        <v>2239</v>
      </c>
      <c r="BJ254" s="7">
        <v>125</v>
      </c>
      <c r="BK254" s="7"/>
      <c r="BL254" s="7"/>
      <c r="BM254" s="7"/>
      <c r="BN254" s="7"/>
      <c r="BO254" s="7"/>
      <c r="BP254" s="7"/>
      <c r="BQ254" s="7"/>
      <c r="BR254" s="7">
        <v>2</v>
      </c>
      <c r="BS254" s="9" t="s">
        <v>1961</v>
      </c>
      <c r="BT254" s="9"/>
      <c r="BU254" s="7">
        <v>40701</v>
      </c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9"/>
      <c r="CH254" s="9"/>
      <c r="CI254" s="9"/>
      <c r="CJ254" s="7">
        <v>1</v>
      </c>
    </row>
    <row r="255" spans="1:88" ht="15" x14ac:dyDescent="0.25">
      <c r="A255">
        <v>254</v>
      </c>
      <c r="B255" s="28">
        <v>347</v>
      </c>
      <c r="C255" s="28" t="s">
        <v>416</v>
      </c>
      <c r="D255" s="45">
        <v>30823660</v>
      </c>
      <c r="E255" s="29" t="s">
        <v>2240</v>
      </c>
      <c r="F255" s="29"/>
      <c r="G255" s="29" t="s">
        <v>1702</v>
      </c>
      <c r="H255" s="30">
        <f t="shared" si="37"/>
        <v>21451</v>
      </c>
      <c r="I255" s="29"/>
      <c r="J255" s="28">
        <v>0</v>
      </c>
      <c r="K255" s="31">
        <v>0</v>
      </c>
      <c r="L255" s="7"/>
      <c r="M255" s="7"/>
      <c r="N255" s="7"/>
      <c r="O255" s="32" t="str">
        <f>"Retención Judicial "&amp;(Tabla1[[#This Row],[JUDICIAL]]*100)&amp;"%"</f>
        <v>Retención Judicial 0%</v>
      </c>
      <c r="P255" s="7"/>
      <c r="Q255" s="33">
        <f t="shared" si="42"/>
        <v>930</v>
      </c>
      <c r="R255" s="34">
        <f>+Tabla1[[#This Row],[MINIMO VITAL]]*9%</f>
        <v>83.7</v>
      </c>
      <c r="S255" s="7"/>
      <c r="T255" s="7">
        <f t="shared" ca="1" si="33"/>
        <v>60</v>
      </c>
      <c r="U255" s="7" t="str">
        <f t="shared" si="34"/>
        <v>30823660</v>
      </c>
      <c r="V255" s="7"/>
      <c r="W255" s="7"/>
      <c r="X255" s="7"/>
      <c r="Y255" s="7"/>
      <c r="Z255" s="7"/>
      <c r="AA255" s="8">
        <f>+Tabla1[[#This Row],[FECHA DE
NACIMIENTO]]</f>
        <v>21451</v>
      </c>
      <c r="AB255" s="20"/>
      <c r="AC255" s="7"/>
      <c r="AD255" s="7" t="str">
        <f>IF(COUNTIF(D$1:D254,D255)=0,"OK","Duplicado")</f>
        <v>OK</v>
      </c>
      <c r="AE255" s="7" t="str">
        <f t="shared" ca="1" si="35"/>
        <v>Inactivo</v>
      </c>
      <c r="AF255" s="9" t="s">
        <v>417</v>
      </c>
      <c r="AG255" s="9" t="str">
        <f t="shared" si="38"/>
        <v>CMAC</v>
      </c>
      <c r="AH255" s="7"/>
      <c r="AI255" s="7"/>
      <c r="AJ255" s="7"/>
      <c r="AK255" s="7"/>
      <c r="AL255" s="7"/>
      <c r="AM255" s="7"/>
      <c r="AN255" s="7"/>
      <c r="AO255" s="7" t="e">
        <f ca="1">SEPARARAPELLIDOS2018(Tabla1[[#This Row],[APELLIDOS Y NOMBRES]])</f>
        <v>#NAME?</v>
      </c>
      <c r="AP255" s="7">
        <f t="shared" ca="1" si="39"/>
        <v>0</v>
      </c>
      <c r="AQ255" s="7">
        <f t="shared" ca="1" si="40"/>
        <v>0</v>
      </c>
      <c r="AR255" s="7">
        <f t="shared" ca="1" si="41"/>
        <v>0</v>
      </c>
      <c r="AS255" s="7" t="e">
        <f ca="1">QuitarSimbolos(Tabla1[[#This Row],[CODTRA5]])</f>
        <v>#NAME?</v>
      </c>
      <c r="AT255" s="7" t="s">
        <v>1974</v>
      </c>
      <c r="AU255" s="7">
        <f t="shared" si="36"/>
        <v>2</v>
      </c>
      <c r="AV255" s="7">
        <v>1</v>
      </c>
      <c r="AW255" s="7" t="str">
        <f>+Tabla1[[#This Row],[DNI23]]</f>
        <v>30823660</v>
      </c>
      <c r="AX255" s="7">
        <v>604</v>
      </c>
      <c r="AY255" s="8">
        <f>+Tabla1[[#This Row],[FECHA DE
NACIMIENTO]]</f>
        <v>21451</v>
      </c>
      <c r="AZ255" s="7">
        <f ca="1">+Tabla1[[#This Row],[CODTRA6]]</f>
        <v>0</v>
      </c>
      <c r="BA255" s="7">
        <f ca="1">+Tabla1[[#This Row],[CODTRA7]]</f>
        <v>0</v>
      </c>
      <c r="BB255" s="7" t="e">
        <f ca="1">+Tabla1[[#This Row],[CODTRA8]]</f>
        <v>#NAME?</v>
      </c>
      <c r="BC255" s="7">
        <f>+Tabla1[[#This Row],[SEXO]]</f>
        <v>2</v>
      </c>
      <c r="BD255" s="7">
        <v>9589</v>
      </c>
      <c r="BE255" s="7"/>
      <c r="BF255" s="7">
        <v>959616135</v>
      </c>
      <c r="BG255" s="10" t="s">
        <v>1704</v>
      </c>
      <c r="BH255" s="7"/>
      <c r="BI255" s="9"/>
      <c r="BJ255" s="7"/>
      <c r="BK255" s="7"/>
      <c r="BL255" s="7"/>
      <c r="BM255" s="7" t="s">
        <v>1711</v>
      </c>
      <c r="BN255" s="7">
        <v>16</v>
      </c>
      <c r="BO255" s="7"/>
      <c r="BP255" s="7"/>
      <c r="BQ255" s="7"/>
      <c r="BR255" s="7">
        <v>2</v>
      </c>
      <c r="BS255" s="7" t="s">
        <v>2241</v>
      </c>
      <c r="BT255" s="7"/>
      <c r="BU255" s="7">
        <v>40704</v>
      </c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9"/>
      <c r="CH255" s="9"/>
      <c r="CI255" s="9"/>
      <c r="CJ255" s="7">
        <v>1</v>
      </c>
    </row>
    <row r="256" spans="1:88" ht="15" x14ac:dyDescent="0.25">
      <c r="A256">
        <v>255</v>
      </c>
      <c r="B256" s="28">
        <v>857</v>
      </c>
      <c r="C256" s="28" t="s">
        <v>418</v>
      </c>
      <c r="D256" s="45">
        <v>4645279</v>
      </c>
      <c r="E256" s="29" t="s">
        <v>2242</v>
      </c>
      <c r="F256" s="29" t="s">
        <v>2243</v>
      </c>
      <c r="G256" s="29" t="s">
        <v>1736</v>
      </c>
      <c r="H256" s="30">
        <f t="shared" si="37"/>
        <v>25395</v>
      </c>
      <c r="I256" s="29" t="s">
        <v>1710</v>
      </c>
      <c r="J256" s="28">
        <v>0</v>
      </c>
      <c r="K256" s="31">
        <v>0</v>
      </c>
      <c r="L256" s="7"/>
      <c r="M256" s="7"/>
      <c r="N256" s="7"/>
      <c r="O256" s="32" t="str">
        <f>"Retención Judicial "&amp;(Tabla1[[#This Row],[JUDICIAL]]*100)&amp;"%"</f>
        <v>Retención Judicial 0%</v>
      </c>
      <c r="P256" s="7"/>
      <c r="Q256" s="33">
        <f t="shared" si="42"/>
        <v>930</v>
      </c>
      <c r="R256" s="34">
        <f>+Tabla1[[#This Row],[MINIMO VITAL]]*9%</f>
        <v>83.7</v>
      </c>
      <c r="S256" s="7"/>
      <c r="T256" s="7">
        <f t="shared" ca="1" si="33"/>
        <v>49</v>
      </c>
      <c r="U256" s="7" t="str">
        <f t="shared" si="34"/>
        <v>04645279</v>
      </c>
      <c r="V256" s="7"/>
      <c r="W256" s="7"/>
      <c r="X256" s="7"/>
      <c r="Y256" s="7"/>
      <c r="Z256" s="7"/>
      <c r="AA256" s="8">
        <f>+Tabla1[[#This Row],[FECHA DE
NACIMIENTO]]</f>
        <v>25395</v>
      </c>
      <c r="AB256" s="20"/>
      <c r="AC256" s="7"/>
      <c r="AD256" s="7" t="str">
        <f>IF(COUNTIF(D$1:D255,D256)=0,"OK","Duplicado")</f>
        <v>OK</v>
      </c>
      <c r="AE256" s="7" t="str">
        <f t="shared" ca="1" si="35"/>
        <v>Inactivo</v>
      </c>
      <c r="AF256" s="9" t="s">
        <v>419</v>
      </c>
      <c r="AG256" s="9" t="str">
        <f t="shared" si="38"/>
        <v>CMAC</v>
      </c>
      <c r="AH256" s="7"/>
      <c r="AI256" s="7"/>
      <c r="AJ256" s="7"/>
      <c r="AK256" s="7"/>
      <c r="AL256" s="7"/>
      <c r="AM256" s="7"/>
      <c r="AN256" s="7"/>
      <c r="AO256" s="7" t="e">
        <f ca="1">SEPARARAPELLIDOS2018(Tabla1[[#This Row],[APELLIDOS Y NOMBRES]])</f>
        <v>#NAME?</v>
      </c>
      <c r="AP256" s="7">
        <f t="shared" ca="1" si="39"/>
        <v>0</v>
      </c>
      <c r="AQ256" s="7">
        <f t="shared" ca="1" si="40"/>
        <v>0</v>
      </c>
      <c r="AR256" s="7">
        <f t="shared" ca="1" si="41"/>
        <v>0</v>
      </c>
      <c r="AS256" s="7" t="e">
        <f ca="1">QuitarSimbolos(Tabla1[[#This Row],[CODTRA5]])</f>
        <v>#NAME?</v>
      </c>
      <c r="AT256" s="7" t="s">
        <v>1974</v>
      </c>
      <c r="AU256" s="7">
        <f t="shared" si="36"/>
        <v>2</v>
      </c>
      <c r="AV256" s="7">
        <v>1</v>
      </c>
      <c r="AW256" s="7" t="str">
        <f>+Tabla1[[#This Row],[DNI23]]</f>
        <v>04645279</v>
      </c>
      <c r="AX256" s="7">
        <v>604</v>
      </c>
      <c r="AY256" s="8">
        <f>+Tabla1[[#This Row],[FECHA DE
NACIMIENTO]]</f>
        <v>25395</v>
      </c>
      <c r="AZ256" s="7">
        <f ca="1">+Tabla1[[#This Row],[CODTRA6]]</f>
        <v>0</v>
      </c>
      <c r="BA256" s="7">
        <f ca="1">+Tabla1[[#This Row],[CODTRA7]]</f>
        <v>0</v>
      </c>
      <c r="BB256" s="7" t="e">
        <f ca="1">+Tabla1[[#This Row],[CODTRA8]]</f>
        <v>#NAME?</v>
      </c>
      <c r="BC256" s="7">
        <f>+Tabla1[[#This Row],[SEXO]]</f>
        <v>2</v>
      </c>
      <c r="BD256" s="7">
        <v>9589</v>
      </c>
      <c r="BE256" s="7"/>
      <c r="BF256" s="7">
        <v>959616135</v>
      </c>
      <c r="BG256" s="10" t="s">
        <v>1704</v>
      </c>
      <c r="BH256" s="7"/>
      <c r="BI256" s="9"/>
      <c r="BJ256" s="7"/>
      <c r="BK256" s="7"/>
      <c r="BL256" s="7"/>
      <c r="BM256" s="7" t="s">
        <v>1721</v>
      </c>
      <c r="BN256" s="7">
        <v>24</v>
      </c>
      <c r="BO256" s="7"/>
      <c r="BP256" s="7"/>
      <c r="BQ256" s="7"/>
      <c r="BR256" s="7">
        <v>2</v>
      </c>
      <c r="BS256" s="7" t="s">
        <v>2244</v>
      </c>
      <c r="BT256" s="7"/>
      <c r="BU256" s="7">
        <v>40704</v>
      </c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9"/>
      <c r="CH256" s="9"/>
      <c r="CI256" s="9"/>
      <c r="CJ256" s="7">
        <v>1</v>
      </c>
    </row>
    <row r="257" spans="1:88" ht="15" x14ac:dyDescent="0.25">
      <c r="A257">
        <v>256</v>
      </c>
      <c r="B257" s="28">
        <v>292</v>
      </c>
      <c r="C257" s="28" t="s">
        <v>420</v>
      </c>
      <c r="D257" s="45">
        <v>30856289</v>
      </c>
      <c r="E257" s="35" t="s">
        <v>3405</v>
      </c>
      <c r="F257" s="29" t="s">
        <v>1720</v>
      </c>
      <c r="G257" s="29" t="s">
        <v>1702</v>
      </c>
      <c r="H257" s="30">
        <f t="shared" si="37"/>
        <v>16668</v>
      </c>
      <c r="I257" s="29" t="s">
        <v>1720</v>
      </c>
      <c r="J257" s="28">
        <v>0</v>
      </c>
      <c r="K257" s="31">
        <v>0</v>
      </c>
      <c r="L257" s="7"/>
      <c r="M257" s="7"/>
      <c r="N257" s="7"/>
      <c r="O257" s="32" t="str">
        <f>"Retención Judicial "&amp;(Tabla1[[#This Row],[JUDICIAL]]*100)&amp;"%"</f>
        <v>Retención Judicial 0%</v>
      </c>
      <c r="P257" s="7"/>
      <c r="Q257" s="33">
        <f t="shared" si="42"/>
        <v>930</v>
      </c>
      <c r="R257" s="34">
        <f>+Tabla1[[#This Row],[MINIMO VITAL]]*9%</f>
        <v>83.7</v>
      </c>
      <c r="S257" s="7"/>
      <c r="T257" s="7">
        <f t="shared" ca="1" si="33"/>
        <v>73</v>
      </c>
      <c r="U257" s="7" t="str">
        <f t="shared" si="34"/>
        <v>30856289</v>
      </c>
      <c r="V257" s="7"/>
      <c r="W257" s="7"/>
      <c r="X257" s="7"/>
      <c r="Y257" s="7"/>
      <c r="Z257" s="7"/>
      <c r="AA257" s="8">
        <f>+Tabla1[[#This Row],[FECHA DE
NACIMIENTO]]</f>
        <v>16668</v>
      </c>
      <c r="AB257" s="20"/>
      <c r="AC257" s="7"/>
      <c r="AD257" s="7" t="str">
        <f>IF(COUNTIF(D$1:D256,D257)=0,"OK","Duplicado")</f>
        <v>OK</v>
      </c>
      <c r="AE257" s="7" t="str">
        <f t="shared" ca="1" si="35"/>
        <v>Inactivo</v>
      </c>
      <c r="AF257" s="9" t="s">
        <v>1720</v>
      </c>
      <c r="AG257" s="9" t="str">
        <f t="shared" si="38"/>
        <v/>
      </c>
      <c r="AH257" s="7"/>
      <c r="AI257" s="7"/>
      <c r="AJ257" s="7"/>
      <c r="AK257" s="7"/>
      <c r="AL257" s="7"/>
      <c r="AM257" s="7"/>
      <c r="AN257" s="7"/>
      <c r="AO257" s="7" t="e">
        <f ca="1">SEPARARAPELLIDOS2018(Tabla1[[#This Row],[APELLIDOS Y NOMBRES]])</f>
        <v>#NAME?</v>
      </c>
      <c r="AP257" s="7">
        <f t="shared" ca="1" si="39"/>
        <v>0</v>
      </c>
      <c r="AQ257" s="7">
        <f t="shared" ca="1" si="40"/>
        <v>0</v>
      </c>
      <c r="AR257" s="7">
        <f t="shared" ca="1" si="41"/>
        <v>0</v>
      </c>
      <c r="AS257" s="7" t="e">
        <f ca="1">QuitarSimbolos(Tabla1[[#This Row],[CODTRA5]])</f>
        <v>#NAME?</v>
      </c>
      <c r="AT257" s="7" t="s">
        <v>1703</v>
      </c>
      <c r="AU257" s="7">
        <f t="shared" si="36"/>
        <v>1</v>
      </c>
      <c r="AV257" s="7">
        <v>1</v>
      </c>
      <c r="AW257" s="7" t="str">
        <f>+Tabla1[[#This Row],[DNI23]]</f>
        <v>30856289</v>
      </c>
      <c r="AX257" s="7">
        <v>604</v>
      </c>
      <c r="AY257" s="8">
        <f>+Tabla1[[#This Row],[FECHA DE
NACIMIENTO]]</f>
        <v>16668</v>
      </c>
      <c r="AZ257" s="7">
        <f ca="1">+Tabla1[[#This Row],[CODTRA6]]</f>
        <v>0</v>
      </c>
      <c r="BA257" s="7">
        <f ca="1">+Tabla1[[#This Row],[CODTRA7]]</f>
        <v>0</v>
      </c>
      <c r="BB257" s="7" t="e">
        <f ca="1">+Tabla1[[#This Row],[CODTRA8]]</f>
        <v>#NAME?</v>
      </c>
      <c r="BC257" s="7">
        <f>+Tabla1[[#This Row],[SEXO]]</f>
        <v>1</v>
      </c>
      <c r="BD257" s="7">
        <v>9589</v>
      </c>
      <c r="BE257" s="7"/>
      <c r="BF257" s="7">
        <v>959616135</v>
      </c>
      <c r="BG257" s="10" t="s">
        <v>1704</v>
      </c>
      <c r="BH257" s="7"/>
      <c r="BI257" s="9"/>
      <c r="BJ257" s="7"/>
      <c r="BK257" s="7"/>
      <c r="BL257" s="7"/>
      <c r="BM257" s="7">
        <v>93</v>
      </c>
      <c r="BN257" s="7">
        <v>2</v>
      </c>
      <c r="BO257" s="7"/>
      <c r="BP257" s="7"/>
      <c r="BQ257" s="7"/>
      <c r="BR257" s="7">
        <v>5</v>
      </c>
      <c r="BS257" s="7" t="s">
        <v>2245</v>
      </c>
      <c r="BT257" s="7"/>
      <c r="BU257" s="7">
        <v>170301</v>
      </c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9"/>
      <c r="CH257" s="9"/>
      <c r="CI257" s="9"/>
      <c r="CJ257" s="7">
        <v>1</v>
      </c>
    </row>
    <row r="258" spans="1:88" ht="15" x14ac:dyDescent="0.25">
      <c r="A258">
        <v>257</v>
      </c>
      <c r="B258" s="28">
        <v>691</v>
      </c>
      <c r="C258" s="28" t="s">
        <v>421</v>
      </c>
      <c r="D258" s="45">
        <v>30828999</v>
      </c>
      <c r="E258" s="29" t="s">
        <v>2246</v>
      </c>
      <c r="F258" s="29" t="s">
        <v>2247</v>
      </c>
      <c r="G258" s="29" t="s">
        <v>1757</v>
      </c>
      <c r="H258" s="30">
        <f t="shared" si="37"/>
        <v>22038</v>
      </c>
      <c r="I258" s="29" t="s">
        <v>1710</v>
      </c>
      <c r="J258" s="28">
        <v>0</v>
      </c>
      <c r="K258" s="31">
        <v>0</v>
      </c>
      <c r="L258" s="7"/>
      <c r="M258" s="7"/>
      <c r="N258" s="7"/>
      <c r="O258" s="32" t="str">
        <f>"Retención Judicial "&amp;(Tabla1[[#This Row],[JUDICIAL]]*100)&amp;"%"</f>
        <v>Retención Judicial 0%</v>
      </c>
      <c r="P258" s="7"/>
      <c r="Q258" s="33">
        <f t="shared" si="42"/>
        <v>930</v>
      </c>
      <c r="R258" s="34">
        <f>+Tabla1[[#This Row],[MINIMO VITAL]]*9%</f>
        <v>83.7</v>
      </c>
      <c r="S258" s="7"/>
      <c r="T258" s="7">
        <f t="shared" ref="T258:T321" ca="1" si="43">IFERROR(DATEDIF(H258,TODAY(),"y")," ")</f>
        <v>58</v>
      </c>
      <c r="U258" s="7" t="str">
        <f t="shared" ref="U258:U321" si="44">IF(D258="","",REPT("0",8-LEN(D258))&amp;D258)</f>
        <v>30828999</v>
      </c>
      <c r="V258" s="7"/>
      <c r="W258" s="7"/>
      <c r="X258" s="7"/>
      <c r="Y258" s="7"/>
      <c r="Z258" s="7"/>
      <c r="AA258" s="8">
        <f>+Tabla1[[#This Row],[FECHA DE
NACIMIENTO]]</f>
        <v>22038</v>
      </c>
      <c r="AB258" s="20"/>
      <c r="AC258" s="7"/>
      <c r="AD258" s="7" t="str">
        <f>IF(COUNTIF(D$1:D257,D258)=0,"OK","Duplicado")</f>
        <v>OK</v>
      </c>
      <c r="AE258" s="7" t="str">
        <f t="shared" ref="AE258:AE321" ca="1" si="45">IF(TODAY()&lt;A258,"Pendiente",IF(TODAY()&gt;A258,"Inactivo","Activo"))</f>
        <v>Inactivo</v>
      </c>
      <c r="AF258" s="9" t="s">
        <v>1570</v>
      </c>
      <c r="AG258" s="9" t="str">
        <f t="shared" si="38"/>
        <v>CMAC</v>
      </c>
      <c r="AH258" s="7"/>
      <c r="AI258" s="7"/>
      <c r="AJ258" s="7"/>
      <c r="AK258" s="7"/>
      <c r="AL258" s="7"/>
      <c r="AM258" s="7"/>
      <c r="AN258" s="7"/>
      <c r="AO258" s="7" t="e">
        <f ca="1">SEPARARAPELLIDOS2018(Tabla1[[#This Row],[APELLIDOS Y NOMBRES]])</f>
        <v>#NAME?</v>
      </c>
      <c r="AP258" s="7">
        <f t="shared" ca="1" si="39"/>
        <v>0</v>
      </c>
      <c r="AQ258" s="7">
        <f t="shared" ca="1" si="40"/>
        <v>0</v>
      </c>
      <c r="AR258" s="7">
        <f t="shared" ca="1" si="41"/>
        <v>0</v>
      </c>
      <c r="AS258" s="7" t="e">
        <f ca="1">QuitarSimbolos(Tabla1[[#This Row],[CODTRA5]])</f>
        <v>#NAME?</v>
      </c>
      <c r="AT258" s="7" t="s">
        <v>1703</v>
      </c>
      <c r="AU258" s="7">
        <f t="shared" ref="AU258:AU321" si="46">IF(AT258="","",IF(AT258="MASCULINO",1,2))</f>
        <v>1</v>
      </c>
      <c r="AV258" s="7">
        <v>1</v>
      </c>
      <c r="AW258" s="7" t="str">
        <f>+Tabla1[[#This Row],[DNI23]]</f>
        <v>30828999</v>
      </c>
      <c r="AX258" s="7">
        <v>604</v>
      </c>
      <c r="AY258" s="8">
        <f>+Tabla1[[#This Row],[FECHA DE
NACIMIENTO]]</f>
        <v>22038</v>
      </c>
      <c r="AZ258" s="7">
        <f ca="1">+Tabla1[[#This Row],[CODTRA6]]</f>
        <v>0</v>
      </c>
      <c r="BA258" s="7">
        <f ca="1">+Tabla1[[#This Row],[CODTRA7]]</f>
        <v>0</v>
      </c>
      <c r="BB258" s="7" t="e">
        <f ca="1">+Tabla1[[#This Row],[CODTRA8]]</f>
        <v>#NAME?</v>
      </c>
      <c r="BC258" s="7">
        <f>+Tabla1[[#This Row],[SEXO]]</f>
        <v>1</v>
      </c>
      <c r="BD258" s="7">
        <v>9589</v>
      </c>
      <c r="BE258" s="7"/>
      <c r="BF258" s="7">
        <v>959616135</v>
      </c>
      <c r="BG258" s="10" t="s">
        <v>1704</v>
      </c>
      <c r="BH258" s="7">
        <v>3</v>
      </c>
      <c r="BI258" s="9" t="s">
        <v>2248</v>
      </c>
      <c r="BJ258" s="7"/>
      <c r="BK258" s="7"/>
      <c r="BL258" s="7"/>
      <c r="BM258" s="9" t="s">
        <v>5</v>
      </c>
      <c r="BN258" s="7">
        <v>7</v>
      </c>
      <c r="BO258" s="7"/>
      <c r="BP258" s="7"/>
      <c r="BQ258" s="7"/>
      <c r="BR258" s="7"/>
      <c r="BS258" s="7"/>
      <c r="BT258" s="7"/>
      <c r="BU258" s="7">
        <v>40702</v>
      </c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9"/>
      <c r="CH258" s="9"/>
      <c r="CI258" s="9"/>
      <c r="CJ258" s="7">
        <v>1</v>
      </c>
    </row>
    <row r="259" spans="1:88" ht="15" x14ac:dyDescent="0.25">
      <c r="A259">
        <v>258</v>
      </c>
      <c r="B259" s="28">
        <v>690</v>
      </c>
      <c r="C259" s="28" t="s">
        <v>422</v>
      </c>
      <c r="D259" s="45">
        <v>43656747</v>
      </c>
      <c r="E259" s="29" t="s">
        <v>2249</v>
      </c>
      <c r="F259" s="29"/>
      <c r="G259" s="29" t="s">
        <v>1702</v>
      </c>
      <c r="H259" s="30">
        <f t="shared" ref="H259:H322" si="47">IFERROR(DATE(MID(E259,1,2),MID(E259,3,2),MID(E259,5,2))," ")</f>
        <v>30652</v>
      </c>
      <c r="I259" s="29"/>
      <c r="J259" s="28">
        <v>0</v>
      </c>
      <c r="K259" s="31">
        <v>0</v>
      </c>
      <c r="L259" s="7"/>
      <c r="M259" s="7"/>
      <c r="N259" s="7"/>
      <c r="O259" s="32" t="str">
        <f>"Retención Judicial "&amp;(Tabla1[[#This Row],[JUDICIAL]]*100)&amp;"%"</f>
        <v>Retención Judicial 0%</v>
      </c>
      <c r="P259" s="7"/>
      <c r="Q259" s="33">
        <f t="shared" si="42"/>
        <v>930</v>
      </c>
      <c r="R259" s="34">
        <f>+Tabla1[[#This Row],[MINIMO VITAL]]*9%</f>
        <v>83.7</v>
      </c>
      <c r="S259" s="7"/>
      <c r="T259" s="7">
        <f t="shared" ca="1" si="43"/>
        <v>35</v>
      </c>
      <c r="U259" s="7" t="str">
        <f t="shared" si="44"/>
        <v>43656747</v>
      </c>
      <c r="V259" s="7"/>
      <c r="W259" s="7"/>
      <c r="X259" s="7"/>
      <c r="Y259" s="7"/>
      <c r="Z259" s="7"/>
      <c r="AA259" s="8">
        <f>+Tabla1[[#This Row],[FECHA DE
NACIMIENTO]]</f>
        <v>30652</v>
      </c>
      <c r="AB259" s="20"/>
      <c r="AC259" s="7"/>
      <c r="AD259" s="7" t="str">
        <f>IF(COUNTIF(D$1:D258,D259)=0,"OK","Duplicado")</f>
        <v>OK</v>
      </c>
      <c r="AE259" s="7" t="str">
        <f t="shared" ca="1" si="45"/>
        <v>Inactivo</v>
      </c>
      <c r="AF259" s="9" t="s">
        <v>423</v>
      </c>
      <c r="AG259" s="9" t="str">
        <f t="shared" ref="AG259:AG322" si="48">IF(AF259="","",IF(AF259="00","","CMAC"))</f>
        <v>CMAC</v>
      </c>
      <c r="AH259" s="7"/>
      <c r="AI259" s="7"/>
      <c r="AJ259" s="7"/>
      <c r="AK259" s="7"/>
      <c r="AL259" s="7"/>
      <c r="AM259" s="7"/>
      <c r="AN259" s="7"/>
      <c r="AO259" s="7" t="e">
        <f ca="1">SEPARARAPELLIDOS2018(Tabla1[[#This Row],[APELLIDOS Y NOMBRES]])</f>
        <v>#NAME?</v>
      </c>
      <c r="AP259" s="7">
        <f t="shared" ref="AP259:AP322" ca="1" si="49">IFERROR(IF(AO259="","",MID((REPLACE((AO259),(SEARCH("@",(AO259))),1,"")),(SEARCH("@",(REPLACE((AO259),(SEARCH("@",(AO259))),1,""))))+1,((LEN((REPLACE((AO259),(SEARCH("@",(AO259))),1,""))))-(SEARCH("@",(REPLACE((AO259),(SEARCH("@",(AO259))),1,""))))))),)</f>
        <v>0</v>
      </c>
      <c r="AQ259" s="7">
        <f t="shared" ref="AQ259:AQ322" ca="1" si="50">IFERROR(IF(AO259="","",LEFT(AO259,(SEARCH("@",AO259))-1)),)</f>
        <v>0</v>
      </c>
      <c r="AR259" s="7">
        <f t="shared" ref="AR259:AR322" ca="1" si="51">IFERROR(IF(AO259="","",LEFT((RIGHT(AO259,(LEN(AO259))-(SEARCH("@",AO259)))),(SEARCH("@",(RIGHT(AO259,(LEN(AO259))-(SEARCH("@",AO259))))))-1)),)</f>
        <v>0</v>
      </c>
      <c r="AS259" s="7" t="e">
        <f ca="1">QuitarSimbolos(Tabla1[[#This Row],[CODTRA5]])</f>
        <v>#NAME?</v>
      </c>
      <c r="AT259" s="7" t="s">
        <v>1703</v>
      </c>
      <c r="AU259" s="7">
        <f t="shared" si="46"/>
        <v>1</v>
      </c>
      <c r="AV259" s="7">
        <v>1</v>
      </c>
      <c r="AW259" s="7" t="str">
        <f>+Tabla1[[#This Row],[DNI23]]</f>
        <v>43656747</v>
      </c>
      <c r="AX259" s="7">
        <v>604</v>
      </c>
      <c r="AY259" s="8">
        <f>+Tabla1[[#This Row],[FECHA DE
NACIMIENTO]]</f>
        <v>30652</v>
      </c>
      <c r="AZ259" s="7">
        <f ca="1">+Tabla1[[#This Row],[CODTRA6]]</f>
        <v>0</v>
      </c>
      <c r="BA259" s="7">
        <f ca="1">+Tabla1[[#This Row],[CODTRA7]]</f>
        <v>0</v>
      </c>
      <c r="BB259" s="7" t="e">
        <f ca="1">+Tabla1[[#This Row],[CODTRA8]]</f>
        <v>#NAME?</v>
      </c>
      <c r="BC259" s="7">
        <f>+Tabla1[[#This Row],[SEXO]]</f>
        <v>1</v>
      </c>
      <c r="BD259" s="7">
        <v>9589</v>
      </c>
      <c r="BE259" s="7"/>
      <c r="BF259" s="7">
        <v>959410871</v>
      </c>
      <c r="BG259" s="10" t="s">
        <v>2250</v>
      </c>
      <c r="BH259" s="7">
        <v>3</v>
      </c>
      <c r="BI259" s="9" t="s">
        <v>2251</v>
      </c>
      <c r="BJ259" s="7">
        <v>218</v>
      </c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>
        <v>40701</v>
      </c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9"/>
      <c r="CH259" s="9"/>
      <c r="CI259" s="9"/>
      <c r="CJ259" s="7">
        <v>1</v>
      </c>
    </row>
    <row r="260" spans="1:88" ht="15" x14ac:dyDescent="0.25">
      <c r="A260">
        <v>259</v>
      </c>
      <c r="B260" s="28">
        <v>860</v>
      </c>
      <c r="C260" s="28" t="s">
        <v>424</v>
      </c>
      <c r="D260" s="45">
        <v>42409468</v>
      </c>
      <c r="E260" s="29" t="s">
        <v>2252</v>
      </c>
      <c r="F260" s="29"/>
      <c r="G260" s="29" t="s">
        <v>1702</v>
      </c>
      <c r="H260" s="30">
        <f t="shared" si="47"/>
        <v>30756</v>
      </c>
      <c r="I260" s="29"/>
      <c r="J260" s="28">
        <v>0</v>
      </c>
      <c r="K260" s="31">
        <v>0</v>
      </c>
      <c r="L260" s="7"/>
      <c r="M260" s="7"/>
      <c r="N260" s="7"/>
      <c r="O260" s="32" t="str">
        <f>"Retención Judicial "&amp;(Tabla1[[#This Row],[JUDICIAL]]*100)&amp;"%"</f>
        <v>Retención Judicial 0%</v>
      </c>
      <c r="P260" s="7"/>
      <c r="Q260" s="33">
        <f t="shared" ref="Q260:Q323" si="52">+Q259</f>
        <v>930</v>
      </c>
      <c r="R260" s="34">
        <f>+Tabla1[[#This Row],[MINIMO VITAL]]*9%</f>
        <v>83.7</v>
      </c>
      <c r="S260" s="7"/>
      <c r="T260" s="7">
        <f t="shared" ca="1" si="43"/>
        <v>35</v>
      </c>
      <c r="U260" s="7" t="str">
        <f t="shared" si="44"/>
        <v>42409468</v>
      </c>
      <c r="V260" s="7"/>
      <c r="W260" s="7"/>
      <c r="X260" s="7"/>
      <c r="Y260" s="7"/>
      <c r="Z260" s="7"/>
      <c r="AA260" s="8">
        <f>+Tabla1[[#This Row],[FECHA DE
NACIMIENTO]]</f>
        <v>30756</v>
      </c>
      <c r="AB260" s="20">
        <v>3.1</v>
      </c>
      <c r="AC260" s="7"/>
      <c r="AD260" s="7" t="str">
        <f>IF(COUNTIF(D$1:D259,D260)=0,"OK","Duplicado")</f>
        <v>OK</v>
      </c>
      <c r="AE260" s="7" t="str">
        <f t="shared" ca="1" si="45"/>
        <v>Inactivo</v>
      </c>
      <c r="AF260" s="9" t="s">
        <v>425</v>
      </c>
      <c r="AG260" s="9" t="str">
        <f t="shared" si="48"/>
        <v>CMAC</v>
      </c>
      <c r="AH260" s="7"/>
      <c r="AI260" s="7"/>
      <c r="AJ260" s="7"/>
      <c r="AK260" s="7"/>
      <c r="AL260" s="7"/>
      <c r="AM260" s="7"/>
      <c r="AN260" s="7"/>
      <c r="AO260" s="7" t="e">
        <f ca="1">SEPARARAPELLIDOS2018(Tabla1[[#This Row],[APELLIDOS Y NOMBRES]])</f>
        <v>#NAME?</v>
      </c>
      <c r="AP260" s="7">
        <f t="shared" ca="1" si="49"/>
        <v>0</v>
      </c>
      <c r="AQ260" s="7">
        <f t="shared" ca="1" si="50"/>
        <v>0</v>
      </c>
      <c r="AR260" s="7">
        <f t="shared" ca="1" si="51"/>
        <v>0</v>
      </c>
      <c r="AS260" s="7" t="e">
        <f ca="1">QuitarSimbolos(Tabla1[[#This Row],[CODTRA5]])</f>
        <v>#NAME?</v>
      </c>
      <c r="AT260" s="7" t="s">
        <v>1703</v>
      </c>
      <c r="AU260" s="7">
        <f t="shared" si="46"/>
        <v>1</v>
      </c>
      <c r="AV260" s="7">
        <v>1</v>
      </c>
      <c r="AW260" s="7" t="str">
        <f>+Tabla1[[#This Row],[DNI23]]</f>
        <v>42409468</v>
      </c>
      <c r="AX260" s="7">
        <v>604</v>
      </c>
      <c r="AY260" s="8">
        <f>+Tabla1[[#This Row],[FECHA DE
NACIMIENTO]]</f>
        <v>30756</v>
      </c>
      <c r="AZ260" s="7">
        <f ca="1">+Tabla1[[#This Row],[CODTRA6]]</f>
        <v>0</v>
      </c>
      <c r="BA260" s="7">
        <f ca="1">+Tabla1[[#This Row],[CODTRA7]]</f>
        <v>0</v>
      </c>
      <c r="BB260" s="7" t="e">
        <f ca="1">+Tabla1[[#This Row],[CODTRA8]]</f>
        <v>#NAME?</v>
      </c>
      <c r="BC260" s="7">
        <f>+Tabla1[[#This Row],[SEXO]]</f>
        <v>1</v>
      </c>
      <c r="BD260" s="7">
        <v>9589</v>
      </c>
      <c r="BE260" s="7"/>
      <c r="BF260" s="7">
        <v>959616135</v>
      </c>
      <c r="BG260" s="10" t="s">
        <v>1704</v>
      </c>
      <c r="BH260" s="7"/>
      <c r="BI260" s="9"/>
      <c r="BJ260" s="7"/>
      <c r="BK260" s="7"/>
      <c r="BL260" s="7"/>
      <c r="BM260" s="7" t="s">
        <v>1738</v>
      </c>
      <c r="BN260" s="7">
        <v>11</v>
      </c>
      <c r="BO260" s="7"/>
      <c r="BP260" s="7"/>
      <c r="BQ260" s="7"/>
      <c r="BR260" s="7">
        <v>99</v>
      </c>
      <c r="BS260" s="7" t="s">
        <v>2253</v>
      </c>
      <c r="BT260" s="7"/>
      <c r="BU260" s="7">
        <v>170301</v>
      </c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9"/>
      <c r="CH260" s="9"/>
      <c r="CI260" s="9"/>
      <c r="CJ260" s="7">
        <v>1</v>
      </c>
    </row>
    <row r="261" spans="1:88" ht="15" x14ac:dyDescent="0.25">
      <c r="A261">
        <v>260</v>
      </c>
      <c r="B261" s="28">
        <v>861</v>
      </c>
      <c r="C261" s="28" t="s">
        <v>426</v>
      </c>
      <c r="D261" s="45">
        <v>45380374</v>
      </c>
      <c r="E261" s="29" t="s">
        <v>2254</v>
      </c>
      <c r="F261" s="29" t="s">
        <v>2255</v>
      </c>
      <c r="G261" s="29" t="s">
        <v>1709</v>
      </c>
      <c r="H261" s="30">
        <f t="shared" si="47"/>
        <v>32367</v>
      </c>
      <c r="I261" s="29" t="s">
        <v>1710</v>
      </c>
      <c r="J261" s="28">
        <v>0</v>
      </c>
      <c r="K261" s="31">
        <v>0</v>
      </c>
      <c r="L261" s="7"/>
      <c r="M261" s="7"/>
      <c r="N261" s="7"/>
      <c r="O261" s="32" t="str">
        <f>"Retención Judicial "&amp;(Tabla1[[#This Row],[JUDICIAL]]*100)&amp;"%"</f>
        <v>Retención Judicial 0%</v>
      </c>
      <c r="P261" s="7"/>
      <c r="Q261" s="33">
        <f t="shared" si="52"/>
        <v>930</v>
      </c>
      <c r="R261" s="34">
        <f>+Tabla1[[#This Row],[MINIMO VITAL]]*9%</f>
        <v>83.7</v>
      </c>
      <c r="S261" s="7"/>
      <c r="T261" s="7">
        <f t="shared" ca="1" si="43"/>
        <v>30</v>
      </c>
      <c r="U261" s="7" t="str">
        <f t="shared" si="44"/>
        <v>45380374</v>
      </c>
      <c r="V261" s="7"/>
      <c r="W261" s="7"/>
      <c r="X261" s="7"/>
      <c r="Y261" s="7"/>
      <c r="Z261" s="7"/>
      <c r="AA261" s="8">
        <f>+Tabla1[[#This Row],[FECHA DE
NACIMIENTO]]</f>
        <v>32367</v>
      </c>
      <c r="AB261" s="20"/>
      <c r="AC261" s="7"/>
      <c r="AD261" s="7" t="str">
        <f>IF(COUNTIF(D$1:D260,D261)=0,"OK","Duplicado")</f>
        <v>OK</v>
      </c>
      <c r="AE261" s="7" t="str">
        <f t="shared" ca="1" si="45"/>
        <v>Inactivo</v>
      </c>
      <c r="AF261" s="9" t="s">
        <v>427</v>
      </c>
      <c r="AG261" s="9" t="str">
        <f t="shared" si="48"/>
        <v>CMAC</v>
      </c>
      <c r="AH261" s="7"/>
      <c r="AI261" s="7"/>
      <c r="AJ261" s="7"/>
      <c r="AK261" s="7"/>
      <c r="AL261" s="7"/>
      <c r="AM261" s="7"/>
      <c r="AN261" s="7"/>
      <c r="AO261" s="7" t="e">
        <f ca="1">SEPARARAPELLIDOS2018(Tabla1[[#This Row],[APELLIDOS Y NOMBRES]])</f>
        <v>#NAME?</v>
      </c>
      <c r="AP261" s="7">
        <f t="shared" ca="1" si="49"/>
        <v>0</v>
      </c>
      <c r="AQ261" s="7">
        <f t="shared" ca="1" si="50"/>
        <v>0</v>
      </c>
      <c r="AR261" s="7">
        <f t="shared" ca="1" si="51"/>
        <v>0</v>
      </c>
      <c r="AS261" s="7" t="e">
        <f ca="1">QuitarSimbolos(Tabla1[[#This Row],[CODTRA5]])</f>
        <v>#NAME?</v>
      </c>
      <c r="AT261" s="7" t="s">
        <v>1703</v>
      </c>
      <c r="AU261" s="7">
        <f t="shared" si="46"/>
        <v>1</v>
      </c>
      <c r="AV261" s="7">
        <v>1</v>
      </c>
      <c r="AW261" s="7" t="str">
        <f>+Tabla1[[#This Row],[DNI23]]</f>
        <v>45380374</v>
      </c>
      <c r="AX261" s="7">
        <v>604</v>
      </c>
      <c r="AY261" s="8">
        <f>+Tabla1[[#This Row],[FECHA DE
NACIMIENTO]]</f>
        <v>32367</v>
      </c>
      <c r="AZ261" s="7">
        <f ca="1">+Tabla1[[#This Row],[CODTRA6]]</f>
        <v>0</v>
      </c>
      <c r="BA261" s="7">
        <f ca="1">+Tabla1[[#This Row],[CODTRA7]]</f>
        <v>0</v>
      </c>
      <c r="BB261" s="7" t="e">
        <f ca="1">+Tabla1[[#This Row],[CODTRA8]]</f>
        <v>#NAME?</v>
      </c>
      <c r="BC261" s="7">
        <f>+Tabla1[[#This Row],[SEXO]]</f>
        <v>1</v>
      </c>
      <c r="BD261" s="7">
        <v>9589</v>
      </c>
      <c r="BE261" s="7"/>
      <c r="BF261" s="7">
        <v>959616135</v>
      </c>
      <c r="BG261" s="10" t="s">
        <v>1704</v>
      </c>
      <c r="BH261" s="7"/>
      <c r="BI261" s="9"/>
      <c r="BJ261" s="7"/>
      <c r="BK261" s="7"/>
      <c r="BL261" s="7"/>
      <c r="BM261" s="7" t="s">
        <v>1784</v>
      </c>
      <c r="BN261" s="7">
        <v>15</v>
      </c>
      <c r="BO261" s="7"/>
      <c r="BP261" s="7"/>
      <c r="BQ261" s="7"/>
      <c r="BR261" s="7">
        <v>1</v>
      </c>
      <c r="BS261" s="7" t="s">
        <v>1849</v>
      </c>
      <c r="BT261" s="7" t="s">
        <v>1850</v>
      </c>
      <c r="BU261" s="7">
        <v>170301</v>
      </c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9"/>
      <c r="CH261" s="9"/>
      <c r="CI261" s="9"/>
      <c r="CJ261" s="7">
        <v>1</v>
      </c>
    </row>
    <row r="262" spans="1:88" ht="15" x14ac:dyDescent="0.25">
      <c r="A262">
        <v>261</v>
      </c>
      <c r="B262" s="28">
        <v>89</v>
      </c>
      <c r="C262" s="28" t="s">
        <v>428</v>
      </c>
      <c r="D262" s="45">
        <v>30828801</v>
      </c>
      <c r="E262" s="29" t="s">
        <v>2256</v>
      </c>
      <c r="F262" s="29" t="s">
        <v>2257</v>
      </c>
      <c r="G262" s="29" t="s">
        <v>1736</v>
      </c>
      <c r="H262" s="30">
        <f t="shared" si="47"/>
        <v>19376</v>
      </c>
      <c r="I262" s="29" t="s">
        <v>1737</v>
      </c>
      <c r="J262" s="28">
        <v>0</v>
      </c>
      <c r="K262" s="31">
        <v>0</v>
      </c>
      <c r="L262" s="7"/>
      <c r="M262" s="7"/>
      <c r="N262" s="7"/>
      <c r="O262" s="32" t="str">
        <f>"Retención Judicial "&amp;(Tabla1[[#This Row],[JUDICIAL]]*100)&amp;"%"</f>
        <v>Retención Judicial 0%</v>
      </c>
      <c r="P262" s="7"/>
      <c r="Q262" s="33">
        <f t="shared" si="52"/>
        <v>930</v>
      </c>
      <c r="R262" s="34">
        <f>+Tabla1[[#This Row],[MINIMO VITAL]]*9%</f>
        <v>83.7</v>
      </c>
      <c r="S262" s="7"/>
      <c r="T262" s="7">
        <f t="shared" ca="1" si="43"/>
        <v>66</v>
      </c>
      <c r="U262" s="7" t="str">
        <f t="shared" si="44"/>
        <v>30828801</v>
      </c>
      <c r="V262" s="7"/>
      <c r="W262" s="7"/>
      <c r="X262" s="7"/>
      <c r="Y262" s="7"/>
      <c r="Z262" s="7"/>
      <c r="AA262" s="8">
        <f>+Tabla1[[#This Row],[FECHA DE
NACIMIENTO]]</f>
        <v>19376</v>
      </c>
      <c r="AB262" s="20"/>
      <c r="AC262" s="7"/>
      <c r="AD262" s="7" t="str">
        <f>IF(COUNTIF(D$1:D261,D262)=0,"OK","Duplicado")</f>
        <v>OK</v>
      </c>
      <c r="AE262" s="7" t="str">
        <f t="shared" ca="1" si="45"/>
        <v>Inactivo</v>
      </c>
      <c r="AF262" s="9" t="s">
        <v>429</v>
      </c>
      <c r="AG262" s="9" t="str">
        <f t="shared" si="48"/>
        <v>CMAC</v>
      </c>
      <c r="AH262" s="7"/>
      <c r="AI262" s="7"/>
      <c r="AJ262" s="7"/>
      <c r="AK262" s="7"/>
      <c r="AL262" s="7"/>
      <c r="AM262" s="7"/>
      <c r="AN262" s="7"/>
      <c r="AO262" s="7" t="e">
        <f ca="1">SEPARARAPELLIDOS2018(Tabla1[[#This Row],[APELLIDOS Y NOMBRES]])</f>
        <v>#NAME?</v>
      </c>
      <c r="AP262" s="7">
        <f t="shared" ca="1" si="49"/>
        <v>0</v>
      </c>
      <c r="AQ262" s="7">
        <f t="shared" ca="1" si="50"/>
        <v>0</v>
      </c>
      <c r="AR262" s="7">
        <f t="shared" ca="1" si="51"/>
        <v>0</v>
      </c>
      <c r="AS262" s="7" t="e">
        <f ca="1">QuitarSimbolos(Tabla1[[#This Row],[CODTRA5]])</f>
        <v>#NAME?</v>
      </c>
      <c r="AT262" s="7" t="s">
        <v>1703</v>
      </c>
      <c r="AU262" s="7">
        <f t="shared" si="46"/>
        <v>1</v>
      </c>
      <c r="AV262" s="7">
        <v>1</v>
      </c>
      <c r="AW262" s="7" t="str">
        <f>+Tabla1[[#This Row],[DNI23]]</f>
        <v>30828801</v>
      </c>
      <c r="AX262" s="7">
        <v>604</v>
      </c>
      <c r="AY262" s="8">
        <f>+Tabla1[[#This Row],[FECHA DE
NACIMIENTO]]</f>
        <v>19376</v>
      </c>
      <c r="AZ262" s="7">
        <f ca="1">+Tabla1[[#This Row],[CODTRA6]]</f>
        <v>0</v>
      </c>
      <c r="BA262" s="7">
        <f ca="1">+Tabla1[[#This Row],[CODTRA7]]</f>
        <v>0</v>
      </c>
      <c r="BB262" s="7" t="e">
        <f ca="1">+Tabla1[[#This Row],[CODTRA8]]</f>
        <v>#NAME?</v>
      </c>
      <c r="BC262" s="7">
        <f>+Tabla1[[#This Row],[SEXO]]</f>
        <v>1</v>
      </c>
      <c r="BD262" s="7">
        <v>9589</v>
      </c>
      <c r="BE262" s="7"/>
      <c r="BF262" s="7">
        <v>959616135</v>
      </c>
      <c r="BG262" s="10" t="s">
        <v>1704</v>
      </c>
      <c r="BH262" s="7"/>
      <c r="BI262" s="9"/>
      <c r="BJ262" s="7"/>
      <c r="BK262" s="7"/>
      <c r="BL262" s="7"/>
      <c r="BM262" s="7" t="s">
        <v>1784</v>
      </c>
      <c r="BN262" s="7">
        <v>15</v>
      </c>
      <c r="BO262" s="7"/>
      <c r="BP262" s="7"/>
      <c r="BQ262" s="7"/>
      <c r="BR262" s="7">
        <v>1</v>
      </c>
      <c r="BS262" s="7" t="s">
        <v>1849</v>
      </c>
      <c r="BT262" s="7" t="s">
        <v>1850</v>
      </c>
      <c r="BU262" s="7">
        <v>170301</v>
      </c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9"/>
      <c r="CH262" s="9"/>
      <c r="CI262" s="9"/>
      <c r="CJ262" s="7">
        <v>1</v>
      </c>
    </row>
    <row r="263" spans="1:88" ht="15" x14ac:dyDescent="0.25">
      <c r="A263">
        <v>262</v>
      </c>
      <c r="B263" s="28">
        <v>863</v>
      </c>
      <c r="C263" s="28" t="s">
        <v>430</v>
      </c>
      <c r="D263" s="45">
        <v>4429575</v>
      </c>
      <c r="E263" s="29" t="s">
        <v>2258</v>
      </c>
      <c r="F263" s="29" t="s">
        <v>2259</v>
      </c>
      <c r="G263" s="29" t="s">
        <v>1757</v>
      </c>
      <c r="H263" s="30">
        <f t="shared" si="47"/>
        <v>26968</v>
      </c>
      <c r="I263" s="29" t="s">
        <v>1737</v>
      </c>
      <c r="J263" s="28">
        <v>0</v>
      </c>
      <c r="K263" s="31">
        <v>0</v>
      </c>
      <c r="L263" s="7"/>
      <c r="M263" s="7"/>
      <c r="N263" s="7"/>
      <c r="O263" s="32" t="str">
        <f>"Retención Judicial "&amp;(Tabla1[[#This Row],[JUDICIAL]]*100)&amp;"%"</f>
        <v>Retención Judicial 0%</v>
      </c>
      <c r="P263" s="7"/>
      <c r="Q263" s="33">
        <f t="shared" si="52"/>
        <v>930</v>
      </c>
      <c r="R263" s="34">
        <f>+Tabla1[[#This Row],[MINIMO VITAL]]*9%</f>
        <v>83.7</v>
      </c>
      <c r="S263" s="7"/>
      <c r="T263" s="7">
        <f t="shared" ca="1" si="43"/>
        <v>45</v>
      </c>
      <c r="U263" s="7" t="str">
        <f t="shared" si="44"/>
        <v>04429575</v>
      </c>
      <c r="V263" s="7"/>
      <c r="W263" s="7"/>
      <c r="X263" s="7"/>
      <c r="Y263" s="7"/>
      <c r="Z263" s="7"/>
      <c r="AA263" s="8">
        <f>+Tabla1[[#This Row],[FECHA DE
NACIMIENTO]]</f>
        <v>26968</v>
      </c>
      <c r="AB263" s="20"/>
      <c r="AC263" s="7"/>
      <c r="AD263" s="7" t="str">
        <f>IF(COUNTIF(D$1:D262,D263)=0,"OK","Duplicado")</f>
        <v>OK</v>
      </c>
      <c r="AE263" s="7" t="str">
        <f t="shared" ca="1" si="45"/>
        <v>Inactivo</v>
      </c>
      <c r="AF263" s="9" t="s">
        <v>431</v>
      </c>
      <c r="AG263" s="9" t="str">
        <f t="shared" si="48"/>
        <v>CMAC</v>
      </c>
      <c r="AH263" s="7"/>
      <c r="AI263" s="7"/>
      <c r="AJ263" s="7"/>
      <c r="AK263" s="7"/>
      <c r="AL263" s="7"/>
      <c r="AM263" s="7"/>
      <c r="AN263" s="7"/>
      <c r="AO263" s="7" t="e">
        <f ca="1">SEPARARAPELLIDOS2018(Tabla1[[#This Row],[APELLIDOS Y NOMBRES]])</f>
        <v>#NAME?</v>
      </c>
      <c r="AP263" s="7">
        <f t="shared" ca="1" si="49"/>
        <v>0</v>
      </c>
      <c r="AQ263" s="7">
        <f t="shared" ca="1" si="50"/>
        <v>0</v>
      </c>
      <c r="AR263" s="7">
        <f t="shared" ca="1" si="51"/>
        <v>0</v>
      </c>
      <c r="AS263" s="7" t="e">
        <f ca="1">QuitarSimbolos(Tabla1[[#This Row],[CODTRA5]])</f>
        <v>#NAME?</v>
      </c>
      <c r="AT263" s="7" t="s">
        <v>1703</v>
      </c>
      <c r="AU263" s="7">
        <f t="shared" si="46"/>
        <v>1</v>
      </c>
      <c r="AV263" s="7">
        <v>1</v>
      </c>
      <c r="AW263" s="7" t="str">
        <f>+Tabla1[[#This Row],[DNI23]]</f>
        <v>04429575</v>
      </c>
      <c r="AX263" s="7">
        <v>604</v>
      </c>
      <c r="AY263" s="8">
        <f>+Tabla1[[#This Row],[FECHA DE
NACIMIENTO]]</f>
        <v>26968</v>
      </c>
      <c r="AZ263" s="7">
        <f ca="1">+Tabla1[[#This Row],[CODTRA6]]</f>
        <v>0</v>
      </c>
      <c r="BA263" s="7">
        <f ca="1">+Tabla1[[#This Row],[CODTRA7]]</f>
        <v>0</v>
      </c>
      <c r="BB263" s="7" t="e">
        <f ca="1">+Tabla1[[#This Row],[CODTRA8]]</f>
        <v>#NAME?</v>
      </c>
      <c r="BC263" s="7">
        <f>+Tabla1[[#This Row],[SEXO]]</f>
        <v>1</v>
      </c>
      <c r="BD263" s="7">
        <v>9589</v>
      </c>
      <c r="BE263" s="7"/>
      <c r="BF263" s="7">
        <v>958816178</v>
      </c>
      <c r="BG263" s="10" t="s">
        <v>2260</v>
      </c>
      <c r="BH263" s="7">
        <v>1</v>
      </c>
      <c r="BI263" s="9" t="s">
        <v>2024</v>
      </c>
      <c r="BJ263" s="7" t="s">
        <v>1918</v>
      </c>
      <c r="BK263" s="7"/>
      <c r="BL263" s="7"/>
      <c r="BM263" s="7"/>
      <c r="BN263" s="7"/>
      <c r="BO263" s="7"/>
      <c r="BP263" s="7"/>
      <c r="BQ263" s="7"/>
      <c r="BR263" s="7"/>
      <c r="BS263" s="7"/>
      <c r="BT263" s="7" t="s">
        <v>2261</v>
      </c>
      <c r="BU263" s="7">
        <v>40701</v>
      </c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9"/>
      <c r="CH263" s="9"/>
      <c r="CI263" s="9"/>
      <c r="CJ263" s="7">
        <v>1</v>
      </c>
    </row>
    <row r="264" spans="1:88" ht="15" x14ac:dyDescent="0.25">
      <c r="A264">
        <v>263</v>
      </c>
      <c r="B264" s="28">
        <v>1316</v>
      </c>
      <c r="C264" s="28" t="s">
        <v>432</v>
      </c>
      <c r="D264" s="45">
        <v>4621336</v>
      </c>
      <c r="E264" s="29" t="s">
        <v>2262</v>
      </c>
      <c r="F264" s="29" t="s">
        <v>2263</v>
      </c>
      <c r="G264" s="29" t="s">
        <v>1742</v>
      </c>
      <c r="H264" s="30">
        <f t="shared" si="47"/>
        <v>21271</v>
      </c>
      <c r="I264" s="29" t="s">
        <v>1737</v>
      </c>
      <c r="J264" s="28">
        <v>0</v>
      </c>
      <c r="K264" s="31">
        <v>0</v>
      </c>
      <c r="L264" s="7"/>
      <c r="M264" s="7"/>
      <c r="N264" s="7"/>
      <c r="O264" s="32" t="str">
        <f>"Retención Judicial "&amp;(Tabla1[[#This Row],[JUDICIAL]]*100)&amp;"%"</f>
        <v>Retención Judicial 0%</v>
      </c>
      <c r="P264" s="7"/>
      <c r="Q264" s="33">
        <f t="shared" si="52"/>
        <v>930</v>
      </c>
      <c r="R264" s="34">
        <f>+Tabla1[[#This Row],[MINIMO VITAL]]*9%</f>
        <v>83.7</v>
      </c>
      <c r="S264" s="7"/>
      <c r="T264" s="7">
        <f t="shared" ca="1" si="43"/>
        <v>61</v>
      </c>
      <c r="U264" s="7" t="str">
        <f t="shared" si="44"/>
        <v>04621336</v>
      </c>
      <c r="V264" s="7"/>
      <c r="W264" s="7"/>
      <c r="X264" s="7"/>
      <c r="Y264" s="7"/>
      <c r="Z264" s="7"/>
      <c r="AA264" s="8">
        <f>+Tabla1[[#This Row],[FECHA DE
NACIMIENTO]]</f>
        <v>21271</v>
      </c>
      <c r="AB264" s="20"/>
      <c r="AC264" s="7"/>
      <c r="AD264" s="7" t="str">
        <f>IF(COUNTIF(D$1:D263,D264)=0,"OK","Duplicado")</f>
        <v>OK</v>
      </c>
      <c r="AE264" s="7" t="str">
        <f t="shared" ca="1" si="45"/>
        <v>Inactivo</v>
      </c>
      <c r="AF264" s="9" t="s">
        <v>433</v>
      </c>
      <c r="AG264" s="9" t="str">
        <f t="shared" si="48"/>
        <v>CMAC</v>
      </c>
      <c r="AH264" s="7"/>
      <c r="AI264" s="7"/>
      <c r="AJ264" s="7"/>
      <c r="AK264" s="7"/>
      <c r="AL264" s="7"/>
      <c r="AM264" s="7"/>
      <c r="AN264" s="7"/>
      <c r="AO264" s="7" t="e">
        <f ca="1">SEPARARAPELLIDOS2018(Tabla1[[#This Row],[APELLIDOS Y NOMBRES]])</f>
        <v>#NAME?</v>
      </c>
      <c r="AP264" s="7">
        <f t="shared" ca="1" si="49"/>
        <v>0</v>
      </c>
      <c r="AQ264" s="7">
        <f t="shared" ca="1" si="50"/>
        <v>0</v>
      </c>
      <c r="AR264" s="7">
        <f t="shared" ca="1" si="51"/>
        <v>0</v>
      </c>
      <c r="AS264" s="7" t="e">
        <f ca="1">QuitarSimbolos(Tabla1[[#This Row],[CODTRA5]])</f>
        <v>#NAME?</v>
      </c>
      <c r="AT264" s="7" t="s">
        <v>1703</v>
      </c>
      <c r="AU264" s="7">
        <f t="shared" si="46"/>
        <v>1</v>
      </c>
      <c r="AV264" s="7">
        <v>1</v>
      </c>
      <c r="AW264" s="7" t="str">
        <f>+Tabla1[[#This Row],[DNI23]]</f>
        <v>04621336</v>
      </c>
      <c r="AX264" s="7">
        <v>604</v>
      </c>
      <c r="AY264" s="8">
        <f>+Tabla1[[#This Row],[FECHA DE
NACIMIENTO]]</f>
        <v>21271</v>
      </c>
      <c r="AZ264" s="7">
        <f ca="1">+Tabla1[[#This Row],[CODTRA6]]</f>
        <v>0</v>
      </c>
      <c r="BA264" s="7">
        <f ca="1">+Tabla1[[#This Row],[CODTRA7]]</f>
        <v>0</v>
      </c>
      <c r="BB264" s="7" t="e">
        <f ca="1">+Tabla1[[#This Row],[CODTRA8]]</f>
        <v>#NAME?</v>
      </c>
      <c r="BC264" s="7">
        <f>+Tabla1[[#This Row],[SEXO]]</f>
        <v>1</v>
      </c>
      <c r="BD264" s="7">
        <v>9589</v>
      </c>
      <c r="BE264" s="7"/>
      <c r="BF264" s="7">
        <v>999987507</v>
      </c>
      <c r="BG264" s="10" t="s">
        <v>1704</v>
      </c>
      <c r="BH264" s="7"/>
      <c r="BI264" s="9"/>
      <c r="BJ264" s="7"/>
      <c r="BK264" s="7"/>
      <c r="BL264" s="7"/>
      <c r="BM264" s="7" t="s">
        <v>1721</v>
      </c>
      <c r="BN264" s="7">
        <v>7</v>
      </c>
      <c r="BO264" s="7"/>
      <c r="BP264" s="7"/>
      <c r="BQ264" s="7"/>
      <c r="BR264" s="7">
        <v>2</v>
      </c>
      <c r="BS264" s="7" t="s">
        <v>2264</v>
      </c>
      <c r="BT264" s="7"/>
      <c r="BU264" s="7">
        <v>40704</v>
      </c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9"/>
      <c r="CH264" s="9"/>
      <c r="CI264" s="9"/>
      <c r="CJ264" s="7">
        <v>1</v>
      </c>
    </row>
    <row r="265" spans="1:88" ht="15" x14ac:dyDescent="0.25">
      <c r="A265">
        <v>264</v>
      </c>
      <c r="B265" s="28">
        <v>864</v>
      </c>
      <c r="C265" s="28" t="s">
        <v>434</v>
      </c>
      <c r="D265" s="45">
        <v>4632574</v>
      </c>
      <c r="E265" s="29" t="s">
        <v>2265</v>
      </c>
      <c r="F265" s="29"/>
      <c r="G265" s="29" t="s">
        <v>1702</v>
      </c>
      <c r="H265" s="30">
        <f t="shared" si="47"/>
        <v>19878</v>
      </c>
      <c r="I265" s="29"/>
      <c r="J265" s="28">
        <v>0</v>
      </c>
      <c r="K265" s="31">
        <v>0</v>
      </c>
      <c r="L265" s="7"/>
      <c r="M265" s="7"/>
      <c r="N265" s="7"/>
      <c r="O265" s="32" t="str">
        <f>"Retención Judicial "&amp;(Tabla1[[#This Row],[JUDICIAL]]*100)&amp;"%"</f>
        <v>Retención Judicial 0%</v>
      </c>
      <c r="P265" s="7"/>
      <c r="Q265" s="33">
        <f t="shared" si="52"/>
        <v>930</v>
      </c>
      <c r="R265" s="34">
        <f>+Tabla1[[#This Row],[MINIMO VITAL]]*9%</f>
        <v>83.7</v>
      </c>
      <c r="S265" s="7"/>
      <c r="T265" s="7">
        <f t="shared" ca="1" si="43"/>
        <v>64</v>
      </c>
      <c r="U265" s="7" t="str">
        <f t="shared" si="44"/>
        <v>04632574</v>
      </c>
      <c r="V265" s="7"/>
      <c r="W265" s="7"/>
      <c r="X265" s="7"/>
      <c r="Y265" s="7"/>
      <c r="Z265" s="7"/>
      <c r="AA265" s="8">
        <f>+Tabla1[[#This Row],[FECHA DE
NACIMIENTO]]</f>
        <v>19878</v>
      </c>
      <c r="AB265" s="20"/>
      <c r="AC265" s="7"/>
      <c r="AD265" s="7" t="str">
        <f>IF(COUNTIF(D$1:D264,D265)=0,"OK","Duplicado")</f>
        <v>OK</v>
      </c>
      <c r="AE265" s="7" t="str">
        <f t="shared" ca="1" si="45"/>
        <v>Inactivo</v>
      </c>
      <c r="AF265" s="9" t="s">
        <v>435</v>
      </c>
      <c r="AG265" s="9" t="str">
        <f t="shared" si="48"/>
        <v>CMAC</v>
      </c>
      <c r="AH265" s="7"/>
      <c r="AI265" s="7"/>
      <c r="AJ265" s="7"/>
      <c r="AK265" s="7"/>
      <c r="AL265" s="7"/>
      <c r="AM265" s="7"/>
      <c r="AN265" s="7"/>
      <c r="AO265" s="7" t="e">
        <f ca="1">SEPARARAPELLIDOS2018(Tabla1[[#This Row],[APELLIDOS Y NOMBRES]])</f>
        <v>#NAME?</v>
      </c>
      <c r="AP265" s="7">
        <f t="shared" ca="1" si="49"/>
        <v>0</v>
      </c>
      <c r="AQ265" s="7">
        <f t="shared" ca="1" si="50"/>
        <v>0</v>
      </c>
      <c r="AR265" s="7">
        <f t="shared" ca="1" si="51"/>
        <v>0</v>
      </c>
      <c r="AS265" s="7" t="e">
        <f ca="1">QuitarSimbolos(Tabla1[[#This Row],[CODTRA5]])</f>
        <v>#NAME?</v>
      </c>
      <c r="AT265" s="7" t="s">
        <v>1974</v>
      </c>
      <c r="AU265" s="7">
        <f t="shared" si="46"/>
        <v>2</v>
      </c>
      <c r="AV265" s="7">
        <v>1</v>
      </c>
      <c r="AW265" s="7" t="str">
        <f>+Tabla1[[#This Row],[DNI23]]</f>
        <v>04632574</v>
      </c>
      <c r="AX265" s="7">
        <v>604</v>
      </c>
      <c r="AY265" s="8">
        <f>+Tabla1[[#This Row],[FECHA DE
NACIMIENTO]]</f>
        <v>19878</v>
      </c>
      <c r="AZ265" s="7">
        <f ca="1">+Tabla1[[#This Row],[CODTRA6]]</f>
        <v>0</v>
      </c>
      <c r="BA265" s="7">
        <f ca="1">+Tabla1[[#This Row],[CODTRA7]]</f>
        <v>0</v>
      </c>
      <c r="BB265" s="7" t="e">
        <f ca="1">+Tabla1[[#This Row],[CODTRA8]]</f>
        <v>#NAME?</v>
      </c>
      <c r="BC265" s="7">
        <f>+Tabla1[[#This Row],[SEXO]]</f>
        <v>2</v>
      </c>
      <c r="BD265" s="7">
        <v>9589</v>
      </c>
      <c r="BE265" s="7"/>
      <c r="BF265" s="7">
        <v>959616135</v>
      </c>
      <c r="BG265" s="10" t="s">
        <v>1704</v>
      </c>
      <c r="BH265" s="7"/>
      <c r="BI265" s="9"/>
      <c r="BJ265" s="7"/>
      <c r="BK265" s="7"/>
      <c r="BL265" s="7"/>
      <c r="BM265" s="7" t="s">
        <v>1832</v>
      </c>
      <c r="BN265" s="7">
        <v>6</v>
      </c>
      <c r="BO265" s="7"/>
      <c r="BP265" s="7"/>
      <c r="BQ265" s="7"/>
      <c r="BR265" s="7">
        <v>2</v>
      </c>
      <c r="BS265" s="7" t="s">
        <v>2193</v>
      </c>
      <c r="BT265" s="7"/>
      <c r="BU265" s="7">
        <v>40704</v>
      </c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9"/>
      <c r="CH265" s="9"/>
      <c r="CI265" s="9"/>
      <c r="CJ265" s="7">
        <v>1</v>
      </c>
    </row>
    <row r="266" spans="1:88" ht="15" x14ac:dyDescent="0.25">
      <c r="A266">
        <v>265</v>
      </c>
      <c r="B266" s="28">
        <v>79</v>
      </c>
      <c r="C266" s="28" t="s">
        <v>436</v>
      </c>
      <c r="D266" s="45">
        <v>30827143</v>
      </c>
      <c r="E266" s="29" t="s">
        <v>2266</v>
      </c>
      <c r="F266" s="29"/>
      <c r="G266" s="29" t="s">
        <v>1702</v>
      </c>
      <c r="H266" s="30">
        <f t="shared" si="47"/>
        <v>19750</v>
      </c>
      <c r="I266" s="29"/>
      <c r="J266" s="28">
        <v>0</v>
      </c>
      <c r="K266" s="31">
        <v>0</v>
      </c>
      <c r="L266" s="7"/>
      <c r="M266" s="7"/>
      <c r="N266" s="7"/>
      <c r="O266" s="32" t="str">
        <f>"Retención Judicial "&amp;(Tabla1[[#This Row],[JUDICIAL]]*100)&amp;"%"</f>
        <v>Retención Judicial 0%</v>
      </c>
      <c r="P266" s="7"/>
      <c r="Q266" s="33">
        <f t="shared" si="52"/>
        <v>930</v>
      </c>
      <c r="R266" s="34">
        <f>+Tabla1[[#This Row],[MINIMO VITAL]]*9%</f>
        <v>83.7</v>
      </c>
      <c r="S266" s="7"/>
      <c r="T266" s="7">
        <f t="shared" ca="1" si="43"/>
        <v>65</v>
      </c>
      <c r="U266" s="7" t="str">
        <f t="shared" si="44"/>
        <v>30827143</v>
      </c>
      <c r="V266" s="7"/>
      <c r="W266" s="7"/>
      <c r="X266" s="7"/>
      <c r="Y266" s="7"/>
      <c r="Z266" s="7"/>
      <c r="AA266" s="8">
        <f>+Tabla1[[#This Row],[FECHA DE
NACIMIENTO]]</f>
        <v>19750</v>
      </c>
      <c r="AB266" s="20"/>
      <c r="AC266" s="7"/>
      <c r="AD266" s="7" t="str">
        <f>IF(COUNTIF(D$1:D265,D266)=0,"OK","Duplicado")</f>
        <v>OK</v>
      </c>
      <c r="AE266" s="7" t="str">
        <f t="shared" ca="1" si="45"/>
        <v>Inactivo</v>
      </c>
      <c r="AF266" s="9" t="s">
        <v>437</v>
      </c>
      <c r="AG266" s="9" t="str">
        <f t="shared" si="48"/>
        <v>CMAC</v>
      </c>
      <c r="AH266" s="7"/>
      <c r="AI266" s="7"/>
      <c r="AJ266" s="7"/>
      <c r="AK266" s="7"/>
      <c r="AL266" s="7"/>
      <c r="AM266" s="7"/>
      <c r="AN266" s="7"/>
      <c r="AO266" s="7" t="e">
        <f ca="1">SEPARARAPELLIDOS2018(Tabla1[[#This Row],[APELLIDOS Y NOMBRES]])</f>
        <v>#NAME?</v>
      </c>
      <c r="AP266" s="7">
        <f t="shared" ca="1" si="49"/>
        <v>0</v>
      </c>
      <c r="AQ266" s="7">
        <f t="shared" ca="1" si="50"/>
        <v>0</v>
      </c>
      <c r="AR266" s="7">
        <f t="shared" ca="1" si="51"/>
        <v>0</v>
      </c>
      <c r="AS266" s="7" t="e">
        <f ca="1">QuitarSimbolos(Tabla1[[#This Row],[CODTRA5]])</f>
        <v>#NAME?</v>
      </c>
      <c r="AT266" s="7" t="s">
        <v>1974</v>
      </c>
      <c r="AU266" s="7">
        <f t="shared" si="46"/>
        <v>2</v>
      </c>
      <c r="AV266" s="7">
        <v>1</v>
      </c>
      <c r="AW266" s="7" t="str">
        <f>+Tabla1[[#This Row],[DNI23]]</f>
        <v>30827143</v>
      </c>
      <c r="AX266" s="7">
        <v>604</v>
      </c>
      <c r="AY266" s="8">
        <f>+Tabla1[[#This Row],[FECHA DE
NACIMIENTO]]</f>
        <v>19750</v>
      </c>
      <c r="AZ266" s="7">
        <f ca="1">+Tabla1[[#This Row],[CODTRA6]]</f>
        <v>0</v>
      </c>
      <c r="BA266" s="7">
        <f ca="1">+Tabla1[[#This Row],[CODTRA7]]</f>
        <v>0</v>
      </c>
      <c r="BB266" s="7" t="e">
        <f ca="1">+Tabla1[[#This Row],[CODTRA8]]</f>
        <v>#NAME?</v>
      </c>
      <c r="BC266" s="7">
        <f>+Tabla1[[#This Row],[SEXO]]</f>
        <v>2</v>
      </c>
      <c r="BD266" s="7">
        <v>9589</v>
      </c>
      <c r="BE266" s="7"/>
      <c r="BF266" s="7">
        <v>959616135</v>
      </c>
      <c r="BG266" s="10" t="s">
        <v>1704</v>
      </c>
      <c r="BH266" s="7"/>
      <c r="BI266" s="9"/>
      <c r="BJ266" s="7"/>
      <c r="BK266" s="7"/>
      <c r="BL266" s="7"/>
      <c r="BM266" s="7" t="s">
        <v>1738</v>
      </c>
      <c r="BN266" s="7">
        <v>6</v>
      </c>
      <c r="BO266" s="7"/>
      <c r="BP266" s="7"/>
      <c r="BQ266" s="7"/>
      <c r="BR266" s="7">
        <v>2</v>
      </c>
      <c r="BS266" s="7" t="s">
        <v>2267</v>
      </c>
      <c r="BT266" s="7"/>
      <c r="BU266" s="7">
        <v>40704</v>
      </c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9"/>
      <c r="CH266" s="9"/>
      <c r="CI266" s="9"/>
      <c r="CJ266" s="7">
        <v>1</v>
      </c>
    </row>
    <row r="267" spans="1:88" ht="15" x14ac:dyDescent="0.25">
      <c r="A267">
        <v>266</v>
      </c>
      <c r="B267" s="28">
        <v>866</v>
      </c>
      <c r="C267" s="28" t="s">
        <v>438</v>
      </c>
      <c r="D267" s="45">
        <v>30836817</v>
      </c>
      <c r="E267" s="29" t="s">
        <v>2268</v>
      </c>
      <c r="F267" s="29" t="s">
        <v>2269</v>
      </c>
      <c r="G267" s="29" t="s">
        <v>1736</v>
      </c>
      <c r="H267" s="30">
        <f t="shared" si="47"/>
        <v>27250</v>
      </c>
      <c r="I267" s="29" t="s">
        <v>1710</v>
      </c>
      <c r="J267" s="28">
        <v>0</v>
      </c>
      <c r="K267" s="31">
        <v>0</v>
      </c>
      <c r="L267" s="7"/>
      <c r="M267" s="7"/>
      <c r="N267" s="7"/>
      <c r="O267" s="32" t="str">
        <f>"Retención Judicial "&amp;(Tabla1[[#This Row],[JUDICIAL]]*100)&amp;"%"</f>
        <v>Retención Judicial 0%</v>
      </c>
      <c r="P267" s="7"/>
      <c r="Q267" s="33">
        <f t="shared" si="52"/>
        <v>930</v>
      </c>
      <c r="R267" s="34">
        <f>+Tabla1[[#This Row],[MINIMO VITAL]]*9%</f>
        <v>83.7</v>
      </c>
      <c r="S267" s="7"/>
      <c r="T267" s="7">
        <f t="shared" ca="1" si="43"/>
        <v>44</v>
      </c>
      <c r="U267" s="7" t="str">
        <f t="shared" si="44"/>
        <v>30836817</v>
      </c>
      <c r="V267" s="7"/>
      <c r="W267" s="7"/>
      <c r="X267" s="7"/>
      <c r="Y267" s="7"/>
      <c r="Z267" s="7"/>
      <c r="AA267" s="8">
        <f>+Tabla1[[#This Row],[FECHA DE
NACIMIENTO]]</f>
        <v>27250</v>
      </c>
      <c r="AB267" s="20"/>
      <c r="AC267" s="7"/>
      <c r="AD267" s="7" t="str">
        <f>IF(COUNTIF(D$1:D266,D267)=0,"OK","Duplicado")</f>
        <v>OK</v>
      </c>
      <c r="AE267" s="7" t="str">
        <f t="shared" ca="1" si="45"/>
        <v>Inactivo</v>
      </c>
      <c r="AF267" s="9" t="s">
        <v>439</v>
      </c>
      <c r="AG267" s="9" t="str">
        <f t="shared" si="48"/>
        <v>CMAC</v>
      </c>
      <c r="AH267" s="7"/>
      <c r="AI267" s="7"/>
      <c r="AJ267" s="7"/>
      <c r="AK267" s="7"/>
      <c r="AL267" s="7"/>
      <c r="AM267" s="7"/>
      <c r="AN267" s="7"/>
      <c r="AO267" s="7" t="e">
        <f ca="1">SEPARARAPELLIDOS2018(Tabla1[[#This Row],[APELLIDOS Y NOMBRES]])</f>
        <v>#NAME?</v>
      </c>
      <c r="AP267" s="7">
        <f t="shared" ca="1" si="49"/>
        <v>0</v>
      </c>
      <c r="AQ267" s="7">
        <f t="shared" ca="1" si="50"/>
        <v>0</v>
      </c>
      <c r="AR267" s="7">
        <f t="shared" ca="1" si="51"/>
        <v>0</v>
      </c>
      <c r="AS267" s="7" t="e">
        <f ca="1">QuitarSimbolos(Tabla1[[#This Row],[CODTRA5]])</f>
        <v>#NAME?</v>
      </c>
      <c r="AT267" s="7" t="s">
        <v>1703</v>
      </c>
      <c r="AU267" s="7">
        <f t="shared" si="46"/>
        <v>1</v>
      </c>
      <c r="AV267" s="7">
        <v>1</v>
      </c>
      <c r="AW267" s="7" t="str">
        <f>+Tabla1[[#This Row],[DNI23]]</f>
        <v>30836817</v>
      </c>
      <c r="AX267" s="7">
        <v>604</v>
      </c>
      <c r="AY267" s="8">
        <f>+Tabla1[[#This Row],[FECHA DE
NACIMIENTO]]</f>
        <v>27250</v>
      </c>
      <c r="AZ267" s="7">
        <f ca="1">+Tabla1[[#This Row],[CODTRA6]]</f>
        <v>0</v>
      </c>
      <c r="BA267" s="7">
        <f ca="1">+Tabla1[[#This Row],[CODTRA7]]</f>
        <v>0</v>
      </c>
      <c r="BB267" s="7" t="e">
        <f ca="1">+Tabla1[[#This Row],[CODTRA8]]</f>
        <v>#NAME?</v>
      </c>
      <c r="BC267" s="7">
        <f>+Tabla1[[#This Row],[SEXO]]</f>
        <v>1</v>
      </c>
      <c r="BD267" s="7">
        <v>9589</v>
      </c>
      <c r="BE267" s="7"/>
      <c r="BF267" s="7">
        <v>959621202</v>
      </c>
      <c r="BG267" s="10" t="s">
        <v>2270</v>
      </c>
      <c r="BH267" s="7">
        <v>3</v>
      </c>
      <c r="BI267" s="9" t="s">
        <v>2271</v>
      </c>
      <c r="BJ267" s="7">
        <v>151</v>
      </c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>
        <v>40701</v>
      </c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9"/>
      <c r="CH267" s="9"/>
      <c r="CI267" s="9"/>
      <c r="CJ267" s="7">
        <v>1</v>
      </c>
    </row>
    <row r="268" spans="1:88" ht="15" x14ac:dyDescent="0.25">
      <c r="A268">
        <v>267</v>
      </c>
      <c r="B268" s="28">
        <v>867</v>
      </c>
      <c r="C268" s="28" t="s">
        <v>440</v>
      </c>
      <c r="D268" s="45">
        <v>71125048</v>
      </c>
      <c r="E268" s="29" t="s">
        <v>2272</v>
      </c>
      <c r="F268" s="29" t="s">
        <v>2273</v>
      </c>
      <c r="G268" s="29" t="s">
        <v>1742</v>
      </c>
      <c r="H268" s="30">
        <f t="shared" si="47"/>
        <v>34890</v>
      </c>
      <c r="I268" s="29" t="s">
        <v>1710</v>
      </c>
      <c r="J268" s="28">
        <v>0</v>
      </c>
      <c r="K268" s="31">
        <v>0</v>
      </c>
      <c r="L268" s="7"/>
      <c r="M268" s="7"/>
      <c r="N268" s="7"/>
      <c r="O268" s="32" t="str">
        <f>"Retención Judicial "&amp;(Tabla1[[#This Row],[JUDICIAL]]*100)&amp;"%"</f>
        <v>Retención Judicial 0%</v>
      </c>
      <c r="P268" s="7"/>
      <c r="Q268" s="33">
        <f t="shared" si="52"/>
        <v>930</v>
      </c>
      <c r="R268" s="34">
        <f>+Tabla1[[#This Row],[MINIMO VITAL]]*9%</f>
        <v>83.7</v>
      </c>
      <c r="S268" s="7"/>
      <c r="T268" s="7">
        <f t="shared" ca="1" si="43"/>
        <v>23</v>
      </c>
      <c r="U268" s="7" t="str">
        <f t="shared" si="44"/>
        <v>71125048</v>
      </c>
      <c r="V268" s="7"/>
      <c r="W268" s="7"/>
      <c r="X268" s="7"/>
      <c r="Y268" s="7"/>
      <c r="Z268" s="7"/>
      <c r="AA268" s="8">
        <f>+Tabla1[[#This Row],[FECHA DE
NACIMIENTO]]</f>
        <v>34890</v>
      </c>
      <c r="AB268" s="20"/>
      <c r="AC268" s="7"/>
      <c r="AD268" s="7" t="str">
        <f>IF(COUNTIF(D$1:D267,D268)=0,"OK","Duplicado")</f>
        <v>OK</v>
      </c>
      <c r="AE268" s="7" t="str">
        <f t="shared" ca="1" si="45"/>
        <v>Inactivo</v>
      </c>
      <c r="AF268" s="9" t="s">
        <v>441</v>
      </c>
      <c r="AG268" s="9" t="str">
        <f t="shared" si="48"/>
        <v>CMAC</v>
      </c>
      <c r="AH268" s="7"/>
      <c r="AI268" s="7"/>
      <c r="AJ268" s="7"/>
      <c r="AK268" s="7"/>
      <c r="AL268" s="7"/>
      <c r="AM268" s="7"/>
      <c r="AN268" s="7"/>
      <c r="AO268" s="7" t="e">
        <f ca="1">SEPARARAPELLIDOS2018(Tabla1[[#This Row],[APELLIDOS Y NOMBRES]])</f>
        <v>#NAME?</v>
      </c>
      <c r="AP268" s="7">
        <f t="shared" ca="1" si="49"/>
        <v>0</v>
      </c>
      <c r="AQ268" s="7">
        <f t="shared" ca="1" si="50"/>
        <v>0</v>
      </c>
      <c r="AR268" s="7">
        <f t="shared" ca="1" si="51"/>
        <v>0</v>
      </c>
      <c r="AS268" s="7" t="e">
        <f ca="1">QuitarSimbolos(Tabla1[[#This Row],[CODTRA5]])</f>
        <v>#NAME?</v>
      </c>
      <c r="AT268" s="7" t="s">
        <v>1703</v>
      </c>
      <c r="AU268" s="7">
        <f t="shared" si="46"/>
        <v>1</v>
      </c>
      <c r="AV268" s="7">
        <v>1</v>
      </c>
      <c r="AW268" s="7" t="str">
        <f>+Tabla1[[#This Row],[DNI23]]</f>
        <v>71125048</v>
      </c>
      <c r="AX268" s="7">
        <v>604</v>
      </c>
      <c r="AY268" s="8">
        <f>+Tabla1[[#This Row],[FECHA DE
NACIMIENTO]]</f>
        <v>34890</v>
      </c>
      <c r="AZ268" s="7">
        <f ca="1">+Tabla1[[#This Row],[CODTRA6]]</f>
        <v>0</v>
      </c>
      <c r="BA268" s="7">
        <f ca="1">+Tabla1[[#This Row],[CODTRA7]]</f>
        <v>0</v>
      </c>
      <c r="BB268" s="7" t="e">
        <f ca="1">+Tabla1[[#This Row],[CODTRA8]]</f>
        <v>#NAME?</v>
      </c>
      <c r="BC268" s="7">
        <f>+Tabla1[[#This Row],[SEXO]]</f>
        <v>1</v>
      </c>
      <c r="BD268" s="7">
        <v>9589</v>
      </c>
      <c r="BE268" s="7"/>
      <c r="BF268" s="7">
        <v>959616135</v>
      </c>
      <c r="BG268" s="10" t="s">
        <v>1704</v>
      </c>
      <c r="BH268" s="7">
        <v>3</v>
      </c>
      <c r="BI268" s="9" t="s">
        <v>2274</v>
      </c>
      <c r="BJ268" s="7">
        <v>113</v>
      </c>
      <c r="BK268" s="7"/>
      <c r="BL268" s="7"/>
      <c r="BM268" s="7"/>
      <c r="BN268" s="7"/>
      <c r="BO268" s="7"/>
      <c r="BP268" s="7"/>
      <c r="BQ268" s="7"/>
      <c r="BR268" s="7">
        <v>2</v>
      </c>
      <c r="BS268" s="9" t="s">
        <v>1961</v>
      </c>
      <c r="BT268" s="9"/>
      <c r="BU268" s="7">
        <v>17301</v>
      </c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9"/>
      <c r="CH268" s="9"/>
      <c r="CI268" s="9"/>
      <c r="CJ268" s="7">
        <v>1</v>
      </c>
    </row>
    <row r="269" spans="1:88" ht="15" x14ac:dyDescent="0.25">
      <c r="A269">
        <v>268</v>
      </c>
      <c r="B269" s="28">
        <v>125</v>
      </c>
      <c r="C269" s="28" t="s">
        <v>442</v>
      </c>
      <c r="D269" s="45">
        <v>30825812</v>
      </c>
      <c r="E269" s="29" t="s">
        <v>2275</v>
      </c>
      <c r="F269" s="29"/>
      <c r="G269" s="29" t="s">
        <v>1702</v>
      </c>
      <c r="H269" s="30">
        <f t="shared" si="47"/>
        <v>19059</v>
      </c>
      <c r="I269" s="29" t="s">
        <v>1720</v>
      </c>
      <c r="J269" s="28">
        <v>0</v>
      </c>
      <c r="K269" s="31">
        <v>0</v>
      </c>
      <c r="L269" s="7"/>
      <c r="M269" s="7"/>
      <c r="N269" s="7"/>
      <c r="O269" s="32" t="str">
        <f>"Retención Judicial "&amp;(Tabla1[[#This Row],[JUDICIAL]]*100)&amp;"%"</f>
        <v>Retención Judicial 0%</v>
      </c>
      <c r="P269" s="7"/>
      <c r="Q269" s="33">
        <f t="shared" si="52"/>
        <v>930</v>
      </c>
      <c r="R269" s="34">
        <f>+Tabla1[[#This Row],[MINIMO VITAL]]*9%</f>
        <v>83.7</v>
      </c>
      <c r="S269" s="7"/>
      <c r="T269" s="7">
        <f t="shared" ca="1" si="43"/>
        <v>67</v>
      </c>
      <c r="U269" s="7" t="str">
        <f t="shared" si="44"/>
        <v>30825812</v>
      </c>
      <c r="V269" s="7"/>
      <c r="W269" s="7"/>
      <c r="X269" s="7"/>
      <c r="Y269" s="7"/>
      <c r="Z269" s="7"/>
      <c r="AA269" s="8">
        <f>+Tabla1[[#This Row],[FECHA DE
NACIMIENTO]]</f>
        <v>19059</v>
      </c>
      <c r="AB269" s="20"/>
      <c r="AC269" s="7"/>
      <c r="AD269" s="7" t="str">
        <f>IF(COUNTIF(D$1:D268,D269)=0,"OK","Duplicado")</f>
        <v>OK</v>
      </c>
      <c r="AE269" s="7" t="str">
        <f t="shared" ca="1" si="45"/>
        <v>Inactivo</v>
      </c>
      <c r="AF269" s="9" t="s">
        <v>443</v>
      </c>
      <c r="AG269" s="9" t="str">
        <f t="shared" si="48"/>
        <v>CMAC</v>
      </c>
      <c r="AH269" s="7"/>
      <c r="AI269" s="7"/>
      <c r="AJ269" s="7"/>
      <c r="AK269" s="7"/>
      <c r="AL269" s="7"/>
      <c r="AM269" s="7"/>
      <c r="AN269" s="7"/>
      <c r="AO269" s="7" t="e">
        <f ca="1">SEPARARAPELLIDOS2018(Tabla1[[#This Row],[APELLIDOS Y NOMBRES]])</f>
        <v>#NAME?</v>
      </c>
      <c r="AP269" s="7">
        <f t="shared" ca="1" si="49"/>
        <v>0</v>
      </c>
      <c r="AQ269" s="7">
        <f t="shared" ca="1" si="50"/>
        <v>0</v>
      </c>
      <c r="AR269" s="7">
        <f t="shared" ca="1" si="51"/>
        <v>0</v>
      </c>
      <c r="AS269" s="7" t="e">
        <f ca="1">QuitarSimbolos(Tabla1[[#This Row],[CODTRA5]])</f>
        <v>#NAME?</v>
      </c>
      <c r="AT269" s="7" t="s">
        <v>1974</v>
      </c>
      <c r="AU269" s="7">
        <f t="shared" si="46"/>
        <v>2</v>
      </c>
      <c r="AV269" s="7">
        <v>1</v>
      </c>
      <c r="AW269" s="7" t="str">
        <f>+Tabla1[[#This Row],[DNI23]]</f>
        <v>30825812</v>
      </c>
      <c r="AX269" s="7">
        <v>604</v>
      </c>
      <c r="AY269" s="8">
        <f>+Tabla1[[#This Row],[FECHA DE
NACIMIENTO]]</f>
        <v>19059</v>
      </c>
      <c r="AZ269" s="7">
        <f ca="1">+Tabla1[[#This Row],[CODTRA6]]</f>
        <v>0</v>
      </c>
      <c r="BA269" s="7">
        <f ca="1">+Tabla1[[#This Row],[CODTRA7]]</f>
        <v>0</v>
      </c>
      <c r="BB269" s="7" t="e">
        <f ca="1">+Tabla1[[#This Row],[CODTRA8]]</f>
        <v>#NAME?</v>
      </c>
      <c r="BC269" s="7">
        <f>+Tabla1[[#This Row],[SEXO]]</f>
        <v>2</v>
      </c>
      <c r="BD269" s="7">
        <v>9589</v>
      </c>
      <c r="BE269" s="7"/>
      <c r="BF269" s="7">
        <v>959616135</v>
      </c>
      <c r="BG269" s="10" t="s">
        <v>1704</v>
      </c>
      <c r="BH269" s="7"/>
      <c r="BI269" s="9"/>
      <c r="BJ269" s="7"/>
      <c r="BK269" s="7"/>
      <c r="BL269" s="7"/>
      <c r="BM269" s="7" t="s">
        <v>1750</v>
      </c>
      <c r="BN269" s="7">
        <v>7</v>
      </c>
      <c r="BO269" s="7"/>
      <c r="BP269" s="7"/>
      <c r="BQ269" s="7"/>
      <c r="BR269" s="7">
        <v>99</v>
      </c>
      <c r="BS269" s="7" t="s">
        <v>2276</v>
      </c>
      <c r="BT269" s="7"/>
      <c r="BU269" s="7">
        <v>40701</v>
      </c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9"/>
      <c r="CH269" s="9"/>
      <c r="CI269" s="9"/>
      <c r="CJ269" s="7">
        <v>1</v>
      </c>
    </row>
    <row r="270" spans="1:88" ht="15" x14ac:dyDescent="0.25">
      <c r="A270">
        <v>269</v>
      </c>
      <c r="B270" s="28">
        <v>868</v>
      </c>
      <c r="C270" s="28" t="s">
        <v>444</v>
      </c>
      <c r="D270" s="45">
        <v>76361972</v>
      </c>
      <c r="E270" s="29" t="s">
        <v>2277</v>
      </c>
      <c r="F270" s="29"/>
      <c r="G270" s="29" t="s">
        <v>1702</v>
      </c>
      <c r="H270" s="30">
        <f t="shared" si="47"/>
        <v>34825</v>
      </c>
      <c r="I270" s="29"/>
      <c r="J270" s="28">
        <v>0</v>
      </c>
      <c r="K270" s="31">
        <v>0</v>
      </c>
      <c r="L270" s="7"/>
      <c r="M270" s="7"/>
      <c r="N270" s="7"/>
      <c r="O270" s="32" t="str">
        <f>"Retención Judicial "&amp;(Tabla1[[#This Row],[JUDICIAL]]*100)&amp;"%"</f>
        <v>Retención Judicial 0%</v>
      </c>
      <c r="P270" s="7"/>
      <c r="Q270" s="33">
        <f t="shared" si="52"/>
        <v>930</v>
      </c>
      <c r="R270" s="34">
        <f>+Tabla1[[#This Row],[MINIMO VITAL]]*9%</f>
        <v>83.7</v>
      </c>
      <c r="S270" s="7"/>
      <c r="T270" s="7">
        <f t="shared" ca="1" si="43"/>
        <v>23</v>
      </c>
      <c r="U270" s="7" t="str">
        <f t="shared" si="44"/>
        <v>76361972</v>
      </c>
      <c r="V270" s="7"/>
      <c r="W270" s="7"/>
      <c r="X270" s="7"/>
      <c r="Y270" s="7"/>
      <c r="Z270" s="7"/>
      <c r="AA270" s="8">
        <f>+Tabla1[[#This Row],[FECHA DE
NACIMIENTO]]</f>
        <v>34825</v>
      </c>
      <c r="AB270" s="20"/>
      <c r="AC270" s="7"/>
      <c r="AD270" s="7" t="str">
        <f>IF(COUNTIF(D$1:D269,D270)=0,"OK","Duplicado")</f>
        <v>OK</v>
      </c>
      <c r="AE270" s="7" t="str">
        <f t="shared" ca="1" si="45"/>
        <v>Inactivo</v>
      </c>
      <c r="AF270" s="9" t="s">
        <v>445</v>
      </c>
      <c r="AG270" s="9" t="str">
        <f t="shared" si="48"/>
        <v>CMAC</v>
      </c>
      <c r="AH270" s="7"/>
      <c r="AI270" s="7"/>
      <c r="AJ270" s="7"/>
      <c r="AK270" s="7"/>
      <c r="AL270" s="7"/>
      <c r="AM270" s="7"/>
      <c r="AN270" s="7"/>
      <c r="AO270" s="7" t="e">
        <f ca="1">SEPARARAPELLIDOS2018(Tabla1[[#This Row],[APELLIDOS Y NOMBRES]])</f>
        <v>#NAME?</v>
      </c>
      <c r="AP270" s="7">
        <f t="shared" ca="1" si="49"/>
        <v>0</v>
      </c>
      <c r="AQ270" s="7">
        <f t="shared" ca="1" si="50"/>
        <v>0</v>
      </c>
      <c r="AR270" s="7">
        <f t="shared" ca="1" si="51"/>
        <v>0</v>
      </c>
      <c r="AS270" s="7" t="e">
        <f ca="1">QuitarSimbolos(Tabla1[[#This Row],[CODTRA5]])</f>
        <v>#NAME?</v>
      </c>
      <c r="AT270" s="7" t="s">
        <v>1974</v>
      </c>
      <c r="AU270" s="7">
        <f t="shared" si="46"/>
        <v>2</v>
      </c>
      <c r="AV270" s="7">
        <v>1</v>
      </c>
      <c r="AW270" s="7" t="str">
        <f>+Tabla1[[#This Row],[DNI23]]</f>
        <v>76361972</v>
      </c>
      <c r="AX270" s="7">
        <v>604</v>
      </c>
      <c r="AY270" s="8">
        <f>+Tabla1[[#This Row],[FECHA DE
NACIMIENTO]]</f>
        <v>34825</v>
      </c>
      <c r="AZ270" s="7">
        <f ca="1">+Tabla1[[#This Row],[CODTRA6]]</f>
        <v>0</v>
      </c>
      <c r="BA270" s="7">
        <f ca="1">+Tabla1[[#This Row],[CODTRA7]]</f>
        <v>0</v>
      </c>
      <c r="BB270" s="7" t="e">
        <f ca="1">+Tabla1[[#This Row],[CODTRA8]]</f>
        <v>#NAME?</v>
      </c>
      <c r="BC270" s="7">
        <f>+Tabla1[[#This Row],[SEXO]]</f>
        <v>2</v>
      </c>
      <c r="BD270" s="7">
        <v>9589</v>
      </c>
      <c r="BE270" s="7"/>
      <c r="BF270" s="7">
        <v>959616135</v>
      </c>
      <c r="BG270" s="10" t="s">
        <v>1704</v>
      </c>
      <c r="BH270" s="7"/>
      <c r="BI270" s="9"/>
      <c r="BJ270" s="7"/>
      <c r="BK270" s="7"/>
      <c r="BL270" s="7"/>
      <c r="BM270" s="7" t="s">
        <v>1721</v>
      </c>
      <c r="BN270" s="7">
        <v>1</v>
      </c>
      <c r="BO270" s="7"/>
      <c r="BP270" s="7"/>
      <c r="BQ270" s="7"/>
      <c r="BR270" s="7">
        <v>2</v>
      </c>
      <c r="BS270" s="7" t="s">
        <v>2278</v>
      </c>
      <c r="BT270" s="7"/>
      <c r="BU270" s="7">
        <v>40704</v>
      </c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9"/>
      <c r="CH270" s="9"/>
      <c r="CI270" s="9"/>
      <c r="CJ270" s="7">
        <v>1</v>
      </c>
    </row>
    <row r="271" spans="1:88" ht="15" x14ac:dyDescent="0.25">
      <c r="A271">
        <v>270</v>
      </c>
      <c r="B271" s="28">
        <v>4012</v>
      </c>
      <c r="C271" s="28" t="s">
        <v>1599</v>
      </c>
      <c r="D271" s="46">
        <v>30863271</v>
      </c>
      <c r="E271" s="29" t="s">
        <v>2279</v>
      </c>
      <c r="F271" s="29" t="s">
        <v>1720</v>
      </c>
      <c r="G271" s="29" t="s">
        <v>1702</v>
      </c>
      <c r="H271" s="30">
        <f t="shared" si="47"/>
        <v>25258</v>
      </c>
      <c r="I271" s="29"/>
      <c r="J271" s="28">
        <v>0</v>
      </c>
      <c r="K271" s="31">
        <v>0</v>
      </c>
      <c r="L271" s="7"/>
      <c r="M271" s="7"/>
      <c r="N271" s="7"/>
      <c r="O271" s="32" t="str">
        <f>"Retención Judicial "&amp;(Tabla1[[#This Row],[JUDICIAL]]*100)&amp;"%"</f>
        <v>Retención Judicial 0%</v>
      </c>
      <c r="P271" s="7"/>
      <c r="Q271" s="33">
        <f t="shared" si="52"/>
        <v>930</v>
      </c>
      <c r="R271" s="34">
        <f>+Tabla1[[#This Row],[MINIMO VITAL]]*9%</f>
        <v>83.7</v>
      </c>
      <c r="S271" s="7"/>
      <c r="T271" s="7">
        <f t="shared" ca="1" si="43"/>
        <v>50</v>
      </c>
      <c r="U271" s="7" t="str">
        <f t="shared" si="44"/>
        <v>30863271</v>
      </c>
      <c r="V271" s="7"/>
      <c r="W271" s="7"/>
      <c r="X271" s="7"/>
      <c r="Y271" s="7"/>
      <c r="Z271" s="7"/>
      <c r="AA271" s="8">
        <f>+Tabla1[[#This Row],[FECHA DE
NACIMIENTO]]</f>
        <v>25258</v>
      </c>
      <c r="AB271" s="20"/>
      <c r="AC271" s="7"/>
      <c r="AD271" s="7" t="str">
        <f>IF(COUNTIF(D$1:D270,D271)=0,"OK","Duplicado")</f>
        <v>OK</v>
      </c>
      <c r="AE271" s="7" t="str">
        <f t="shared" ca="1" si="45"/>
        <v>Inactivo</v>
      </c>
      <c r="AF271" s="7" t="s">
        <v>1609</v>
      </c>
      <c r="AG271" s="9" t="str">
        <f t="shared" si="48"/>
        <v>CMAC</v>
      </c>
      <c r="AH271" s="7"/>
      <c r="AI271" s="7"/>
      <c r="AJ271" s="7"/>
      <c r="AK271" s="7"/>
      <c r="AL271" s="7"/>
      <c r="AM271" s="7"/>
      <c r="AN271" s="7"/>
      <c r="AO271" s="7" t="e">
        <f ca="1">SEPARARAPELLIDOS2018(Tabla1[[#This Row],[APELLIDOS Y NOMBRES]])</f>
        <v>#NAME?</v>
      </c>
      <c r="AP271" s="7">
        <f t="shared" ca="1" si="49"/>
        <v>0</v>
      </c>
      <c r="AQ271" s="7">
        <f t="shared" ca="1" si="50"/>
        <v>0</v>
      </c>
      <c r="AR271" s="7">
        <f t="shared" ca="1" si="51"/>
        <v>0</v>
      </c>
      <c r="AS271" s="7" t="e">
        <f ca="1">QuitarSimbolos(Tabla1[[#This Row],[CODTRA5]])</f>
        <v>#NAME?</v>
      </c>
      <c r="AT271" s="7" t="s">
        <v>1703</v>
      </c>
      <c r="AU271" s="7">
        <f t="shared" si="46"/>
        <v>1</v>
      </c>
      <c r="AV271" s="7">
        <v>1</v>
      </c>
      <c r="AW271" s="7" t="str">
        <f>+Tabla1[[#This Row],[DNI23]]</f>
        <v>30863271</v>
      </c>
      <c r="AX271" s="7">
        <v>604</v>
      </c>
      <c r="AY271" s="11">
        <f>+Tabla1[[#This Row],[FECHA DE
NACIMIENTO]]</f>
        <v>25258</v>
      </c>
      <c r="AZ271" s="7">
        <f ca="1">+Tabla1[[#This Row],[CODTRA6]]</f>
        <v>0</v>
      </c>
      <c r="BA271" s="7">
        <f ca="1">+Tabla1[[#This Row],[CODTRA7]]</f>
        <v>0</v>
      </c>
      <c r="BB271" s="7" t="e">
        <f ca="1">+Tabla1[[#This Row],[CODTRA8]]</f>
        <v>#NAME?</v>
      </c>
      <c r="BC271" s="7">
        <f>+Tabla1[[#This Row],[SEXO]]</f>
        <v>1</v>
      </c>
      <c r="BD271" s="7">
        <v>9589</v>
      </c>
      <c r="BE271" s="7"/>
      <c r="BF271" s="7">
        <v>959616135</v>
      </c>
      <c r="BG271" s="10" t="s">
        <v>1704</v>
      </c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</row>
    <row r="272" spans="1:88" ht="15" x14ac:dyDescent="0.25">
      <c r="A272">
        <v>271</v>
      </c>
      <c r="B272" s="28">
        <v>443</v>
      </c>
      <c r="C272" s="28" t="s">
        <v>446</v>
      </c>
      <c r="D272" s="45">
        <v>30857162</v>
      </c>
      <c r="E272" s="35" t="s">
        <v>3406</v>
      </c>
      <c r="F272" s="29" t="s">
        <v>1720</v>
      </c>
      <c r="G272" s="29" t="s">
        <v>1702</v>
      </c>
      <c r="H272" s="30">
        <f t="shared" si="47"/>
        <v>28609</v>
      </c>
      <c r="I272" s="29" t="s">
        <v>1720</v>
      </c>
      <c r="J272" s="28">
        <v>0</v>
      </c>
      <c r="K272" s="31">
        <v>0</v>
      </c>
      <c r="L272" s="7"/>
      <c r="M272" s="7"/>
      <c r="N272" s="7"/>
      <c r="O272" s="32" t="str">
        <f>"Retención Judicial "&amp;(Tabla1[[#This Row],[JUDICIAL]]*100)&amp;"%"</f>
        <v>Retención Judicial 0%</v>
      </c>
      <c r="P272" s="7"/>
      <c r="Q272" s="33">
        <f t="shared" si="52"/>
        <v>930</v>
      </c>
      <c r="R272" s="34">
        <f>+Tabla1[[#This Row],[MINIMO VITAL]]*9%</f>
        <v>83.7</v>
      </c>
      <c r="S272" s="7"/>
      <c r="T272" s="7">
        <f t="shared" ca="1" si="43"/>
        <v>40</v>
      </c>
      <c r="U272" s="7" t="str">
        <f t="shared" si="44"/>
        <v>30857162</v>
      </c>
      <c r="V272" s="7"/>
      <c r="W272" s="7"/>
      <c r="X272" s="7"/>
      <c r="Y272" s="7"/>
      <c r="Z272" s="7"/>
      <c r="AA272" s="8">
        <f>+Tabla1[[#This Row],[FECHA DE
NACIMIENTO]]</f>
        <v>28609</v>
      </c>
      <c r="AB272" s="20"/>
      <c r="AC272" s="7"/>
      <c r="AD272" s="7" t="str">
        <f>IF(COUNTIF(D$1:D271,D272)=0,"OK","Duplicado")</f>
        <v>OK</v>
      </c>
      <c r="AE272" s="7" t="str">
        <f t="shared" ca="1" si="45"/>
        <v>Inactivo</v>
      </c>
      <c r="AF272" s="9" t="s">
        <v>1720</v>
      </c>
      <c r="AG272" s="9" t="str">
        <f t="shared" si="48"/>
        <v/>
      </c>
      <c r="AH272" s="7"/>
      <c r="AI272" s="7"/>
      <c r="AJ272" s="7"/>
      <c r="AK272" s="7"/>
      <c r="AL272" s="7"/>
      <c r="AM272" s="7"/>
      <c r="AN272" s="7"/>
      <c r="AO272" s="7" t="e">
        <f ca="1">SEPARARAPELLIDOS2018(Tabla1[[#This Row],[APELLIDOS Y NOMBRES]])</f>
        <v>#NAME?</v>
      </c>
      <c r="AP272" s="7">
        <f t="shared" ca="1" si="49"/>
        <v>0</v>
      </c>
      <c r="AQ272" s="7">
        <f t="shared" ca="1" si="50"/>
        <v>0</v>
      </c>
      <c r="AR272" s="7">
        <f t="shared" ca="1" si="51"/>
        <v>0</v>
      </c>
      <c r="AS272" s="7" t="e">
        <f ca="1">QuitarSimbolos(Tabla1[[#This Row],[CODTRA5]])</f>
        <v>#NAME?</v>
      </c>
      <c r="AT272" s="7" t="s">
        <v>1703</v>
      </c>
      <c r="AU272" s="7">
        <f t="shared" si="46"/>
        <v>1</v>
      </c>
      <c r="AV272" s="7">
        <v>1</v>
      </c>
      <c r="AW272" s="7" t="str">
        <f>+Tabla1[[#This Row],[DNI23]]</f>
        <v>30857162</v>
      </c>
      <c r="AX272" s="7">
        <v>604</v>
      </c>
      <c r="AY272" s="8">
        <f>+Tabla1[[#This Row],[FECHA DE
NACIMIENTO]]</f>
        <v>28609</v>
      </c>
      <c r="AZ272" s="7">
        <f ca="1">+Tabla1[[#This Row],[CODTRA6]]</f>
        <v>0</v>
      </c>
      <c r="BA272" s="7">
        <f ca="1">+Tabla1[[#This Row],[CODTRA7]]</f>
        <v>0</v>
      </c>
      <c r="BB272" s="7" t="e">
        <f ca="1">+Tabla1[[#This Row],[CODTRA8]]</f>
        <v>#NAME?</v>
      </c>
      <c r="BC272" s="7">
        <f>+Tabla1[[#This Row],[SEXO]]</f>
        <v>1</v>
      </c>
      <c r="BD272" s="7">
        <v>9589</v>
      </c>
      <c r="BE272" s="7"/>
      <c r="BF272" s="7">
        <v>910184995</v>
      </c>
      <c r="BG272" s="10" t="s">
        <v>2280</v>
      </c>
      <c r="BH272" s="7">
        <v>1</v>
      </c>
      <c r="BI272" s="9" t="s">
        <v>2281</v>
      </c>
      <c r="BJ272" s="9" t="s">
        <v>1769</v>
      </c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>
        <v>40701</v>
      </c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9"/>
      <c r="CH272" s="9"/>
      <c r="CI272" s="9"/>
      <c r="CJ272" s="7">
        <v>1</v>
      </c>
    </row>
    <row r="273" spans="1:88" ht="15" x14ac:dyDescent="0.25">
      <c r="A273">
        <v>272</v>
      </c>
      <c r="B273" s="28">
        <v>142</v>
      </c>
      <c r="C273" s="28" t="s">
        <v>447</v>
      </c>
      <c r="D273" s="45">
        <v>4625467</v>
      </c>
      <c r="E273" s="29" t="s">
        <v>2282</v>
      </c>
      <c r="F273" s="29"/>
      <c r="G273" s="29" t="s">
        <v>1702</v>
      </c>
      <c r="H273" s="30">
        <f t="shared" si="47"/>
        <v>20669</v>
      </c>
      <c r="I273" s="29" t="s">
        <v>1720</v>
      </c>
      <c r="J273" s="28">
        <v>0</v>
      </c>
      <c r="K273" s="31">
        <v>0</v>
      </c>
      <c r="L273" s="7"/>
      <c r="M273" s="7"/>
      <c r="N273" s="7"/>
      <c r="O273" s="32" t="str">
        <f>"Retención Judicial "&amp;(Tabla1[[#This Row],[JUDICIAL]]*100)&amp;"%"</f>
        <v>Retención Judicial 0%</v>
      </c>
      <c r="P273" s="7"/>
      <c r="Q273" s="33">
        <f t="shared" si="52"/>
        <v>930</v>
      </c>
      <c r="R273" s="34">
        <f>+Tabla1[[#This Row],[MINIMO VITAL]]*9%</f>
        <v>83.7</v>
      </c>
      <c r="S273" s="7"/>
      <c r="T273" s="7">
        <f t="shared" ca="1" si="43"/>
        <v>62</v>
      </c>
      <c r="U273" s="7" t="str">
        <f t="shared" si="44"/>
        <v>04625467</v>
      </c>
      <c r="V273" s="7"/>
      <c r="W273" s="7"/>
      <c r="X273" s="7"/>
      <c r="Y273" s="7"/>
      <c r="Z273" s="7"/>
      <c r="AA273" s="8">
        <f>+Tabla1[[#This Row],[FECHA DE
NACIMIENTO]]</f>
        <v>20669</v>
      </c>
      <c r="AB273" s="20"/>
      <c r="AC273" s="7"/>
      <c r="AD273" s="7" t="str">
        <f>IF(COUNTIF(D$1:D272,D273)=0,"OK","Duplicado")</f>
        <v>OK</v>
      </c>
      <c r="AE273" s="7" t="str">
        <f t="shared" ca="1" si="45"/>
        <v>Inactivo</v>
      </c>
      <c r="AF273" s="9" t="s">
        <v>448</v>
      </c>
      <c r="AG273" s="9" t="str">
        <f t="shared" si="48"/>
        <v>CMAC</v>
      </c>
      <c r="AH273" s="7"/>
      <c r="AI273" s="7"/>
      <c r="AJ273" s="7"/>
      <c r="AK273" s="7"/>
      <c r="AL273" s="7"/>
      <c r="AM273" s="7"/>
      <c r="AN273" s="7"/>
      <c r="AO273" s="7" t="e">
        <f ca="1">SEPARARAPELLIDOS2018(Tabla1[[#This Row],[APELLIDOS Y NOMBRES]])</f>
        <v>#NAME?</v>
      </c>
      <c r="AP273" s="7">
        <f t="shared" ca="1" si="49"/>
        <v>0</v>
      </c>
      <c r="AQ273" s="7">
        <f t="shared" ca="1" si="50"/>
        <v>0</v>
      </c>
      <c r="AR273" s="7">
        <f t="shared" ca="1" si="51"/>
        <v>0</v>
      </c>
      <c r="AS273" s="7" t="e">
        <f ca="1">QuitarSimbolos(Tabla1[[#This Row],[CODTRA5]])</f>
        <v>#NAME?</v>
      </c>
      <c r="AT273" s="7" t="s">
        <v>1703</v>
      </c>
      <c r="AU273" s="7">
        <f t="shared" si="46"/>
        <v>1</v>
      </c>
      <c r="AV273" s="7">
        <v>1</v>
      </c>
      <c r="AW273" s="7" t="str">
        <f>+Tabla1[[#This Row],[DNI23]]</f>
        <v>04625467</v>
      </c>
      <c r="AX273" s="7">
        <v>604</v>
      </c>
      <c r="AY273" s="8">
        <f>+Tabla1[[#This Row],[FECHA DE
NACIMIENTO]]</f>
        <v>20669</v>
      </c>
      <c r="AZ273" s="7">
        <f ca="1">+Tabla1[[#This Row],[CODTRA6]]</f>
        <v>0</v>
      </c>
      <c r="BA273" s="7">
        <f ca="1">+Tabla1[[#This Row],[CODTRA7]]</f>
        <v>0</v>
      </c>
      <c r="BB273" s="7" t="e">
        <f ca="1">+Tabla1[[#This Row],[CODTRA8]]</f>
        <v>#NAME?</v>
      </c>
      <c r="BC273" s="7">
        <f>+Tabla1[[#This Row],[SEXO]]</f>
        <v>1</v>
      </c>
      <c r="BD273" s="7">
        <v>9589</v>
      </c>
      <c r="BE273" s="7"/>
      <c r="BF273" s="7">
        <v>959616135</v>
      </c>
      <c r="BG273" s="10" t="s">
        <v>1704</v>
      </c>
      <c r="BH273" s="7"/>
      <c r="BI273" s="9"/>
      <c r="BJ273" s="7"/>
      <c r="BK273" s="7"/>
      <c r="BL273" s="7"/>
      <c r="BM273" s="7" t="s">
        <v>2283</v>
      </c>
      <c r="BN273" s="7">
        <v>4</v>
      </c>
      <c r="BO273" s="7"/>
      <c r="BP273" s="7"/>
      <c r="BQ273" s="7"/>
      <c r="BR273" s="7">
        <v>2</v>
      </c>
      <c r="BS273" s="7" t="s">
        <v>2284</v>
      </c>
      <c r="BT273" s="7" t="s">
        <v>2285</v>
      </c>
      <c r="BU273" s="7">
        <v>10114</v>
      </c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9"/>
      <c r="CH273" s="9"/>
      <c r="CI273" s="9"/>
      <c r="CJ273" s="7">
        <v>1</v>
      </c>
    </row>
    <row r="274" spans="1:88" ht="15" x14ac:dyDescent="0.25">
      <c r="A274">
        <v>273</v>
      </c>
      <c r="B274" s="28">
        <v>1317</v>
      </c>
      <c r="C274" s="28" t="s">
        <v>449</v>
      </c>
      <c r="D274" s="45">
        <v>4629739</v>
      </c>
      <c r="E274" s="29" t="s">
        <v>2286</v>
      </c>
      <c r="F274" s="29" t="s">
        <v>2287</v>
      </c>
      <c r="G274" s="29" t="s">
        <v>1742</v>
      </c>
      <c r="H274" s="30">
        <f t="shared" si="47"/>
        <v>21772</v>
      </c>
      <c r="I274" s="29" t="s">
        <v>1710</v>
      </c>
      <c r="J274" s="28">
        <v>0</v>
      </c>
      <c r="K274" s="31">
        <v>0</v>
      </c>
      <c r="L274" s="7"/>
      <c r="M274" s="7"/>
      <c r="N274" s="7"/>
      <c r="O274" s="32" t="str">
        <f>"Retención Judicial "&amp;(Tabla1[[#This Row],[JUDICIAL]]*100)&amp;"%"</f>
        <v>Retención Judicial 0%</v>
      </c>
      <c r="P274" s="7"/>
      <c r="Q274" s="33">
        <f t="shared" si="52"/>
        <v>930</v>
      </c>
      <c r="R274" s="34">
        <f>+Tabla1[[#This Row],[MINIMO VITAL]]*9%</f>
        <v>83.7</v>
      </c>
      <c r="S274" s="7"/>
      <c r="T274" s="7">
        <f t="shared" ca="1" si="43"/>
        <v>59</v>
      </c>
      <c r="U274" s="7" t="str">
        <f t="shared" si="44"/>
        <v>04629739</v>
      </c>
      <c r="V274" s="7"/>
      <c r="W274" s="7"/>
      <c r="X274" s="7"/>
      <c r="Y274" s="7"/>
      <c r="Z274" s="7"/>
      <c r="AA274" s="8">
        <f>+Tabla1[[#This Row],[FECHA DE
NACIMIENTO]]</f>
        <v>21772</v>
      </c>
      <c r="AB274" s="20"/>
      <c r="AC274" s="7"/>
      <c r="AD274" s="7" t="str">
        <f>IF(COUNTIF(D$1:D273,D274)=0,"OK","Duplicado")</f>
        <v>OK</v>
      </c>
      <c r="AE274" s="7" t="str">
        <f t="shared" ca="1" si="45"/>
        <v>Inactivo</v>
      </c>
      <c r="AF274" s="9" t="s">
        <v>450</v>
      </c>
      <c r="AG274" s="9" t="str">
        <f t="shared" si="48"/>
        <v>CMAC</v>
      </c>
      <c r="AH274" s="7"/>
      <c r="AI274" s="7"/>
      <c r="AJ274" s="7"/>
      <c r="AK274" s="7"/>
      <c r="AL274" s="7"/>
      <c r="AM274" s="7"/>
      <c r="AN274" s="7"/>
      <c r="AO274" s="7" t="e">
        <f ca="1">SEPARARAPELLIDOS2018(Tabla1[[#This Row],[APELLIDOS Y NOMBRES]])</f>
        <v>#NAME?</v>
      </c>
      <c r="AP274" s="7">
        <f t="shared" ca="1" si="49"/>
        <v>0</v>
      </c>
      <c r="AQ274" s="7">
        <f t="shared" ca="1" si="50"/>
        <v>0</v>
      </c>
      <c r="AR274" s="7">
        <f t="shared" ca="1" si="51"/>
        <v>0</v>
      </c>
      <c r="AS274" s="7" t="e">
        <f ca="1">QuitarSimbolos(Tabla1[[#This Row],[CODTRA5]])</f>
        <v>#NAME?</v>
      </c>
      <c r="AT274" s="7" t="s">
        <v>1703</v>
      </c>
      <c r="AU274" s="7">
        <f t="shared" si="46"/>
        <v>1</v>
      </c>
      <c r="AV274" s="7">
        <v>1</v>
      </c>
      <c r="AW274" s="7" t="str">
        <f>+Tabla1[[#This Row],[DNI23]]</f>
        <v>04629739</v>
      </c>
      <c r="AX274" s="7">
        <v>604</v>
      </c>
      <c r="AY274" s="8">
        <f>+Tabla1[[#This Row],[FECHA DE
NACIMIENTO]]</f>
        <v>21772</v>
      </c>
      <c r="AZ274" s="7">
        <f ca="1">+Tabla1[[#This Row],[CODTRA6]]</f>
        <v>0</v>
      </c>
      <c r="BA274" s="7">
        <f ca="1">+Tabla1[[#This Row],[CODTRA7]]</f>
        <v>0</v>
      </c>
      <c r="BB274" s="7" t="e">
        <f ca="1">+Tabla1[[#This Row],[CODTRA8]]</f>
        <v>#NAME?</v>
      </c>
      <c r="BC274" s="7">
        <f>+Tabla1[[#This Row],[SEXO]]</f>
        <v>1</v>
      </c>
      <c r="BD274" s="7">
        <v>9589</v>
      </c>
      <c r="BE274" s="7"/>
      <c r="BF274" s="7">
        <v>959616135</v>
      </c>
      <c r="BG274" s="10" t="s">
        <v>1704</v>
      </c>
      <c r="BH274" s="7"/>
      <c r="BI274" s="9"/>
      <c r="BJ274" s="7"/>
      <c r="BK274" s="7"/>
      <c r="BL274" s="7"/>
      <c r="BM274" s="7" t="s">
        <v>1705</v>
      </c>
      <c r="BN274" s="7">
        <v>17</v>
      </c>
      <c r="BO274" s="7"/>
      <c r="BP274" s="7"/>
      <c r="BQ274" s="7"/>
      <c r="BR274" s="7">
        <v>2</v>
      </c>
      <c r="BS274" s="7" t="s">
        <v>2020</v>
      </c>
      <c r="BT274" s="7" t="s">
        <v>2219</v>
      </c>
      <c r="BU274" s="7">
        <v>40704</v>
      </c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9"/>
      <c r="CH274" s="9"/>
      <c r="CI274" s="9"/>
      <c r="CJ274" s="7">
        <v>1</v>
      </c>
    </row>
    <row r="275" spans="1:88" ht="15" x14ac:dyDescent="0.25">
      <c r="A275">
        <v>274</v>
      </c>
      <c r="B275" s="28">
        <v>869</v>
      </c>
      <c r="C275" s="28" t="s">
        <v>451</v>
      </c>
      <c r="D275" s="45">
        <v>46516287</v>
      </c>
      <c r="E275" s="29" t="s">
        <v>2288</v>
      </c>
      <c r="F275" s="29" t="s">
        <v>2289</v>
      </c>
      <c r="G275" s="29" t="s">
        <v>1742</v>
      </c>
      <c r="H275" s="30">
        <f t="shared" si="47"/>
        <v>33020</v>
      </c>
      <c r="I275" s="29" t="s">
        <v>1710</v>
      </c>
      <c r="J275" s="28">
        <v>0</v>
      </c>
      <c r="K275" s="31">
        <v>0</v>
      </c>
      <c r="L275" s="7"/>
      <c r="M275" s="7"/>
      <c r="N275" s="7"/>
      <c r="O275" s="32" t="str">
        <f>"Retención Judicial "&amp;(Tabla1[[#This Row],[JUDICIAL]]*100)&amp;"%"</f>
        <v>Retención Judicial 0%</v>
      </c>
      <c r="P275" s="7"/>
      <c r="Q275" s="33">
        <f t="shared" si="52"/>
        <v>930</v>
      </c>
      <c r="R275" s="34">
        <f>+Tabla1[[#This Row],[MINIMO VITAL]]*9%</f>
        <v>83.7</v>
      </c>
      <c r="S275" s="7"/>
      <c r="T275" s="7">
        <f t="shared" ca="1" si="43"/>
        <v>28</v>
      </c>
      <c r="U275" s="7" t="str">
        <f t="shared" si="44"/>
        <v>46516287</v>
      </c>
      <c r="V275" s="7"/>
      <c r="W275" s="7"/>
      <c r="X275" s="7"/>
      <c r="Y275" s="7"/>
      <c r="Z275" s="7"/>
      <c r="AA275" s="8">
        <f>+Tabla1[[#This Row],[FECHA DE
NACIMIENTO]]</f>
        <v>33020</v>
      </c>
      <c r="AB275" s="20"/>
      <c r="AC275" s="7"/>
      <c r="AD275" s="7" t="str">
        <f>IF(COUNTIF(D$1:D274,D275)=0,"OK","Duplicado")</f>
        <v>OK</v>
      </c>
      <c r="AE275" s="7" t="str">
        <f t="shared" ca="1" si="45"/>
        <v>Inactivo</v>
      </c>
      <c r="AF275" s="9" t="s">
        <v>452</v>
      </c>
      <c r="AG275" s="9" t="str">
        <f t="shared" si="48"/>
        <v>CMAC</v>
      </c>
      <c r="AH275" s="7"/>
      <c r="AI275" s="7"/>
      <c r="AJ275" s="7"/>
      <c r="AK275" s="7"/>
      <c r="AL275" s="7"/>
      <c r="AM275" s="7"/>
      <c r="AN275" s="7"/>
      <c r="AO275" s="7" t="e">
        <f ca="1">SEPARARAPELLIDOS2018(Tabla1[[#This Row],[APELLIDOS Y NOMBRES]])</f>
        <v>#NAME?</v>
      </c>
      <c r="AP275" s="7">
        <f t="shared" ca="1" si="49"/>
        <v>0</v>
      </c>
      <c r="AQ275" s="7">
        <f t="shared" ca="1" si="50"/>
        <v>0</v>
      </c>
      <c r="AR275" s="7">
        <f t="shared" ca="1" si="51"/>
        <v>0</v>
      </c>
      <c r="AS275" s="7" t="e">
        <f ca="1">QuitarSimbolos(Tabla1[[#This Row],[CODTRA5]])</f>
        <v>#NAME?</v>
      </c>
      <c r="AT275" s="7" t="s">
        <v>1974</v>
      </c>
      <c r="AU275" s="7">
        <f t="shared" si="46"/>
        <v>2</v>
      </c>
      <c r="AV275" s="7">
        <v>1</v>
      </c>
      <c r="AW275" s="7" t="str">
        <f>+Tabla1[[#This Row],[DNI23]]</f>
        <v>46516287</v>
      </c>
      <c r="AX275" s="7">
        <v>604</v>
      </c>
      <c r="AY275" s="8">
        <f>+Tabla1[[#This Row],[FECHA DE
NACIMIENTO]]</f>
        <v>33020</v>
      </c>
      <c r="AZ275" s="7">
        <f ca="1">+Tabla1[[#This Row],[CODTRA6]]</f>
        <v>0</v>
      </c>
      <c r="BA275" s="7">
        <f ca="1">+Tabla1[[#This Row],[CODTRA7]]</f>
        <v>0</v>
      </c>
      <c r="BB275" s="7" t="e">
        <f ca="1">+Tabla1[[#This Row],[CODTRA8]]</f>
        <v>#NAME?</v>
      </c>
      <c r="BC275" s="7">
        <f>+Tabla1[[#This Row],[SEXO]]</f>
        <v>2</v>
      </c>
      <c r="BD275" s="7">
        <v>9589</v>
      </c>
      <c r="BE275" s="7"/>
      <c r="BF275" s="7">
        <v>959616135</v>
      </c>
      <c r="BG275" s="10" t="s">
        <v>1704</v>
      </c>
      <c r="BH275" s="7"/>
      <c r="BI275" s="9"/>
      <c r="BJ275" s="7"/>
      <c r="BK275" s="7"/>
      <c r="BL275" s="7"/>
      <c r="BM275" s="7" t="s">
        <v>1711</v>
      </c>
      <c r="BN275" s="7">
        <v>20</v>
      </c>
      <c r="BO275" s="7"/>
      <c r="BP275" s="7"/>
      <c r="BQ275" s="7"/>
      <c r="BR275" s="7">
        <v>2</v>
      </c>
      <c r="BS275" s="7" t="s">
        <v>2267</v>
      </c>
      <c r="BT275" s="7"/>
      <c r="BU275" s="7">
        <v>40704</v>
      </c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9"/>
      <c r="CH275" s="9"/>
      <c r="CI275" s="9"/>
      <c r="CJ275" s="7">
        <v>1</v>
      </c>
    </row>
    <row r="276" spans="1:88" ht="15" x14ac:dyDescent="0.25">
      <c r="A276">
        <v>275</v>
      </c>
      <c r="B276" s="28">
        <v>413</v>
      </c>
      <c r="C276" s="28" t="s">
        <v>453</v>
      </c>
      <c r="D276" s="45">
        <v>29678348</v>
      </c>
      <c r="E276" s="35" t="s">
        <v>3407</v>
      </c>
      <c r="F276" s="35" t="s">
        <v>3638</v>
      </c>
      <c r="G276" s="35" t="s">
        <v>1736</v>
      </c>
      <c r="H276" s="30">
        <f t="shared" si="47"/>
        <v>23232</v>
      </c>
      <c r="I276" s="29" t="s">
        <v>1710</v>
      </c>
      <c r="J276" s="28">
        <v>0</v>
      </c>
      <c r="K276" s="31">
        <v>0</v>
      </c>
      <c r="L276" s="7"/>
      <c r="M276" s="7"/>
      <c r="N276" s="7"/>
      <c r="O276" s="32" t="str">
        <f>"Retención Judicial "&amp;(Tabla1[[#This Row],[JUDICIAL]]*100)&amp;"%"</f>
        <v>Retención Judicial 0%</v>
      </c>
      <c r="P276" s="7"/>
      <c r="Q276" s="33">
        <f t="shared" si="52"/>
        <v>930</v>
      </c>
      <c r="R276" s="34">
        <f>+Tabla1[[#This Row],[MINIMO VITAL]]*9%</f>
        <v>83.7</v>
      </c>
      <c r="S276" s="7"/>
      <c r="T276" s="7">
        <f t="shared" ca="1" si="43"/>
        <v>55</v>
      </c>
      <c r="U276" s="7" t="str">
        <f t="shared" si="44"/>
        <v>29678348</v>
      </c>
      <c r="V276" s="7"/>
      <c r="W276" s="7"/>
      <c r="X276" s="7"/>
      <c r="Y276" s="7"/>
      <c r="Z276" s="7"/>
      <c r="AA276" s="8">
        <f>+Tabla1[[#This Row],[FECHA DE
NACIMIENTO]]</f>
        <v>23232</v>
      </c>
      <c r="AB276" s="20"/>
      <c r="AC276" s="7"/>
      <c r="AD276" s="7" t="str">
        <f>IF(COUNTIF(D$1:D275,D276)=0,"OK","Duplicado")</f>
        <v>OK</v>
      </c>
      <c r="AE276" s="7" t="str">
        <f t="shared" ca="1" si="45"/>
        <v>Inactivo</v>
      </c>
      <c r="AF276" s="9" t="s">
        <v>1720</v>
      </c>
      <c r="AG276" s="9" t="str">
        <f t="shared" si="48"/>
        <v/>
      </c>
      <c r="AH276" s="7"/>
      <c r="AI276" s="7"/>
      <c r="AJ276" s="7"/>
      <c r="AK276" s="7"/>
      <c r="AL276" s="7"/>
      <c r="AM276" s="7"/>
      <c r="AN276" s="7"/>
      <c r="AO276" s="7" t="e">
        <f ca="1">SEPARARAPELLIDOS2018(Tabla1[[#This Row],[APELLIDOS Y NOMBRES]])</f>
        <v>#NAME?</v>
      </c>
      <c r="AP276" s="7">
        <f t="shared" ca="1" si="49"/>
        <v>0</v>
      </c>
      <c r="AQ276" s="7">
        <f t="shared" ca="1" si="50"/>
        <v>0</v>
      </c>
      <c r="AR276" s="7">
        <f t="shared" ca="1" si="51"/>
        <v>0</v>
      </c>
      <c r="AS276" s="7" t="e">
        <f ca="1">QuitarSimbolos(Tabla1[[#This Row],[CODTRA5]])</f>
        <v>#NAME?</v>
      </c>
      <c r="AT276" s="7" t="s">
        <v>1703</v>
      </c>
      <c r="AU276" s="7">
        <f t="shared" si="46"/>
        <v>1</v>
      </c>
      <c r="AV276" s="7">
        <v>1</v>
      </c>
      <c r="AW276" s="7" t="str">
        <f>+Tabla1[[#This Row],[DNI23]]</f>
        <v>29678348</v>
      </c>
      <c r="AX276" s="7">
        <v>604</v>
      </c>
      <c r="AY276" s="8">
        <f>+Tabla1[[#This Row],[FECHA DE
NACIMIENTO]]</f>
        <v>23232</v>
      </c>
      <c r="AZ276" s="7">
        <f ca="1">+Tabla1[[#This Row],[CODTRA6]]</f>
        <v>0</v>
      </c>
      <c r="BA276" s="7">
        <f ca="1">+Tabla1[[#This Row],[CODTRA7]]</f>
        <v>0</v>
      </c>
      <c r="BB276" s="7" t="e">
        <f ca="1">+Tabla1[[#This Row],[CODTRA8]]</f>
        <v>#NAME?</v>
      </c>
      <c r="BC276" s="7">
        <f>+Tabla1[[#This Row],[SEXO]]</f>
        <v>1</v>
      </c>
      <c r="BD276" s="7">
        <v>9589</v>
      </c>
      <c r="BE276" s="7"/>
      <c r="BF276" s="7">
        <v>959616135</v>
      </c>
      <c r="BG276" s="10" t="s">
        <v>1704</v>
      </c>
      <c r="BH276" s="7"/>
      <c r="BI276" s="9"/>
      <c r="BJ276" s="7"/>
      <c r="BK276" s="7"/>
      <c r="BL276" s="7"/>
      <c r="BM276" s="7" t="s">
        <v>1711</v>
      </c>
      <c r="BN276" s="7">
        <v>13</v>
      </c>
      <c r="BO276" s="7"/>
      <c r="BP276" s="7"/>
      <c r="BQ276" s="7"/>
      <c r="BR276" s="7">
        <v>2</v>
      </c>
      <c r="BS276" s="7" t="s">
        <v>1733</v>
      </c>
      <c r="BT276" s="7"/>
      <c r="BU276" s="7">
        <v>170301</v>
      </c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9"/>
      <c r="CH276" s="9"/>
      <c r="CI276" s="9"/>
      <c r="CJ276" s="7">
        <v>1</v>
      </c>
    </row>
    <row r="277" spans="1:88" ht="15" x14ac:dyDescent="0.25">
      <c r="A277">
        <v>276</v>
      </c>
      <c r="B277" s="28">
        <v>1318</v>
      </c>
      <c r="C277" s="28" t="s">
        <v>454</v>
      </c>
      <c r="D277" s="45">
        <v>4629461</v>
      </c>
      <c r="E277" s="29" t="s">
        <v>2290</v>
      </c>
      <c r="F277" s="29"/>
      <c r="G277" s="29" t="s">
        <v>1702</v>
      </c>
      <c r="H277" s="30">
        <f t="shared" si="47"/>
        <v>18423</v>
      </c>
      <c r="I277" s="29" t="s">
        <v>1720</v>
      </c>
      <c r="J277" s="28">
        <v>0</v>
      </c>
      <c r="K277" s="31">
        <v>0</v>
      </c>
      <c r="L277" s="7"/>
      <c r="M277" s="7"/>
      <c r="N277" s="7"/>
      <c r="O277" s="32" t="str">
        <f>"Retención Judicial "&amp;(Tabla1[[#This Row],[JUDICIAL]]*100)&amp;"%"</f>
        <v>Retención Judicial 0%</v>
      </c>
      <c r="P277" s="7"/>
      <c r="Q277" s="33">
        <f t="shared" si="52"/>
        <v>930</v>
      </c>
      <c r="R277" s="34">
        <f>+Tabla1[[#This Row],[MINIMO VITAL]]*9%</f>
        <v>83.7</v>
      </c>
      <c r="S277" s="7"/>
      <c r="T277" s="7">
        <f t="shared" ca="1" si="43"/>
        <v>68</v>
      </c>
      <c r="U277" s="7" t="str">
        <f t="shared" si="44"/>
        <v>04629461</v>
      </c>
      <c r="V277" s="7"/>
      <c r="W277" s="7"/>
      <c r="X277" s="7"/>
      <c r="Y277" s="7"/>
      <c r="Z277" s="7"/>
      <c r="AA277" s="8">
        <f>+Tabla1[[#This Row],[FECHA DE
NACIMIENTO]]</f>
        <v>18423</v>
      </c>
      <c r="AB277" s="20"/>
      <c r="AC277" s="7"/>
      <c r="AD277" s="7" t="str">
        <f>IF(COUNTIF(D$1:D276,D277)=0,"OK","Duplicado")</f>
        <v>OK</v>
      </c>
      <c r="AE277" s="7" t="str">
        <f t="shared" ca="1" si="45"/>
        <v>Inactivo</v>
      </c>
      <c r="AF277" s="9" t="s">
        <v>455</v>
      </c>
      <c r="AG277" s="9" t="str">
        <f t="shared" si="48"/>
        <v>CMAC</v>
      </c>
      <c r="AH277" s="7"/>
      <c r="AI277" s="7"/>
      <c r="AJ277" s="7"/>
      <c r="AK277" s="7"/>
      <c r="AL277" s="7"/>
      <c r="AM277" s="7"/>
      <c r="AN277" s="7"/>
      <c r="AO277" s="7" t="e">
        <f ca="1">SEPARARAPELLIDOS2018(Tabla1[[#This Row],[APELLIDOS Y NOMBRES]])</f>
        <v>#NAME?</v>
      </c>
      <c r="AP277" s="7">
        <f t="shared" ca="1" si="49"/>
        <v>0</v>
      </c>
      <c r="AQ277" s="7">
        <f t="shared" ca="1" si="50"/>
        <v>0</v>
      </c>
      <c r="AR277" s="7">
        <f t="shared" ca="1" si="51"/>
        <v>0</v>
      </c>
      <c r="AS277" s="7" t="e">
        <f ca="1">QuitarSimbolos(Tabla1[[#This Row],[CODTRA5]])</f>
        <v>#NAME?</v>
      </c>
      <c r="AT277" s="7" t="s">
        <v>1703</v>
      </c>
      <c r="AU277" s="7">
        <f t="shared" si="46"/>
        <v>1</v>
      </c>
      <c r="AV277" s="7">
        <v>1</v>
      </c>
      <c r="AW277" s="7" t="str">
        <f>+Tabla1[[#This Row],[DNI23]]</f>
        <v>04629461</v>
      </c>
      <c r="AX277" s="7">
        <v>604</v>
      </c>
      <c r="AY277" s="8">
        <f>+Tabla1[[#This Row],[FECHA DE
NACIMIENTO]]</f>
        <v>18423</v>
      </c>
      <c r="AZ277" s="7">
        <f ca="1">+Tabla1[[#This Row],[CODTRA6]]</f>
        <v>0</v>
      </c>
      <c r="BA277" s="7">
        <f ca="1">+Tabla1[[#This Row],[CODTRA7]]</f>
        <v>0</v>
      </c>
      <c r="BB277" s="7" t="e">
        <f ca="1">+Tabla1[[#This Row],[CODTRA8]]</f>
        <v>#NAME?</v>
      </c>
      <c r="BC277" s="7">
        <f>+Tabla1[[#This Row],[SEXO]]</f>
        <v>1</v>
      </c>
      <c r="BD277" s="7">
        <v>9589</v>
      </c>
      <c r="BE277" s="7"/>
      <c r="BF277" s="7">
        <v>959616135</v>
      </c>
      <c r="BG277" s="10" t="s">
        <v>1704</v>
      </c>
      <c r="BH277" s="7"/>
      <c r="BI277" s="9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9"/>
      <c r="CH277" s="9"/>
      <c r="CI277" s="9"/>
      <c r="CJ277" s="7">
        <v>1</v>
      </c>
    </row>
    <row r="278" spans="1:88" ht="15" x14ac:dyDescent="0.25">
      <c r="A278">
        <v>277</v>
      </c>
      <c r="B278" s="28">
        <v>251</v>
      </c>
      <c r="C278" s="28" t="s">
        <v>3408</v>
      </c>
      <c r="D278" s="45">
        <v>30837249</v>
      </c>
      <c r="E278" s="35" t="s">
        <v>3409</v>
      </c>
      <c r="F278" s="35" t="s">
        <v>3639</v>
      </c>
      <c r="G278" s="35" t="s">
        <v>1757</v>
      </c>
      <c r="H278" s="30">
        <f t="shared" si="47"/>
        <v>27073</v>
      </c>
      <c r="I278" s="29" t="s">
        <v>1710</v>
      </c>
      <c r="J278" s="28">
        <v>0</v>
      </c>
      <c r="K278" s="31">
        <v>0</v>
      </c>
      <c r="L278" s="7"/>
      <c r="M278" s="7"/>
      <c r="N278" s="7"/>
      <c r="O278" s="32" t="str">
        <f>"Retención Judicial "&amp;(Tabla1[[#This Row],[JUDICIAL]]*100)&amp;"%"</f>
        <v>Retención Judicial 0%</v>
      </c>
      <c r="P278" s="7"/>
      <c r="Q278" s="33">
        <f t="shared" si="52"/>
        <v>930</v>
      </c>
      <c r="R278" s="34">
        <f>+Tabla1[[#This Row],[MINIMO VITAL]]*9%</f>
        <v>83.7</v>
      </c>
      <c r="S278" s="7"/>
      <c r="T278" s="7">
        <f t="shared" ca="1" si="43"/>
        <v>45</v>
      </c>
      <c r="U278" s="7" t="str">
        <f t="shared" si="44"/>
        <v>30837249</v>
      </c>
      <c r="V278" s="7"/>
      <c r="W278" s="7"/>
      <c r="X278" s="7"/>
      <c r="Y278" s="7"/>
      <c r="Z278" s="7"/>
      <c r="AA278" s="8">
        <f>+Tabla1[[#This Row],[FECHA DE
NACIMIENTO]]</f>
        <v>27073</v>
      </c>
      <c r="AB278" s="20"/>
      <c r="AC278" s="7"/>
      <c r="AD278" s="7" t="str">
        <f>IF(COUNTIF(D$1:D277,D278)=0,"OK","Duplicado")</f>
        <v>OK</v>
      </c>
      <c r="AE278" s="7" t="str">
        <f t="shared" ca="1" si="45"/>
        <v>Inactivo</v>
      </c>
      <c r="AF278" s="9" t="s">
        <v>1720</v>
      </c>
      <c r="AG278" s="9" t="str">
        <f t="shared" si="48"/>
        <v/>
      </c>
      <c r="AH278" s="7"/>
      <c r="AI278" s="7"/>
      <c r="AJ278" s="7"/>
      <c r="AK278" s="7"/>
      <c r="AL278" s="7"/>
      <c r="AM278" s="7"/>
      <c r="AN278" s="7"/>
      <c r="AO278" s="7" t="e">
        <f ca="1">SEPARARAPELLIDOS2018(Tabla1[[#This Row],[APELLIDOS Y NOMBRES]])</f>
        <v>#NAME?</v>
      </c>
      <c r="AP278" s="7">
        <f t="shared" ca="1" si="49"/>
        <v>0</v>
      </c>
      <c r="AQ278" s="7">
        <f t="shared" ca="1" si="50"/>
        <v>0</v>
      </c>
      <c r="AR278" s="7">
        <f t="shared" ca="1" si="51"/>
        <v>0</v>
      </c>
      <c r="AS278" s="7" t="e">
        <f ca="1">QuitarSimbolos(Tabla1[[#This Row],[CODTRA5]])</f>
        <v>#NAME?</v>
      </c>
      <c r="AT278" s="7" t="s">
        <v>1703</v>
      </c>
      <c r="AU278" s="7">
        <f t="shared" si="46"/>
        <v>1</v>
      </c>
      <c r="AV278" s="7">
        <v>1</v>
      </c>
      <c r="AW278" s="7" t="str">
        <f>+Tabla1[[#This Row],[DNI23]]</f>
        <v>30837249</v>
      </c>
      <c r="AX278" s="7">
        <v>604</v>
      </c>
      <c r="AY278" s="8">
        <f>+Tabla1[[#This Row],[FECHA DE
NACIMIENTO]]</f>
        <v>27073</v>
      </c>
      <c r="AZ278" s="7">
        <f ca="1">+Tabla1[[#This Row],[CODTRA6]]</f>
        <v>0</v>
      </c>
      <c r="BA278" s="7">
        <f ca="1">+Tabla1[[#This Row],[CODTRA7]]</f>
        <v>0</v>
      </c>
      <c r="BB278" s="7" t="e">
        <f ca="1">+Tabla1[[#This Row],[CODTRA8]]</f>
        <v>#NAME?</v>
      </c>
      <c r="BC278" s="7">
        <f>+Tabla1[[#This Row],[SEXO]]</f>
        <v>1</v>
      </c>
      <c r="BD278" s="7">
        <v>9589</v>
      </c>
      <c r="BE278" s="7"/>
      <c r="BF278" s="7">
        <v>968418858</v>
      </c>
      <c r="BG278" s="10" t="s">
        <v>2291</v>
      </c>
      <c r="BH278" s="7">
        <v>17</v>
      </c>
      <c r="BI278" s="9" t="s">
        <v>2132</v>
      </c>
      <c r="BJ278" s="7">
        <v>1121</v>
      </c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>
        <v>40701</v>
      </c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9"/>
      <c r="CH278" s="9"/>
      <c r="CI278" s="9"/>
      <c r="CJ278" s="7">
        <v>1</v>
      </c>
    </row>
    <row r="279" spans="1:88" ht="15" x14ac:dyDescent="0.25">
      <c r="A279">
        <v>278</v>
      </c>
      <c r="B279" s="28">
        <v>870</v>
      </c>
      <c r="C279" s="28" t="s">
        <v>456</v>
      </c>
      <c r="D279" s="45">
        <v>41412268</v>
      </c>
      <c r="E279" s="29" t="s">
        <v>2292</v>
      </c>
      <c r="F279" s="29"/>
      <c r="G279" s="29" t="s">
        <v>1702</v>
      </c>
      <c r="H279" s="30">
        <f t="shared" si="47"/>
        <v>27809</v>
      </c>
      <c r="I279" s="29"/>
      <c r="J279" s="28">
        <v>0</v>
      </c>
      <c r="K279" s="31">
        <v>0</v>
      </c>
      <c r="L279" s="7"/>
      <c r="M279" s="7"/>
      <c r="N279" s="7"/>
      <c r="O279" s="32" t="str">
        <f>"Retención Judicial "&amp;(Tabla1[[#This Row],[JUDICIAL]]*100)&amp;"%"</f>
        <v>Retención Judicial 0%</v>
      </c>
      <c r="P279" s="7"/>
      <c r="Q279" s="33">
        <f t="shared" si="52"/>
        <v>930</v>
      </c>
      <c r="R279" s="34">
        <f>+Tabla1[[#This Row],[MINIMO VITAL]]*9%</f>
        <v>83.7</v>
      </c>
      <c r="S279" s="7"/>
      <c r="T279" s="7">
        <f t="shared" ca="1" si="43"/>
        <v>43</v>
      </c>
      <c r="U279" s="7" t="str">
        <f t="shared" si="44"/>
        <v>41412268</v>
      </c>
      <c r="V279" s="7"/>
      <c r="W279" s="7"/>
      <c r="X279" s="7"/>
      <c r="Y279" s="7"/>
      <c r="Z279" s="7"/>
      <c r="AA279" s="8">
        <f>+Tabla1[[#This Row],[FECHA DE
NACIMIENTO]]</f>
        <v>27809</v>
      </c>
      <c r="AB279" s="20"/>
      <c r="AC279" s="7"/>
      <c r="AD279" s="7" t="str">
        <f>IF(COUNTIF(D$1:D278,D279)=0,"OK","Duplicado")</f>
        <v>OK</v>
      </c>
      <c r="AE279" s="7" t="str">
        <f t="shared" ca="1" si="45"/>
        <v>Inactivo</v>
      </c>
      <c r="AF279" s="9" t="s">
        <v>457</v>
      </c>
      <c r="AG279" s="9" t="str">
        <f t="shared" si="48"/>
        <v>CMAC</v>
      </c>
      <c r="AH279" s="7"/>
      <c r="AI279" s="7"/>
      <c r="AJ279" s="7"/>
      <c r="AK279" s="7"/>
      <c r="AL279" s="7"/>
      <c r="AM279" s="7"/>
      <c r="AN279" s="7"/>
      <c r="AO279" s="7" t="e">
        <f ca="1">SEPARARAPELLIDOS2018(Tabla1[[#This Row],[APELLIDOS Y NOMBRES]])</f>
        <v>#NAME?</v>
      </c>
      <c r="AP279" s="7">
        <f t="shared" ca="1" si="49"/>
        <v>0</v>
      </c>
      <c r="AQ279" s="7">
        <f t="shared" ca="1" si="50"/>
        <v>0</v>
      </c>
      <c r="AR279" s="7">
        <f t="shared" ca="1" si="51"/>
        <v>0</v>
      </c>
      <c r="AS279" s="7" t="e">
        <f ca="1">QuitarSimbolos(Tabla1[[#This Row],[CODTRA5]])</f>
        <v>#NAME?</v>
      </c>
      <c r="AT279" s="7" t="s">
        <v>1703</v>
      </c>
      <c r="AU279" s="7">
        <f t="shared" si="46"/>
        <v>1</v>
      </c>
      <c r="AV279" s="7">
        <v>1</v>
      </c>
      <c r="AW279" s="7" t="str">
        <f>+Tabla1[[#This Row],[DNI23]]</f>
        <v>41412268</v>
      </c>
      <c r="AX279" s="7">
        <v>604</v>
      </c>
      <c r="AY279" s="8">
        <f>+Tabla1[[#This Row],[FECHA DE
NACIMIENTO]]</f>
        <v>27809</v>
      </c>
      <c r="AZ279" s="7">
        <f ca="1">+Tabla1[[#This Row],[CODTRA6]]</f>
        <v>0</v>
      </c>
      <c r="BA279" s="7">
        <f ca="1">+Tabla1[[#This Row],[CODTRA7]]</f>
        <v>0</v>
      </c>
      <c r="BB279" s="7" t="e">
        <f ca="1">+Tabla1[[#This Row],[CODTRA8]]</f>
        <v>#NAME?</v>
      </c>
      <c r="BC279" s="7">
        <f>+Tabla1[[#This Row],[SEXO]]</f>
        <v>1</v>
      </c>
      <c r="BD279" s="7">
        <v>9589</v>
      </c>
      <c r="BE279" s="7"/>
      <c r="BF279" s="7">
        <v>959616135</v>
      </c>
      <c r="BG279" s="10" t="s">
        <v>1704</v>
      </c>
      <c r="BH279" s="7"/>
      <c r="BI279" s="9"/>
      <c r="BJ279" s="7"/>
      <c r="BK279" s="7"/>
      <c r="BL279" s="7"/>
      <c r="BM279" s="7" t="s">
        <v>7</v>
      </c>
      <c r="BN279" s="7">
        <v>1</v>
      </c>
      <c r="BO279" s="7"/>
      <c r="BP279" s="7"/>
      <c r="BQ279" s="7"/>
      <c r="BR279" s="7">
        <v>1</v>
      </c>
      <c r="BS279" s="7" t="s">
        <v>1743</v>
      </c>
      <c r="BT279" s="7"/>
      <c r="BU279" s="7">
        <v>170301</v>
      </c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9"/>
      <c r="CH279" s="9"/>
      <c r="CI279" s="9"/>
      <c r="CJ279" s="7">
        <v>1</v>
      </c>
    </row>
    <row r="280" spans="1:88" ht="15" x14ac:dyDescent="0.25">
      <c r="A280">
        <v>279</v>
      </c>
      <c r="B280" s="28">
        <v>175</v>
      </c>
      <c r="C280" s="28" t="s">
        <v>458</v>
      </c>
      <c r="D280" s="45">
        <v>30830734</v>
      </c>
      <c r="E280" s="29" t="s">
        <v>2293</v>
      </c>
      <c r="F280" s="29"/>
      <c r="G280" s="29" t="s">
        <v>1702</v>
      </c>
      <c r="H280" s="30">
        <f t="shared" si="47"/>
        <v>17693</v>
      </c>
      <c r="I280" s="29"/>
      <c r="J280" s="28">
        <v>0</v>
      </c>
      <c r="K280" s="31">
        <v>0</v>
      </c>
      <c r="L280" s="7"/>
      <c r="M280" s="7"/>
      <c r="N280" s="7"/>
      <c r="O280" s="32" t="str">
        <f>"Retención Judicial "&amp;(Tabla1[[#This Row],[JUDICIAL]]*100)&amp;"%"</f>
        <v>Retención Judicial 0%</v>
      </c>
      <c r="P280" s="7"/>
      <c r="Q280" s="33">
        <f t="shared" si="52"/>
        <v>930</v>
      </c>
      <c r="R280" s="34">
        <f>+Tabla1[[#This Row],[MINIMO VITAL]]*9%</f>
        <v>83.7</v>
      </c>
      <c r="S280" s="7"/>
      <c r="T280" s="7">
        <f t="shared" ca="1" si="43"/>
        <v>70</v>
      </c>
      <c r="U280" s="7" t="str">
        <f t="shared" si="44"/>
        <v>30830734</v>
      </c>
      <c r="V280" s="7"/>
      <c r="W280" s="7"/>
      <c r="X280" s="7"/>
      <c r="Y280" s="7"/>
      <c r="Z280" s="7"/>
      <c r="AA280" s="8">
        <f>+Tabla1[[#This Row],[FECHA DE
NACIMIENTO]]</f>
        <v>17693</v>
      </c>
      <c r="AB280" s="20"/>
      <c r="AC280" s="7"/>
      <c r="AD280" s="7" t="str">
        <f>IF(COUNTIF(D$1:D279,D280)=0,"OK","Duplicado")</f>
        <v>OK</v>
      </c>
      <c r="AE280" s="7" t="str">
        <f t="shared" ca="1" si="45"/>
        <v>Inactivo</v>
      </c>
      <c r="AF280" s="9" t="s">
        <v>459</v>
      </c>
      <c r="AG280" s="9" t="str">
        <f t="shared" si="48"/>
        <v>CMAC</v>
      </c>
      <c r="AH280" s="7"/>
      <c r="AI280" s="7"/>
      <c r="AJ280" s="7"/>
      <c r="AK280" s="7"/>
      <c r="AL280" s="7"/>
      <c r="AM280" s="7"/>
      <c r="AN280" s="7"/>
      <c r="AO280" s="7" t="e">
        <f ca="1">SEPARARAPELLIDOS2018(Tabla1[[#This Row],[APELLIDOS Y NOMBRES]])</f>
        <v>#NAME?</v>
      </c>
      <c r="AP280" s="7">
        <f t="shared" ca="1" si="49"/>
        <v>0</v>
      </c>
      <c r="AQ280" s="7">
        <f t="shared" ca="1" si="50"/>
        <v>0</v>
      </c>
      <c r="AR280" s="7">
        <f t="shared" ca="1" si="51"/>
        <v>0</v>
      </c>
      <c r="AS280" s="7" t="e">
        <f ca="1">QuitarSimbolos(Tabla1[[#This Row],[CODTRA5]])</f>
        <v>#NAME?</v>
      </c>
      <c r="AT280" s="7" t="s">
        <v>1703</v>
      </c>
      <c r="AU280" s="7">
        <f t="shared" si="46"/>
        <v>1</v>
      </c>
      <c r="AV280" s="7">
        <v>1</v>
      </c>
      <c r="AW280" s="7" t="str">
        <f>+Tabla1[[#This Row],[DNI23]]</f>
        <v>30830734</v>
      </c>
      <c r="AX280" s="7">
        <v>604</v>
      </c>
      <c r="AY280" s="8">
        <f>+Tabla1[[#This Row],[FECHA DE
NACIMIENTO]]</f>
        <v>17693</v>
      </c>
      <c r="AZ280" s="7">
        <f ca="1">+Tabla1[[#This Row],[CODTRA6]]</f>
        <v>0</v>
      </c>
      <c r="BA280" s="7">
        <f ca="1">+Tabla1[[#This Row],[CODTRA7]]</f>
        <v>0</v>
      </c>
      <c r="BB280" s="7" t="e">
        <f ca="1">+Tabla1[[#This Row],[CODTRA8]]</f>
        <v>#NAME?</v>
      </c>
      <c r="BC280" s="7">
        <f>+Tabla1[[#This Row],[SEXO]]</f>
        <v>1</v>
      </c>
      <c r="BD280" s="7">
        <v>9589</v>
      </c>
      <c r="BE280" s="7"/>
      <c r="BF280" s="7">
        <v>959616135</v>
      </c>
      <c r="BG280" s="10" t="s">
        <v>1704</v>
      </c>
      <c r="BH280" s="7"/>
      <c r="BI280" s="9"/>
      <c r="BJ280" s="7"/>
      <c r="BK280" s="7">
        <v>202</v>
      </c>
      <c r="BL280" s="7"/>
      <c r="BM280" s="7"/>
      <c r="BN280" s="7"/>
      <c r="BO280" s="7"/>
      <c r="BP280" s="7"/>
      <c r="BQ280" s="7"/>
      <c r="BR280" s="7">
        <v>1</v>
      </c>
      <c r="BS280" s="7" t="s">
        <v>2294</v>
      </c>
      <c r="BT280" s="7" t="s">
        <v>2295</v>
      </c>
      <c r="BU280" s="7">
        <v>190701</v>
      </c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9"/>
      <c r="CH280" s="9"/>
      <c r="CI280" s="9"/>
      <c r="CJ280" s="7">
        <v>1</v>
      </c>
    </row>
    <row r="281" spans="1:88" ht="15" x14ac:dyDescent="0.25">
      <c r="A281">
        <v>280</v>
      </c>
      <c r="B281" s="28">
        <v>429</v>
      </c>
      <c r="C281" s="28" t="s">
        <v>3414</v>
      </c>
      <c r="D281" s="45">
        <v>30822729</v>
      </c>
      <c r="E281" s="35" t="s">
        <v>3410</v>
      </c>
      <c r="F281" s="29" t="s">
        <v>1720</v>
      </c>
      <c r="G281" s="29" t="s">
        <v>1702</v>
      </c>
      <c r="H281" s="30">
        <f t="shared" si="47"/>
        <v>21204</v>
      </c>
      <c r="I281" s="29" t="s">
        <v>1720</v>
      </c>
      <c r="J281" s="28">
        <v>0</v>
      </c>
      <c r="K281" s="31">
        <v>0</v>
      </c>
      <c r="L281" s="7"/>
      <c r="M281" s="7"/>
      <c r="N281" s="7"/>
      <c r="O281" s="32" t="str">
        <f>"Retención Judicial "&amp;(Tabla1[[#This Row],[JUDICIAL]]*100)&amp;"%"</f>
        <v>Retención Judicial 0%</v>
      </c>
      <c r="P281" s="7"/>
      <c r="Q281" s="33">
        <f t="shared" si="52"/>
        <v>930</v>
      </c>
      <c r="R281" s="34">
        <f>+Tabla1[[#This Row],[MINIMO VITAL]]*9%</f>
        <v>83.7</v>
      </c>
      <c r="S281" s="7"/>
      <c r="T281" s="7">
        <f t="shared" ca="1" si="43"/>
        <v>61</v>
      </c>
      <c r="U281" s="7" t="str">
        <f t="shared" si="44"/>
        <v>30822729</v>
      </c>
      <c r="V281" s="7"/>
      <c r="W281" s="7"/>
      <c r="X281" s="7"/>
      <c r="Y281" s="7"/>
      <c r="Z281" s="7"/>
      <c r="AA281" s="8">
        <f>+Tabla1[[#This Row],[FECHA DE
NACIMIENTO]]</f>
        <v>21204</v>
      </c>
      <c r="AB281" s="20"/>
      <c r="AC281" s="7"/>
      <c r="AD281" s="7" t="str">
        <f>IF(COUNTIF(D$1:D280,D281)=0,"OK","Duplicado")</f>
        <v>OK</v>
      </c>
      <c r="AE281" s="7" t="str">
        <f t="shared" ca="1" si="45"/>
        <v>Inactivo</v>
      </c>
      <c r="AF281" s="9" t="s">
        <v>1720</v>
      </c>
      <c r="AG281" s="9" t="str">
        <f t="shared" si="48"/>
        <v/>
      </c>
      <c r="AH281" s="7"/>
      <c r="AI281" s="7"/>
      <c r="AJ281" s="7"/>
      <c r="AK281" s="7"/>
      <c r="AL281" s="7"/>
      <c r="AM281" s="7"/>
      <c r="AN281" s="7"/>
      <c r="AO281" s="7" t="e">
        <f ca="1">SEPARARAPELLIDOS2018(Tabla1[[#This Row],[APELLIDOS Y NOMBRES]])</f>
        <v>#NAME?</v>
      </c>
      <c r="AP281" s="7">
        <f t="shared" ca="1" si="49"/>
        <v>0</v>
      </c>
      <c r="AQ281" s="7">
        <f t="shared" ca="1" si="50"/>
        <v>0</v>
      </c>
      <c r="AR281" s="7">
        <f t="shared" ca="1" si="51"/>
        <v>0</v>
      </c>
      <c r="AS281" s="7" t="e">
        <f ca="1">QuitarSimbolos(Tabla1[[#This Row],[CODTRA5]])</f>
        <v>#NAME?</v>
      </c>
      <c r="AT281" s="7" t="s">
        <v>1703</v>
      </c>
      <c r="AU281" s="7">
        <f t="shared" si="46"/>
        <v>1</v>
      </c>
      <c r="AV281" s="7">
        <v>1</v>
      </c>
      <c r="AW281" s="7" t="str">
        <f>+Tabla1[[#This Row],[DNI23]]</f>
        <v>30822729</v>
      </c>
      <c r="AX281" s="7">
        <v>604</v>
      </c>
      <c r="AY281" s="8">
        <f>+Tabla1[[#This Row],[FECHA DE
NACIMIENTO]]</f>
        <v>21204</v>
      </c>
      <c r="AZ281" s="7">
        <f ca="1">+Tabla1[[#This Row],[CODTRA6]]</f>
        <v>0</v>
      </c>
      <c r="BA281" s="7">
        <f ca="1">+Tabla1[[#This Row],[CODTRA7]]</f>
        <v>0</v>
      </c>
      <c r="BB281" s="7" t="e">
        <f ca="1">+Tabla1[[#This Row],[CODTRA8]]</f>
        <v>#NAME?</v>
      </c>
      <c r="BC281" s="7">
        <f>+Tabla1[[#This Row],[SEXO]]</f>
        <v>1</v>
      </c>
      <c r="BD281" s="7">
        <v>9589</v>
      </c>
      <c r="BE281" s="7"/>
      <c r="BF281" s="7">
        <v>959616135</v>
      </c>
      <c r="BG281" s="10" t="s">
        <v>1704</v>
      </c>
      <c r="BH281" s="7"/>
      <c r="BI281" s="9"/>
      <c r="BJ281" s="9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9"/>
      <c r="CH281" s="9"/>
      <c r="CI281" s="9"/>
      <c r="CJ281" s="7">
        <v>1</v>
      </c>
    </row>
    <row r="282" spans="1:88" ht="15" x14ac:dyDescent="0.25">
      <c r="A282">
        <v>281</v>
      </c>
      <c r="B282" s="28">
        <v>378</v>
      </c>
      <c r="C282" s="28" t="s">
        <v>460</v>
      </c>
      <c r="D282" s="45">
        <v>30823184</v>
      </c>
      <c r="E282" s="35" t="s">
        <v>3411</v>
      </c>
      <c r="F282" s="35" t="s">
        <v>3640</v>
      </c>
      <c r="G282" s="35" t="s">
        <v>1742</v>
      </c>
      <c r="H282" s="30">
        <f t="shared" si="47"/>
        <v>22746</v>
      </c>
      <c r="I282" s="29" t="s">
        <v>1737</v>
      </c>
      <c r="J282" s="28">
        <v>0</v>
      </c>
      <c r="K282" s="31">
        <v>0</v>
      </c>
      <c r="L282" s="7"/>
      <c r="M282" s="7"/>
      <c r="N282" s="7"/>
      <c r="O282" s="32" t="str">
        <f>"Retención Judicial "&amp;(Tabla1[[#This Row],[JUDICIAL]]*100)&amp;"%"</f>
        <v>Retención Judicial 0%</v>
      </c>
      <c r="P282" s="7"/>
      <c r="Q282" s="33">
        <f t="shared" si="52"/>
        <v>930</v>
      </c>
      <c r="R282" s="34">
        <f>+Tabla1[[#This Row],[MINIMO VITAL]]*9%</f>
        <v>83.7</v>
      </c>
      <c r="S282" s="7"/>
      <c r="T282" s="7">
        <f t="shared" ca="1" si="43"/>
        <v>57</v>
      </c>
      <c r="U282" s="7" t="str">
        <f t="shared" si="44"/>
        <v>30823184</v>
      </c>
      <c r="V282" s="7"/>
      <c r="W282" s="7"/>
      <c r="X282" s="7"/>
      <c r="Y282" s="7"/>
      <c r="Z282" s="7"/>
      <c r="AA282" s="8">
        <f>+Tabla1[[#This Row],[FECHA DE
NACIMIENTO]]</f>
        <v>22746</v>
      </c>
      <c r="AB282" s="20"/>
      <c r="AC282" s="7"/>
      <c r="AD282" s="7" t="str">
        <f>IF(COUNTIF(D$1:D281,D282)=0,"OK","Duplicado")</f>
        <v>OK</v>
      </c>
      <c r="AE282" s="7" t="str">
        <f t="shared" ca="1" si="45"/>
        <v>Inactivo</v>
      </c>
      <c r="AF282" s="9" t="s">
        <v>1720</v>
      </c>
      <c r="AG282" s="9" t="str">
        <f t="shared" si="48"/>
        <v/>
      </c>
      <c r="AH282" s="7"/>
      <c r="AI282" s="7"/>
      <c r="AJ282" s="7"/>
      <c r="AK282" s="7"/>
      <c r="AL282" s="7"/>
      <c r="AM282" s="7"/>
      <c r="AN282" s="7"/>
      <c r="AO282" s="7" t="e">
        <f ca="1">SEPARARAPELLIDOS2018(Tabla1[[#This Row],[APELLIDOS Y NOMBRES]])</f>
        <v>#NAME?</v>
      </c>
      <c r="AP282" s="7">
        <f t="shared" ca="1" si="49"/>
        <v>0</v>
      </c>
      <c r="AQ282" s="7">
        <f t="shared" ca="1" si="50"/>
        <v>0</v>
      </c>
      <c r="AR282" s="7">
        <f t="shared" ca="1" si="51"/>
        <v>0</v>
      </c>
      <c r="AS282" s="7" t="e">
        <f ca="1">QuitarSimbolos(Tabla1[[#This Row],[CODTRA5]])</f>
        <v>#NAME?</v>
      </c>
      <c r="AT282" s="7" t="s">
        <v>1703</v>
      </c>
      <c r="AU282" s="7">
        <f t="shared" si="46"/>
        <v>1</v>
      </c>
      <c r="AV282" s="7">
        <v>1</v>
      </c>
      <c r="AW282" s="7" t="str">
        <f>+Tabla1[[#This Row],[DNI23]]</f>
        <v>30823184</v>
      </c>
      <c r="AX282" s="7">
        <v>604</v>
      </c>
      <c r="AY282" s="8">
        <f>+Tabla1[[#This Row],[FECHA DE
NACIMIENTO]]</f>
        <v>22746</v>
      </c>
      <c r="AZ282" s="7">
        <f ca="1">+Tabla1[[#This Row],[CODTRA6]]</f>
        <v>0</v>
      </c>
      <c r="BA282" s="7">
        <f ca="1">+Tabla1[[#This Row],[CODTRA7]]</f>
        <v>0</v>
      </c>
      <c r="BB282" s="7" t="e">
        <f ca="1">+Tabla1[[#This Row],[CODTRA8]]</f>
        <v>#NAME?</v>
      </c>
      <c r="BC282" s="7">
        <f>+Tabla1[[#This Row],[SEXO]]</f>
        <v>1</v>
      </c>
      <c r="BD282" s="7">
        <v>9589</v>
      </c>
      <c r="BE282" s="7"/>
      <c r="BF282" s="7">
        <v>959616135</v>
      </c>
      <c r="BG282" s="10" t="s">
        <v>1704</v>
      </c>
      <c r="BH282" s="7"/>
      <c r="BI282" s="9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9"/>
      <c r="CH282" s="9"/>
      <c r="CI282" s="9"/>
      <c r="CJ282" s="7">
        <v>1</v>
      </c>
    </row>
    <row r="283" spans="1:88" ht="15" x14ac:dyDescent="0.25">
      <c r="A283">
        <v>282</v>
      </c>
      <c r="B283" s="28">
        <v>452</v>
      </c>
      <c r="C283" s="28" t="s">
        <v>461</v>
      </c>
      <c r="D283" s="45">
        <v>30821839</v>
      </c>
      <c r="E283" s="35" t="s">
        <v>3412</v>
      </c>
      <c r="F283" s="35" t="s">
        <v>3641</v>
      </c>
      <c r="G283" s="35" t="s">
        <v>1736</v>
      </c>
      <c r="H283" s="30">
        <f t="shared" si="47"/>
        <v>21601</v>
      </c>
      <c r="I283" s="29" t="s">
        <v>1737</v>
      </c>
      <c r="J283" s="28">
        <v>0</v>
      </c>
      <c r="K283" s="31">
        <v>0</v>
      </c>
      <c r="L283" s="7"/>
      <c r="M283" s="7"/>
      <c r="N283" s="7"/>
      <c r="O283" s="32" t="str">
        <f>"Retención Judicial "&amp;(Tabla1[[#This Row],[JUDICIAL]]*100)&amp;"%"</f>
        <v>Retención Judicial 0%</v>
      </c>
      <c r="P283" s="7"/>
      <c r="Q283" s="33">
        <f t="shared" si="52"/>
        <v>930</v>
      </c>
      <c r="R283" s="34">
        <f>+Tabla1[[#This Row],[MINIMO VITAL]]*9%</f>
        <v>83.7</v>
      </c>
      <c r="S283" s="7"/>
      <c r="T283" s="7">
        <f t="shared" ca="1" si="43"/>
        <v>60</v>
      </c>
      <c r="U283" s="7" t="str">
        <f t="shared" si="44"/>
        <v>30821839</v>
      </c>
      <c r="V283" s="7"/>
      <c r="W283" s="7"/>
      <c r="X283" s="7"/>
      <c r="Y283" s="7"/>
      <c r="Z283" s="7"/>
      <c r="AA283" s="8">
        <f>+Tabla1[[#This Row],[FECHA DE
NACIMIENTO]]</f>
        <v>21601</v>
      </c>
      <c r="AB283" s="20"/>
      <c r="AC283" s="7"/>
      <c r="AD283" s="7" t="str">
        <f>IF(COUNTIF(D$1:D282,D283)=0,"OK","Duplicado")</f>
        <v>OK</v>
      </c>
      <c r="AE283" s="7" t="str">
        <f t="shared" ca="1" si="45"/>
        <v>Inactivo</v>
      </c>
      <c r="AF283" s="9" t="s">
        <v>1720</v>
      </c>
      <c r="AG283" s="9" t="str">
        <f t="shared" si="48"/>
        <v/>
      </c>
      <c r="AH283" s="7"/>
      <c r="AI283" s="7"/>
      <c r="AJ283" s="7"/>
      <c r="AK283" s="7"/>
      <c r="AL283" s="7"/>
      <c r="AM283" s="7"/>
      <c r="AN283" s="7"/>
      <c r="AO283" s="7" t="e">
        <f ca="1">SEPARARAPELLIDOS2018(Tabla1[[#This Row],[APELLIDOS Y NOMBRES]])</f>
        <v>#NAME?</v>
      </c>
      <c r="AP283" s="7">
        <f t="shared" ca="1" si="49"/>
        <v>0</v>
      </c>
      <c r="AQ283" s="7">
        <f t="shared" ca="1" si="50"/>
        <v>0</v>
      </c>
      <c r="AR283" s="7">
        <f t="shared" ca="1" si="51"/>
        <v>0</v>
      </c>
      <c r="AS283" s="7" t="e">
        <f ca="1">QuitarSimbolos(Tabla1[[#This Row],[CODTRA5]])</f>
        <v>#NAME?</v>
      </c>
      <c r="AT283" s="7" t="s">
        <v>1703</v>
      </c>
      <c r="AU283" s="7">
        <f t="shared" si="46"/>
        <v>1</v>
      </c>
      <c r="AV283" s="7">
        <v>1</v>
      </c>
      <c r="AW283" s="7" t="str">
        <f>+Tabla1[[#This Row],[DNI23]]</f>
        <v>30821839</v>
      </c>
      <c r="AX283" s="7">
        <v>604</v>
      </c>
      <c r="AY283" s="8">
        <f>+Tabla1[[#This Row],[FECHA DE
NACIMIENTO]]</f>
        <v>21601</v>
      </c>
      <c r="AZ283" s="7">
        <f ca="1">+Tabla1[[#This Row],[CODTRA6]]</f>
        <v>0</v>
      </c>
      <c r="BA283" s="7">
        <f ca="1">+Tabla1[[#This Row],[CODTRA7]]</f>
        <v>0</v>
      </c>
      <c r="BB283" s="7" t="e">
        <f ca="1">+Tabla1[[#This Row],[CODTRA8]]</f>
        <v>#NAME?</v>
      </c>
      <c r="BC283" s="7">
        <f>+Tabla1[[#This Row],[SEXO]]</f>
        <v>1</v>
      </c>
      <c r="BD283" s="7">
        <v>9589</v>
      </c>
      <c r="BE283" s="7"/>
      <c r="BF283" s="7">
        <v>959616135</v>
      </c>
      <c r="BG283" s="10" t="s">
        <v>1704</v>
      </c>
      <c r="BH283" s="7">
        <v>3</v>
      </c>
      <c r="BI283" s="9" t="s">
        <v>2039</v>
      </c>
      <c r="BJ283" s="7">
        <v>558</v>
      </c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>
        <v>40701</v>
      </c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9"/>
      <c r="CH283" s="9"/>
      <c r="CI283" s="9"/>
      <c r="CJ283" s="7">
        <v>1</v>
      </c>
    </row>
    <row r="284" spans="1:88" ht="15" x14ac:dyDescent="0.25">
      <c r="A284">
        <v>283</v>
      </c>
      <c r="B284" s="28">
        <v>332</v>
      </c>
      <c r="C284" s="28" t="s">
        <v>462</v>
      </c>
      <c r="D284" s="45">
        <v>30821906</v>
      </c>
      <c r="E284" s="35" t="s">
        <v>3413</v>
      </c>
      <c r="F284" s="29" t="s">
        <v>1720</v>
      </c>
      <c r="G284" s="29" t="s">
        <v>1702</v>
      </c>
      <c r="H284" s="30">
        <f t="shared" si="47"/>
        <v>15914</v>
      </c>
      <c r="I284" s="29" t="s">
        <v>1720</v>
      </c>
      <c r="J284" s="28">
        <v>0</v>
      </c>
      <c r="K284" s="31">
        <v>0</v>
      </c>
      <c r="L284" s="7"/>
      <c r="M284" s="7"/>
      <c r="N284" s="7"/>
      <c r="O284" s="32" t="str">
        <f>"Retención Judicial "&amp;(Tabla1[[#This Row],[JUDICIAL]]*100)&amp;"%"</f>
        <v>Retención Judicial 0%</v>
      </c>
      <c r="P284" s="7"/>
      <c r="Q284" s="33">
        <f t="shared" si="52"/>
        <v>930</v>
      </c>
      <c r="R284" s="34">
        <f>+Tabla1[[#This Row],[MINIMO VITAL]]*9%</f>
        <v>83.7</v>
      </c>
      <c r="S284" s="7"/>
      <c r="T284" s="7">
        <f t="shared" ca="1" si="43"/>
        <v>75</v>
      </c>
      <c r="U284" s="7" t="str">
        <f t="shared" si="44"/>
        <v>30821906</v>
      </c>
      <c r="V284" s="7"/>
      <c r="W284" s="7"/>
      <c r="X284" s="7"/>
      <c r="Y284" s="7"/>
      <c r="Z284" s="7"/>
      <c r="AA284" s="8">
        <f>+Tabla1[[#This Row],[FECHA DE
NACIMIENTO]]</f>
        <v>15914</v>
      </c>
      <c r="AB284" s="20"/>
      <c r="AC284" s="7"/>
      <c r="AD284" s="7" t="str">
        <f>IF(COUNTIF(D$1:D283,D284)=0,"OK","Duplicado")</f>
        <v>OK</v>
      </c>
      <c r="AE284" s="7" t="str">
        <f t="shared" ca="1" si="45"/>
        <v>Inactivo</v>
      </c>
      <c r="AF284" s="9" t="s">
        <v>1720</v>
      </c>
      <c r="AG284" s="9" t="str">
        <f t="shared" si="48"/>
        <v/>
      </c>
      <c r="AH284" s="7"/>
      <c r="AI284" s="7"/>
      <c r="AJ284" s="7"/>
      <c r="AK284" s="7"/>
      <c r="AL284" s="7"/>
      <c r="AM284" s="7"/>
      <c r="AN284" s="7"/>
      <c r="AO284" s="7" t="e">
        <f ca="1">SEPARARAPELLIDOS2018(Tabla1[[#This Row],[APELLIDOS Y NOMBRES]])</f>
        <v>#NAME?</v>
      </c>
      <c r="AP284" s="7">
        <f t="shared" ca="1" si="49"/>
        <v>0</v>
      </c>
      <c r="AQ284" s="7">
        <f t="shared" ca="1" si="50"/>
        <v>0</v>
      </c>
      <c r="AR284" s="7">
        <f t="shared" ca="1" si="51"/>
        <v>0</v>
      </c>
      <c r="AS284" s="7" t="e">
        <f ca="1">QuitarSimbolos(Tabla1[[#This Row],[CODTRA5]])</f>
        <v>#NAME?</v>
      </c>
      <c r="AT284" s="7" t="s">
        <v>1703</v>
      </c>
      <c r="AU284" s="7">
        <f t="shared" si="46"/>
        <v>1</v>
      </c>
      <c r="AV284" s="7">
        <v>1</v>
      </c>
      <c r="AW284" s="7" t="str">
        <f>+Tabla1[[#This Row],[DNI23]]</f>
        <v>30821906</v>
      </c>
      <c r="AX284" s="7">
        <v>604</v>
      </c>
      <c r="AY284" s="8">
        <f>+Tabla1[[#This Row],[FECHA DE
NACIMIENTO]]</f>
        <v>15914</v>
      </c>
      <c r="AZ284" s="7">
        <f ca="1">+Tabla1[[#This Row],[CODTRA6]]</f>
        <v>0</v>
      </c>
      <c r="BA284" s="7">
        <f ca="1">+Tabla1[[#This Row],[CODTRA7]]</f>
        <v>0</v>
      </c>
      <c r="BB284" s="7" t="e">
        <f ca="1">+Tabla1[[#This Row],[CODTRA8]]</f>
        <v>#NAME?</v>
      </c>
      <c r="BC284" s="7">
        <f>+Tabla1[[#This Row],[SEXO]]</f>
        <v>1</v>
      </c>
      <c r="BD284" s="7">
        <v>9589</v>
      </c>
      <c r="BE284" s="7"/>
      <c r="BF284" s="7">
        <v>959616135</v>
      </c>
      <c r="BG284" s="10" t="s">
        <v>1704</v>
      </c>
      <c r="BH284" s="7">
        <v>3</v>
      </c>
      <c r="BI284" s="9" t="s">
        <v>2296</v>
      </c>
      <c r="BJ284" s="7"/>
      <c r="BK284" s="7"/>
      <c r="BL284" s="7"/>
      <c r="BM284" s="7">
        <v>31</v>
      </c>
      <c r="BN284" s="7">
        <v>8</v>
      </c>
      <c r="BO284" s="7"/>
      <c r="BP284" s="7"/>
      <c r="BQ284" s="7"/>
      <c r="BR284" s="7"/>
      <c r="BS284" s="7"/>
      <c r="BT284" s="7"/>
      <c r="BU284" s="7">
        <v>170301</v>
      </c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9"/>
      <c r="CH284" s="9"/>
      <c r="CI284" s="9"/>
      <c r="CJ284" s="7">
        <v>1</v>
      </c>
    </row>
    <row r="285" spans="1:88" ht="15" x14ac:dyDescent="0.25">
      <c r="A285">
        <v>284</v>
      </c>
      <c r="B285" s="28">
        <v>84</v>
      </c>
      <c r="C285" s="28" t="s">
        <v>463</v>
      </c>
      <c r="D285" s="45">
        <v>4626888</v>
      </c>
      <c r="E285" s="29" t="s">
        <v>2297</v>
      </c>
      <c r="F285" s="29"/>
      <c r="G285" s="29" t="s">
        <v>1702</v>
      </c>
      <c r="H285" s="30">
        <f t="shared" si="47"/>
        <v>19078</v>
      </c>
      <c r="I285" s="29" t="s">
        <v>1720</v>
      </c>
      <c r="J285" s="28">
        <v>0</v>
      </c>
      <c r="K285" s="31">
        <v>0</v>
      </c>
      <c r="L285" s="7"/>
      <c r="M285" s="7"/>
      <c r="N285" s="7"/>
      <c r="O285" s="32" t="str">
        <f>"Retención Judicial "&amp;(Tabla1[[#This Row],[JUDICIAL]]*100)&amp;"%"</f>
        <v>Retención Judicial 0%</v>
      </c>
      <c r="P285" s="7"/>
      <c r="Q285" s="33">
        <f t="shared" si="52"/>
        <v>930</v>
      </c>
      <c r="R285" s="34">
        <f>+Tabla1[[#This Row],[MINIMO VITAL]]*9%</f>
        <v>83.7</v>
      </c>
      <c r="S285" s="7"/>
      <c r="T285" s="7">
        <f t="shared" ca="1" si="43"/>
        <v>67</v>
      </c>
      <c r="U285" s="7" t="str">
        <f t="shared" si="44"/>
        <v>04626888</v>
      </c>
      <c r="V285" s="7"/>
      <c r="W285" s="7"/>
      <c r="X285" s="7"/>
      <c r="Y285" s="7"/>
      <c r="Z285" s="7"/>
      <c r="AA285" s="8">
        <f>+Tabla1[[#This Row],[FECHA DE
NACIMIENTO]]</f>
        <v>19078</v>
      </c>
      <c r="AB285" s="20"/>
      <c r="AC285" s="7"/>
      <c r="AD285" s="7" t="str">
        <f>IF(COUNTIF(D$1:D284,D285)=0,"OK","Duplicado")</f>
        <v>OK</v>
      </c>
      <c r="AE285" s="7" t="str">
        <f t="shared" ca="1" si="45"/>
        <v>Inactivo</v>
      </c>
      <c r="AF285" s="9" t="s">
        <v>464</v>
      </c>
      <c r="AG285" s="9" t="str">
        <f t="shared" si="48"/>
        <v>CMAC</v>
      </c>
      <c r="AH285" s="7"/>
      <c r="AI285" s="7"/>
      <c r="AJ285" s="7"/>
      <c r="AK285" s="7"/>
      <c r="AL285" s="7"/>
      <c r="AM285" s="7"/>
      <c r="AN285" s="7"/>
      <c r="AO285" s="7" t="e">
        <f ca="1">SEPARARAPELLIDOS2018(Tabla1[[#This Row],[APELLIDOS Y NOMBRES]])</f>
        <v>#NAME?</v>
      </c>
      <c r="AP285" s="7">
        <f t="shared" ca="1" si="49"/>
        <v>0</v>
      </c>
      <c r="AQ285" s="7">
        <f t="shared" ca="1" si="50"/>
        <v>0</v>
      </c>
      <c r="AR285" s="7">
        <f t="shared" ca="1" si="51"/>
        <v>0</v>
      </c>
      <c r="AS285" s="7" t="e">
        <f ca="1">QuitarSimbolos(Tabla1[[#This Row],[CODTRA5]])</f>
        <v>#NAME?</v>
      </c>
      <c r="AT285" s="7" t="s">
        <v>1703</v>
      </c>
      <c r="AU285" s="7">
        <f t="shared" si="46"/>
        <v>1</v>
      </c>
      <c r="AV285" s="7">
        <v>1</v>
      </c>
      <c r="AW285" s="7" t="str">
        <f>+Tabla1[[#This Row],[DNI23]]</f>
        <v>04626888</v>
      </c>
      <c r="AX285" s="7">
        <v>604</v>
      </c>
      <c r="AY285" s="8">
        <f>+Tabla1[[#This Row],[FECHA DE
NACIMIENTO]]</f>
        <v>19078</v>
      </c>
      <c r="AZ285" s="7">
        <f ca="1">+Tabla1[[#This Row],[CODTRA6]]</f>
        <v>0</v>
      </c>
      <c r="BA285" s="7">
        <f ca="1">+Tabla1[[#This Row],[CODTRA7]]</f>
        <v>0</v>
      </c>
      <c r="BB285" s="7" t="e">
        <f ca="1">+Tabla1[[#This Row],[CODTRA8]]</f>
        <v>#NAME?</v>
      </c>
      <c r="BC285" s="7">
        <f>+Tabla1[[#This Row],[SEXO]]</f>
        <v>1</v>
      </c>
      <c r="BD285" s="7">
        <v>9589</v>
      </c>
      <c r="BE285" s="7"/>
      <c r="BF285" s="7">
        <v>959616135</v>
      </c>
      <c r="BG285" s="10" t="s">
        <v>1704</v>
      </c>
      <c r="BH285" s="7"/>
      <c r="BI285" s="9"/>
      <c r="BJ285" s="7"/>
      <c r="BK285" s="7"/>
      <c r="BL285" s="7"/>
      <c r="BM285" s="7" t="s">
        <v>1725</v>
      </c>
      <c r="BN285" s="7">
        <v>7</v>
      </c>
      <c r="BO285" s="7"/>
      <c r="BP285" s="7"/>
      <c r="BQ285" s="7"/>
      <c r="BR285" s="7">
        <v>2</v>
      </c>
      <c r="BS285" s="7" t="s">
        <v>2298</v>
      </c>
      <c r="BT285" s="7"/>
      <c r="BU285" s="7">
        <v>40701</v>
      </c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9"/>
      <c r="CH285" s="9"/>
      <c r="CI285" s="9"/>
      <c r="CJ285" s="7">
        <v>1</v>
      </c>
    </row>
    <row r="286" spans="1:88" ht="15" x14ac:dyDescent="0.25">
      <c r="A286">
        <v>285</v>
      </c>
      <c r="B286" s="28">
        <v>17</v>
      </c>
      <c r="C286" s="28" t="s">
        <v>465</v>
      </c>
      <c r="D286" s="45">
        <v>30826326</v>
      </c>
      <c r="E286" s="29" t="s">
        <v>2299</v>
      </c>
      <c r="F286" s="29"/>
      <c r="G286" s="29" t="s">
        <v>1702</v>
      </c>
      <c r="H286" s="30">
        <f t="shared" si="47"/>
        <v>21248</v>
      </c>
      <c r="I286" s="29"/>
      <c r="J286" s="28">
        <v>0</v>
      </c>
      <c r="K286" s="31">
        <v>0</v>
      </c>
      <c r="L286" s="7"/>
      <c r="M286" s="7"/>
      <c r="N286" s="7"/>
      <c r="O286" s="32" t="str">
        <f>"Retención Judicial "&amp;(Tabla1[[#This Row],[JUDICIAL]]*100)&amp;"%"</f>
        <v>Retención Judicial 0%</v>
      </c>
      <c r="P286" s="7"/>
      <c r="Q286" s="33">
        <f t="shared" si="52"/>
        <v>930</v>
      </c>
      <c r="R286" s="34">
        <f>+Tabla1[[#This Row],[MINIMO VITAL]]*9%</f>
        <v>83.7</v>
      </c>
      <c r="S286" s="7"/>
      <c r="T286" s="7">
        <f t="shared" ca="1" si="43"/>
        <v>61</v>
      </c>
      <c r="U286" s="7" t="str">
        <f t="shared" si="44"/>
        <v>30826326</v>
      </c>
      <c r="V286" s="7"/>
      <c r="W286" s="7"/>
      <c r="X286" s="7"/>
      <c r="Y286" s="7"/>
      <c r="Z286" s="7"/>
      <c r="AA286" s="8">
        <f>+Tabla1[[#This Row],[FECHA DE
NACIMIENTO]]</f>
        <v>21248</v>
      </c>
      <c r="AB286" s="20"/>
      <c r="AC286" s="7"/>
      <c r="AD286" s="7" t="str">
        <f>IF(COUNTIF(D$1:D285,D286)=0,"OK","Duplicado")</f>
        <v>OK</v>
      </c>
      <c r="AE286" s="7" t="str">
        <f t="shared" ca="1" si="45"/>
        <v>Inactivo</v>
      </c>
      <c r="AF286" s="9" t="s">
        <v>466</v>
      </c>
      <c r="AG286" s="9" t="str">
        <f t="shared" si="48"/>
        <v>CMAC</v>
      </c>
      <c r="AH286" s="7"/>
      <c r="AI286" s="7"/>
      <c r="AJ286" s="7"/>
      <c r="AK286" s="7"/>
      <c r="AL286" s="7"/>
      <c r="AM286" s="7"/>
      <c r="AN286" s="7"/>
      <c r="AO286" s="7" t="e">
        <f ca="1">SEPARARAPELLIDOS2018(Tabla1[[#This Row],[APELLIDOS Y NOMBRES]])</f>
        <v>#NAME?</v>
      </c>
      <c r="AP286" s="7">
        <f t="shared" ca="1" si="49"/>
        <v>0</v>
      </c>
      <c r="AQ286" s="7">
        <f t="shared" ca="1" si="50"/>
        <v>0</v>
      </c>
      <c r="AR286" s="7">
        <f t="shared" ca="1" si="51"/>
        <v>0</v>
      </c>
      <c r="AS286" s="7" t="e">
        <f ca="1">QuitarSimbolos(Tabla1[[#This Row],[CODTRA5]])</f>
        <v>#NAME?</v>
      </c>
      <c r="AT286" s="7" t="s">
        <v>1703</v>
      </c>
      <c r="AU286" s="7">
        <f t="shared" si="46"/>
        <v>1</v>
      </c>
      <c r="AV286" s="7">
        <v>1</v>
      </c>
      <c r="AW286" s="7" t="str">
        <f>+Tabla1[[#This Row],[DNI23]]</f>
        <v>30826326</v>
      </c>
      <c r="AX286" s="7">
        <v>604</v>
      </c>
      <c r="AY286" s="8">
        <f>+Tabla1[[#This Row],[FECHA DE
NACIMIENTO]]</f>
        <v>21248</v>
      </c>
      <c r="AZ286" s="7">
        <f ca="1">+Tabla1[[#This Row],[CODTRA6]]</f>
        <v>0</v>
      </c>
      <c r="BA286" s="7">
        <f ca="1">+Tabla1[[#This Row],[CODTRA7]]</f>
        <v>0</v>
      </c>
      <c r="BB286" s="7" t="e">
        <f ca="1">+Tabla1[[#This Row],[CODTRA8]]</f>
        <v>#NAME?</v>
      </c>
      <c r="BC286" s="7">
        <f>+Tabla1[[#This Row],[SEXO]]</f>
        <v>1</v>
      </c>
      <c r="BD286" s="7">
        <v>9589</v>
      </c>
      <c r="BE286" s="7"/>
      <c r="BF286" s="7">
        <v>959616135</v>
      </c>
      <c r="BG286" s="10" t="s">
        <v>1704</v>
      </c>
      <c r="BH286" s="7"/>
      <c r="BI286" s="9"/>
      <c r="BJ286" s="7"/>
      <c r="BK286" s="7"/>
      <c r="BL286" s="7"/>
      <c r="BM286" s="7" t="s">
        <v>1725</v>
      </c>
      <c r="BN286" s="7">
        <v>7</v>
      </c>
      <c r="BO286" s="7"/>
      <c r="BP286" s="7"/>
      <c r="BQ286" s="7"/>
      <c r="BR286" s="7">
        <v>2</v>
      </c>
      <c r="BS286" s="7" t="s">
        <v>2298</v>
      </c>
      <c r="BT286" s="7"/>
      <c r="BU286" s="7">
        <v>40701</v>
      </c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9"/>
      <c r="CH286" s="9"/>
      <c r="CI286" s="9"/>
      <c r="CJ286" s="7">
        <v>1</v>
      </c>
    </row>
    <row r="287" spans="1:88" ht="15" x14ac:dyDescent="0.25">
      <c r="A287">
        <v>286</v>
      </c>
      <c r="B287" s="28">
        <v>411</v>
      </c>
      <c r="C287" s="28" t="s">
        <v>467</v>
      </c>
      <c r="D287" s="45">
        <v>30835485</v>
      </c>
      <c r="E287" s="35" t="s">
        <v>3415</v>
      </c>
      <c r="F287" s="36" t="s">
        <v>3642</v>
      </c>
      <c r="G287" s="36" t="s">
        <v>1742</v>
      </c>
      <c r="H287" s="30">
        <f t="shared" si="47"/>
        <v>26878</v>
      </c>
      <c r="I287" s="29" t="s">
        <v>1737</v>
      </c>
      <c r="J287" s="28">
        <v>0</v>
      </c>
      <c r="K287" s="31">
        <v>0</v>
      </c>
      <c r="L287" s="7"/>
      <c r="M287" s="7"/>
      <c r="N287" s="7"/>
      <c r="O287" s="32" t="str">
        <f>"Retención Judicial "&amp;(Tabla1[[#This Row],[JUDICIAL]]*100)&amp;"%"</f>
        <v>Retención Judicial 0%</v>
      </c>
      <c r="P287" s="7"/>
      <c r="Q287" s="33">
        <f t="shared" si="52"/>
        <v>930</v>
      </c>
      <c r="R287" s="34">
        <f>+Tabla1[[#This Row],[MINIMO VITAL]]*9%</f>
        <v>83.7</v>
      </c>
      <c r="S287" s="7"/>
      <c r="T287" s="7">
        <f t="shared" ca="1" si="43"/>
        <v>45</v>
      </c>
      <c r="U287" s="7" t="str">
        <f t="shared" si="44"/>
        <v>30835485</v>
      </c>
      <c r="V287" s="7"/>
      <c r="W287" s="7"/>
      <c r="X287" s="7"/>
      <c r="Y287" s="7"/>
      <c r="Z287" s="7"/>
      <c r="AA287" s="8">
        <f>+Tabla1[[#This Row],[FECHA DE
NACIMIENTO]]</f>
        <v>26878</v>
      </c>
      <c r="AB287" s="20"/>
      <c r="AC287" s="7"/>
      <c r="AD287" s="7" t="str">
        <f>IF(COUNTIF(D$1:D286,D287)=0,"OK","Duplicado")</f>
        <v>OK</v>
      </c>
      <c r="AE287" s="7" t="str">
        <f t="shared" ca="1" si="45"/>
        <v>Inactivo</v>
      </c>
      <c r="AF287" s="9" t="s">
        <v>1720</v>
      </c>
      <c r="AG287" s="9" t="str">
        <f t="shared" si="48"/>
        <v/>
      </c>
      <c r="AH287" s="7"/>
      <c r="AI287" s="7"/>
      <c r="AJ287" s="7"/>
      <c r="AK287" s="7"/>
      <c r="AL287" s="7"/>
      <c r="AM287" s="7"/>
      <c r="AN287" s="7"/>
      <c r="AO287" s="7" t="e">
        <f ca="1">SEPARARAPELLIDOS2018(Tabla1[[#This Row],[APELLIDOS Y NOMBRES]])</f>
        <v>#NAME?</v>
      </c>
      <c r="AP287" s="7">
        <f t="shared" ca="1" si="49"/>
        <v>0</v>
      </c>
      <c r="AQ287" s="7">
        <f t="shared" ca="1" si="50"/>
        <v>0</v>
      </c>
      <c r="AR287" s="7">
        <f t="shared" ca="1" si="51"/>
        <v>0</v>
      </c>
      <c r="AS287" s="7" t="e">
        <f ca="1">QuitarSimbolos(Tabla1[[#This Row],[CODTRA5]])</f>
        <v>#NAME?</v>
      </c>
      <c r="AT287" s="7" t="s">
        <v>1974</v>
      </c>
      <c r="AU287" s="7">
        <f t="shared" si="46"/>
        <v>2</v>
      </c>
      <c r="AV287" s="7">
        <v>1</v>
      </c>
      <c r="AW287" s="7" t="str">
        <f>+Tabla1[[#This Row],[DNI23]]</f>
        <v>30835485</v>
      </c>
      <c r="AX287" s="7">
        <v>604</v>
      </c>
      <c r="AY287" s="8">
        <f>+Tabla1[[#This Row],[FECHA DE
NACIMIENTO]]</f>
        <v>26878</v>
      </c>
      <c r="AZ287" s="7">
        <f ca="1">+Tabla1[[#This Row],[CODTRA6]]</f>
        <v>0</v>
      </c>
      <c r="BA287" s="7">
        <f ca="1">+Tabla1[[#This Row],[CODTRA7]]</f>
        <v>0</v>
      </c>
      <c r="BB287" s="7" t="e">
        <f ca="1">+Tabla1[[#This Row],[CODTRA8]]</f>
        <v>#NAME?</v>
      </c>
      <c r="BC287" s="7">
        <f>+Tabla1[[#This Row],[SEXO]]</f>
        <v>2</v>
      </c>
      <c r="BD287" s="7">
        <v>9589</v>
      </c>
      <c r="BE287" s="7"/>
      <c r="BF287" s="7">
        <v>959616135</v>
      </c>
      <c r="BG287" s="10" t="s">
        <v>1704</v>
      </c>
      <c r="BH287" s="7"/>
      <c r="BI287" s="9"/>
      <c r="BJ287" s="7"/>
      <c r="BK287" s="7"/>
      <c r="BL287" s="7"/>
      <c r="BM287" s="7" t="s">
        <v>1711</v>
      </c>
      <c r="BN287" s="7">
        <v>4</v>
      </c>
      <c r="BO287" s="7"/>
      <c r="BP287" s="7"/>
      <c r="BQ287" s="7"/>
      <c r="BR287" s="7">
        <v>2</v>
      </c>
      <c r="BS287" s="7" t="s">
        <v>2300</v>
      </c>
      <c r="BT287" s="7"/>
      <c r="BU287" s="7">
        <v>40704</v>
      </c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9"/>
      <c r="CH287" s="9"/>
      <c r="CI287" s="9"/>
      <c r="CJ287" s="7">
        <v>1</v>
      </c>
    </row>
    <row r="288" spans="1:88" ht="15" x14ac:dyDescent="0.25">
      <c r="A288">
        <v>287</v>
      </c>
      <c r="B288" s="28">
        <v>410</v>
      </c>
      <c r="C288" s="28" t="s">
        <v>468</v>
      </c>
      <c r="D288" s="45">
        <v>30826767</v>
      </c>
      <c r="E288" s="35" t="s">
        <v>3416</v>
      </c>
      <c r="F288" s="29" t="s">
        <v>1720</v>
      </c>
      <c r="G288" s="29" t="s">
        <v>1702</v>
      </c>
      <c r="H288" s="30">
        <f t="shared" si="47"/>
        <v>21677</v>
      </c>
      <c r="I288" s="29" t="s">
        <v>1720</v>
      </c>
      <c r="J288" s="28">
        <v>0</v>
      </c>
      <c r="K288" s="31">
        <v>0</v>
      </c>
      <c r="L288" s="7"/>
      <c r="M288" s="7"/>
      <c r="N288" s="7"/>
      <c r="O288" s="32" t="str">
        <f>"Retención Judicial "&amp;(Tabla1[[#This Row],[JUDICIAL]]*100)&amp;"%"</f>
        <v>Retención Judicial 0%</v>
      </c>
      <c r="P288" s="7"/>
      <c r="Q288" s="33">
        <f t="shared" si="52"/>
        <v>930</v>
      </c>
      <c r="R288" s="34">
        <f>+Tabla1[[#This Row],[MINIMO VITAL]]*9%</f>
        <v>83.7</v>
      </c>
      <c r="S288" s="7"/>
      <c r="T288" s="7">
        <f t="shared" ca="1" si="43"/>
        <v>59</v>
      </c>
      <c r="U288" s="7" t="str">
        <f t="shared" si="44"/>
        <v>30826767</v>
      </c>
      <c r="V288" s="7"/>
      <c r="W288" s="7"/>
      <c r="X288" s="7"/>
      <c r="Y288" s="7"/>
      <c r="Z288" s="7"/>
      <c r="AA288" s="8">
        <f>+Tabla1[[#This Row],[FECHA DE
NACIMIENTO]]</f>
        <v>21677</v>
      </c>
      <c r="AB288" s="20"/>
      <c r="AC288" s="7"/>
      <c r="AD288" s="7" t="str">
        <f>IF(COUNTIF(D$1:D287,D288)=0,"OK","Duplicado")</f>
        <v>OK</v>
      </c>
      <c r="AE288" s="7" t="str">
        <f t="shared" ca="1" si="45"/>
        <v>Inactivo</v>
      </c>
      <c r="AF288" s="9" t="s">
        <v>1720</v>
      </c>
      <c r="AG288" s="9" t="str">
        <f t="shared" si="48"/>
        <v/>
      </c>
      <c r="AH288" s="7"/>
      <c r="AI288" s="7"/>
      <c r="AJ288" s="7"/>
      <c r="AK288" s="7"/>
      <c r="AL288" s="7"/>
      <c r="AM288" s="7"/>
      <c r="AN288" s="7"/>
      <c r="AO288" s="7" t="e">
        <f ca="1">SEPARARAPELLIDOS2018(Tabla1[[#This Row],[APELLIDOS Y NOMBRES]])</f>
        <v>#NAME?</v>
      </c>
      <c r="AP288" s="7">
        <f t="shared" ca="1" si="49"/>
        <v>0</v>
      </c>
      <c r="AQ288" s="7">
        <f t="shared" ca="1" si="50"/>
        <v>0</v>
      </c>
      <c r="AR288" s="7">
        <f t="shared" ca="1" si="51"/>
        <v>0</v>
      </c>
      <c r="AS288" s="7" t="e">
        <f ca="1">QuitarSimbolos(Tabla1[[#This Row],[CODTRA5]])</f>
        <v>#NAME?</v>
      </c>
      <c r="AT288" s="7" t="s">
        <v>1974</v>
      </c>
      <c r="AU288" s="7">
        <f t="shared" si="46"/>
        <v>2</v>
      </c>
      <c r="AV288" s="7">
        <v>1</v>
      </c>
      <c r="AW288" s="7" t="str">
        <f>+Tabla1[[#This Row],[DNI23]]</f>
        <v>30826767</v>
      </c>
      <c r="AX288" s="7">
        <v>604</v>
      </c>
      <c r="AY288" s="8">
        <f>+Tabla1[[#This Row],[FECHA DE
NACIMIENTO]]</f>
        <v>21677</v>
      </c>
      <c r="AZ288" s="7">
        <f ca="1">+Tabla1[[#This Row],[CODTRA6]]</f>
        <v>0</v>
      </c>
      <c r="BA288" s="7">
        <f ca="1">+Tabla1[[#This Row],[CODTRA7]]</f>
        <v>0</v>
      </c>
      <c r="BB288" s="7" t="e">
        <f ca="1">+Tabla1[[#This Row],[CODTRA8]]</f>
        <v>#NAME?</v>
      </c>
      <c r="BC288" s="7">
        <f>+Tabla1[[#This Row],[SEXO]]</f>
        <v>2</v>
      </c>
      <c r="BD288" s="7">
        <v>9589</v>
      </c>
      <c r="BE288" s="7"/>
      <c r="BF288" s="7">
        <v>959616135</v>
      </c>
      <c r="BG288" s="10" t="s">
        <v>1704</v>
      </c>
      <c r="BH288" s="7"/>
      <c r="BI288" s="9"/>
      <c r="BJ288" s="7"/>
      <c r="BK288" s="7"/>
      <c r="BL288" s="7"/>
      <c r="BM288" s="7" t="s">
        <v>2283</v>
      </c>
      <c r="BN288" s="7" t="s">
        <v>2301</v>
      </c>
      <c r="BO288" s="7"/>
      <c r="BP288" s="7"/>
      <c r="BQ288" s="7"/>
      <c r="BR288" s="7">
        <v>5</v>
      </c>
      <c r="BS288" s="7" t="s">
        <v>2302</v>
      </c>
      <c r="BT288" s="7"/>
      <c r="BU288" s="7">
        <v>40127</v>
      </c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9"/>
      <c r="CH288" s="9"/>
      <c r="CI288" s="9"/>
      <c r="CJ288" s="7">
        <v>1</v>
      </c>
    </row>
    <row r="289" spans="1:88" ht="15" x14ac:dyDescent="0.25">
      <c r="A289">
        <v>288</v>
      </c>
      <c r="B289" s="28">
        <v>257</v>
      </c>
      <c r="C289" s="28" t="s">
        <v>3418</v>
      </c>
      <c r="D289" s="45">
        <v>29547220</v>
      </c>
      <c r="E289" s="35" t="s">
        <v>3417</v>
      </c>
      <c r="F289" s="36" t="s">
        <v>3643</v>
      </c>
      <c r="G289" s="36" t="s">
        <v>1757</v>
      </c>
      <c r="H289" s="30">
        <f t="shared" si="47"/>
        <v>24675</v>
      </c>
      <c r="I289" s="29" t="s">
        <v>1710</v>
      </c>
      <c r="J289" s="28">
        <v>0</v>
      </c>
      <c r="K289" s="31">
        <v>0</v>
      </c>
      <c r="L289" s="7"/>
      <c r="M289" s="7"/>
      <c r="N289" s="7"/>
      <c r="O289" s="32" t="str">
        <f>"Retención Judicial "&amp;(Tabla1[[#This Row],[JUDICIAL]]*100)&amp;"%"</f>
        <v>Retención Judicial 0%</v>
      </c>
      <c r="P289" s="7"/>
      <c r="Q289" s="33">
        <f t="shared" si="52"/>
        <v>930</v>
      </c>
      <c r="R289" s="34">
        <f>+Tabla1[[#This Row],[MINIMO VITAL]]*9%</f>
        <v>83.7</v>
      </c>
      <c r="S289" s="7"/>
      <c r="T289" s="7">
        <f t="shared" ca="1" si="43"/>
        <v>51</v>
      </c>
      <c r="U289" s="7" t="str">
        <f t="shared" si="44"/>
        <v>29547220</v>
      </c>
      <c r="V289" s="7"/>
      <c r="W289" s="7"/>
      <c r="X289" s="7"/>
      <c r="Y289" s="7"/>
      <c r="Z289" s="7"/>
      <c r="AA289" s="8">
        <f>+Tabla1[[#This Row],[FECHA DE
NACIMIENTO]]</f>
        <v>24675</v>
      </c>
      <c r="AB289" s="20"/>
      <c r="AC289" s="7"/>
      <c r="AD289" s="7" t="str">
        <f>IF(COUNTIF(D$1:D288,D289)=0,"OK","Duplicado")</f>
        <v>OK</v>
      </c>
      <c r="AE289" s="7" t="str">
        <f t="shared" ca="1" si="45"/>
        <v>Inactivo</v>
      </c>
      <c r="AF289" s="9" t="s">
        <v>1720</v>
      </c>
      <c r="AG289" s="9" t="str">
        <f t="shared" si="48"/>
        <v/>
      </c>
      <c r="AH289" s="7"/>
      <c r="AI289" s="7"/>
      <c r="AJ289" s="7"/>
      <c r="AK289" s="7"/>
      <c r="AL289" s="7"/>
      <c r="AM289" s="7"/>
      <c r="AN289" s="7"/>
      <c r="AO289" s="7" t="e">
        <f ca="1">SEPARARAPELLIDOS2018(Tabla1[[#This Row],[APELLIDOS Y NOMBRES]])</f>
        <v>#NAME?</v>
      </c>
      <c r="AP289" s="7">
        <f t="shared" ca="1" si="49"/>
        <v>0</v>
      </c>
      <c r="AQ289" s="7">
        <f t="shared" ca="1" si="50"/>
        <v>0</v>
      </c>
      <c r="AR289" s="7">
        <f t="shared" ca="1" si="51"/>
        <v>0</v>
      </c>
      <c r="AS289" s="7" t="e">
        <f ca="1">QuitarSimbolos(Tabla1[[#This Row],[CODTRA5]])</f>
        <v>#NAME?</v>
      </c>
      <c r="AT289" s="7" t="s">
        <v>1703</v>
      </c>
      <c r="AU289" s="7">
        <f t="shared" si="46"/>
        <v>1</v>
      </c>
      <c r="AV289" s="7">
        <v>1</v>
      </c>
      <c r="AW289" s="7" t="str">
        <f>+Tabla1[[#This Row],[DNI23]]</f>
        <v>29547220</v>
      </c>
      <c r="AX289" s="7">
        <v>604</v>
      </c>
      <c r="AY289" s="8">
        <f>+Tabla1[[#This Row],[FECHA DE
NACIMIENTO]]</f>
        <v>24675</v>
      </c>
      <c r="AZ289" s="7">
        <f ca="1">+Tabla1[[#This Row],[CODTRA6]]</f>
        <v>0</v>
      </c>
      <c r="BA289" s="7">
        <f ca="1">+Tabla1[[#This Row],[CODTRA7]]</f>
        <v>0</v>
      </c>
      <c r="BB289" s="7" t="e">
        <f ca="1">+Tabla1[[#This Row],[CODTRA8]]</f>
        <v>#NAME?</v>
      </c>
      <c r="BC289" s="7">
        <f>+Tabla1[[#This Row],[SEXO]]</f>
        <v>1</v>
      </c>
      <c r="BD289" s="7">
        <v>9589</v>
      </c>
      <c r="BE289" s="7"/>
      <c r="BF289" s="7">
        <v>959616135</v>
      </c>
      <c r="BG289" s="10" t="s">
        <v>1704</v>
      </c>
      <c r="BH289" s="7"/>
      <c r="BI289" s="9"/>
      <c r="BJ289" s="7"/>
      <c r="BK289" s="7"/>
      <c r="BL289" s="7"/>
      <c r="BM289" s="7" t="s">
        <v>1721</v>
      </c>
      <c r="BN289" s="7">
        <v>10</v>
      </c>
      <c r="BO289" s="7"/>
      <c r="BP289" s="7"/>
      <c r="BQ289" s="7"/>
      <c r="BR289" s="7">
        <v>2</v>
      </c>
      <c r="BS289" s="7" t="s">
        <v>2303</v>
      </c>
      <c r="BT289" s="7"/>
      <c r="BU289" s="7">
        <v>40701</v>
      </c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9"/>
      <c r="CH289" s="9"/>
      <c r="CI289" s="9"/>
      <c r="CJ289" s="7">
        <v>1</v>
      </c>
    </row>
    <row r="290" spans="1:88" ht="15" x14ac:dyDescent="0.25">
      <c r="A290">
        <v>289</v>
      </c>
      <c r="B290" s="28">
        <v>37</v>
      </c>
      <c r="C290" s="28" t="s">
        <v>469</v>
      </c>
      <c r="D290" s="45">
        <v>4625947</v>
      </c>
      <c r="E290" s="29" t="s">
        <v>2304</v>
      </c>
      <c r="F290" s="29"/>
      <c r="G290" s="29" t="s">
        <v>1702</v>
      </c>
      <c r="H290" s="30">
        <f t="shared" si="47"/>
        <v>21272</v>
      </c>
      <c r="I290" s="29" t="s">
        <v>1720</v>
      </c>
      <c r="J290" s="28">
        <v>0</v>
      </c>
      <c r="K290" s="31">
        <v>0</v>
      </c>
      <c r="L290" s="7"/>
      <c r="M290" s="7"/>
      <c r="N290" s="7"/>
      <c r="O290" s="32" t="str">
        <f>"Retención Judicial "&amp;(Tabla1[[#This Row],[JUDICIAL]]*100)&amp;"%"</f>
        <v>Retención Judicial 0%</v>
      </c>
      <c r="P290" s="7"/>
      <c r="Q290" s="33">
        <f t="shared" si="52"/>
        <v>930</v>
      </c>
      <c r="R290" s="34">
        <f>+Tabla1[[#This Row],[MINIMO VITAL]]*9%</f>
        <v>83.7</v>
      </c>
      <c r="S290" s="7"/>
      <c r="T290" s="7">
        <f t="shared" ca="1" si="43"/>
        <v>61</v>
      </c>
      <c r="U290" s="7" t="str">
        <f t="shared" si="44"/>
        <v>04625947</v>
      </c>
      <c r="V290" s="7"/>
      <c r="W290" s="7"/>
      <c r="X290" s="7"/>
      <c r="Y290" s="7"/>
      <c r="Z290" s="7"/>
      <c r="AA290" s="8">
        <f>+Tabla1[[#This Row],[FECHA DE
NACIMIENTO]]</f>
        <v>21272</v>
      </c>
      <c r="AB290" s="20"/>
      <c r="AC290" s="7"/>
      <c r="AD290" s="7" t="str">
        <f>IF(COUNTIF(D$1:D289,D290)=0,"OK","Duplicado")</f>
        <v>OK</v>
      </c>
      <c r="AE290" s="7" t="str">
        <f t="shared" ca="1" si="45"/>
        <v>Inactivo</v>
      </c>
      <c r="AF290" s="9" t="s">
        <v>470</v>
      </c>
      <c r="AG290" s="9" t="str">
        <f t="shared" si="48"/>
        <v>CMAC</v>
      </c>
      <c r="AH290" s="7"/>
      <c r="AI290" s="7"/>
      <c r="AJ290" s="7"/>
      <c r="AK290" s="7"/>
      <c r="AL290" s="7"/>
      <c r="AM290" s="7"/>
      <c r="AN290" s="7"/>
      <c r="AO290" s="7" t="e">
        <f ca="1">SEPARARAPELLIDOS2018(Tabla1[[#This Row],[APELLIDOS Y NOMBRES]])</f>
        <v>#NAME?</v>
      </c>
      <c r="AP290" s="7">
        <f t="shared" ca="1" si="49"/>
        <v>0</v>
      </c>
      <c r="AQ290" s="7">
        <f t="shared" ca="1" si="50"/>
        <v>0</v>
      </c>
      <c r="AR290" s="7">
        <f t="shared" ca="1" si="51"/>
        <v>0</v>
      </c>
      <c r="AS290" s="7" t="e">
        <f ca="1">QuitarSimbolos(Tabla1[[#This Row],[CODTRA5]])</f>
        <v>#NAME?</v>
      </c>
      <c r="AT290" s="7" t="s">
        <v>1703</v>
      </c>
      <c r="AU290" s="7">
        <f t="shared" si="46"/>
        <v>1</v>
      </c>
      <c r="AV290" s="7">
        <v>1</v>
      </c>
      <c r="AW290" s="7" t="str">
        <f>+Tabla1[[#This Row],[DNI23]]</f>
        <v>04625947</v>
      </c>
      <c r="AX290" s="7">
        <v>604</v>
      </c>
      <c r="AY290" s="8">
        <f>+Tabla1[[#This Row],[FECHA DE
NACIMIENTO]]</f>
        <v>21272</v>
      </c>
      <c r="AZ290" s="7">
        <f ca="1">+Tabla1[[#This Row],[CODTRA6]]</f>
        <v>0</v>
      </c>
      <c r="BA290" s="7">
        <f ca="1">+Tabla1[[#This Row],[CODTRA7]]</f>
        <v>0</v>
      </c>
      <c r="BB290" s="7" t="e">
        <f ca="1">+Tabla1[[#This Row],[CODTRA8]]</f>
        <v>#NAME?</v>
      </c>
      <c r="BC290" s="7">
        <f>+Tabla1[[#This Row],[SEXO]]</f>
        <v>1</v>
      </c>
      <c r="BD290" s="7">
        <v>9589</v>
      </c>
      <c r="BE290" s="7"/>
      <c r="BF290" s="7">
        <v>959616135</v>
      </c>
      <c r="BG290" s="10" t="s">
        <v>1704</v>
      </c>
      <c r="BH290" s="7"/>
      <c r="BI290" s="9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 t="s">
        <v>2305</v>
      </c>
      <c r="BU290" s="7">
        <v>40701</v>
      </c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9"/>
      <c r="CH290" s="9"/>
      <c r="CI290" s="9"/>
      <c r="CJ290" s="7">
        <v>1</v>
      </c>
    </row>
    <row r="291" spans="1:88" ht="15" x14ac:dyDescent="0.25">
      <c r="A291">
        <v>290</v>
      </c>
      <c r="B291" s="28">
        <v>873</v>
      </c>
      <c r="C291" s="28" t="s">
        <v>471</v>
      </c>
      <c r="D291" s="45">
        <v>9957615</v>
      </c>
      <c r="E291" s="29" t="s">
        <v>2306</v>
      </c>
      <c r="F291" s="29"/>
      <c r="G291" s="29" t="s">
        <v>1702</v>
      </c>
      <c r="H291" s="30">
        <f t="shared" si="47"/>
        <v>27889</v>
      </c>
      <c r="I291" s="29"/>
      <c r="J291" s="28">
        <v>0</v>
      </c>
      <c r="K291" s="31">
        <v>0</v>
      </c>
      <c r="L291" s="7"/>
      <c r="M291" s="7"/>
      <c r="N291" s="7"/>
      <c r="O291" s="32" t="str">
        <f>"Retención Judicial "&amp;(Tabla1[[#This Row],[JUDICIAL]]*100)&amp;"%"</f>
        <v>Retención Judicial 0%</v>
      </c>
      <c r="P291" s="7"/>
      <c r="Q291" s="33">
        <f t="shared" si="52"/>
        <v>930</v>
      </c>
      <c r="R291" s="34">
        <f>+Tabla1[[#This Row],[MINIMO VITAL]]*9%</f>
        <v>83.7</v>
      </c>
      <c r="S291" s="7"/>
      <c r="T291" s="7">
        <f t="shared" ca="1" si="43"/>
        <v>42</v>
      </c>
      <c r="U291" s="7" t="str">
        <f t="shared" si="44"/>
        <v>09957615</v>
      </c>
      <c r="V291" s="7"/>
      <c r="W291" s="7"/>
      <c r="X291" s="7"/>
      <c r="Y291" s="7"/>
      <c r="Z291" s="7"/>
      <c r="AA291" s="8">
        <f>+Tabla1[[#This Row],[FECHA DE
NACIMIENTO]]</f>
        <v>27889</v>
      </c>
      <c r="AB291" s="20"/>
      <c r="AC291" s="7"/>
      <c r="AD291" s="7" t="str">
        <f>IF(COUNTIF(D$1:D290,D291)=0,"OK","Duplicado")</f>
        <v>OK</v>
      </c>
      <c r="AE291" s="7" t="str">
        <f t="shared" ca="1" si="45"/>
        <v>Inactivo</v>
      </c>
      <c r="AF291" s="9" t="s">
        <v>472</v>
      </c>
      <c r="AG291" s="9" t="str">
        <f t="shared" si="48"/>
        <v>CMAC</v>
      </c>
      <c r="AH291" s="7"/>
      <c r="AI291" s="7"/>
      <c r="AJ291" s="7"/>
      <c r="AK291" s="7"/>
      <c r="AL291" s="7"/>
      <c r="AM291" s="7"/>
      <c r="AN291" s="7"/>
      <c r="AO291" s="7" t="e">
        <f ca="1">SEPARARAPELLIDOS2018(Tabla1[[#This Row],[APELLIDOS Y NOMBRES]])</f>
        <v>#NAME?</v>
      </c>
      <c r="AP291" s="7">
        <f t="shared" ca="1" si="49"/>
        <v>0</v>
      </c>
      <c r="AQ291" s="7">
        <f t="shared" ca="1" si="50"/>
        <v>0</v>
      </c>
      <c r="AR291" s="7">
        <f t="shared" ca="1" si="51"/>
        <v>0</v>
      </c>
      <c r="AS291" s="7" t="e">
        <f ca="1">QuitarSimbolos(Tabla1[[#This Row],[CODTRA5]])</f>
        <v>#NAME?</v>
      </c>
      <c r="AT291" s="7" t="s">
        <v>1703</v>
      </c>
      <c r="AU291" s="7">
        <f t="shared" si="46"/>
        <v>1</v>
      </c>
      <c r="AV291" s="7">
        <v>1</v>
      </c>
      <c r="AW291" s="7" t="str">
        <f>+Tabla1[[#This Row],[DNI23]]</f>
        <v>09957615</v>
      </c>
      <c r="AX291" s="7">
        <v>604</v>
      </c>
      <c r="AY291" s="8">
        <f>+Tabla1[[#This Row],[FECHA DE
NACIMIENTO]]</f>
        <v>27889</v>
      </c>
      <c r="AZ291" s="7">
        <f ca="1">+Tabla1[[#This Row],[CODTRA6]]</f>
        <v>0</v>
      </c>
      <c r="BA291" s="7">
        <f ca="1">+Tabla1[[#This Row],[CODTRA7]]</f>
        <v>0</v>
      </c>
      <c r="BB291" s="7" t="e">
        <f ca="1">+Tabla1[[#This Row],[CODTRA8]]</f>
        <v>#NAME?</v>
      </c>
      <c r="BC291" s="7">
        <f>+Tabla1[[#This Row],[SEXO]]</f>
        <v>1</v>
      </c>
      <c r="BD291" s="7">
        <v>9589</v>
      </c>
      <c r="BE291" s="7"/>
      <c r="BF291" s="7">
        <v>959616135</v>
      </c>
      <c r="BG291" s="10" t="s">
        <v>1704</v>
      </c>
      <c r="BH291" s="7"/>
      <c r="BI291" s="9"/>
      <c r="BJ291" s="7"/>
      <c r="BK291" s="7"/>
      <c r="BL291" s="7"/>
      <c r="BM291" s="7" t="s">
        <v>1721</v>
      </c>
      <c r="BN291" s="7">
        <v>12</v>
      </c>
      <c r="BO291" s="7"/>
      <c r="BP291" s="7"/>
      <c r="BQ291" s="7"/>
      <c r="BR291" s="7">
        <v>2</v>
      </c>
      <c r="BS291" s="7" t="s">
        <v>1733</v>
      </c>
      <c r="BT291" s="7"/>
      <c r="BU291" s="7">
        <v>170301</v>
      </c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9"/>
      <c r="CH291" s="9"/>
      <c r="CI291" s="9"/>
      <c r="CJ291" s="7">
        <v>1</v>
      </c>
    </row>
    <row r="292" spans="1:88" ht="15" x14ac:dyDescent="0.25">
      <c r="A292">
        <v>291</v>
      </c>
      <c r="B292" s="28">
        <v>153</v>
      </c>
      <c r="C292" s="28" t="s">
        <v>473</v>
      </c>
      <c r="D292" s="45">
        <v>4631490</v>
      </c>
      <c r="E292" s="29" t="s">
        <v>2307</v>
      </c>
      <c r="F292" s="29" t="s">
        <v>2308</v>
      </c>
      <c r="G292" s="29" t="s">
        <v>1742</v>
      </c>
      <c r="H292" s="30">
        <f t="shared" si="47"/>
        <v>21415</v>
      </c>
      <c r="I292" s="29" t="s">
        <v>1737</v>
      </c>
      <c r="J292" s="28">
        <v>0</v>
      </c>
      <c r="K292" s="31">
        <v>0</v>
      </c>
      <c r="L292" s="7"/>
      <c r="M292" s="7"/>
      <c r="N292" s="7"/>
      <c r="O292" s="32" t="str">
        <f>"Retención Judicial "&amp;(Tabla1[[#This Row],[JUDICIAL]]*100)&amp;"%"</f>
        <v>Retención Judicial 0%</v>
      </c>
      <c r="P292" s="7"/>
      <c r="Q292" s="33">
        <f t="shared" si="52"/>
        <v>930</v>
      </c>
      <c r="R292" s="34">
        <f>+Tabla1[[#This Row],[MINIMO VITAL]]*9%</f>
        <v>83.7</v>
      </c>
      <c r="S292" s="7"/>
      <c r="T292" s="7">
        <f t="shared" ca="1" si="43"/>
        <v>60</v>
      </c>
      <c r="U292" s="7" t="str">
        <f t="shared" si="44"/>
        <v>04631490</v>
      </c>
      <c r="V292" s="7"/>
      <c r="W292" s="7"/>
      <c r="X292" s="7"/>
      <c r="Y292" s="7"/>
      <c r="Z292" s="7"/>
      <c r="AA292" s="8">
        <f>+Tabla1[[#This Row],[FECHA DE
NACIMIENTO]]</f>
        <v>21415</v>
      </c>
      <c r="AB292" s="20"/>
      <c r="AC292" s="7"/>
      <c r="AD292" s="7" t="str">
        <f>IF(COUNTIF(D$1:D291,D292)=0,"OK","Duplicado")</f>
        <v>OK</v>
      </c>
      <c r="AE292" s="7" t="str">
        <f t="shared" ca="1" si="45"/>
        <v>Inactivo</v>
      </c>
      <c r="AF292" s="9" t="s">
        <v>474</v>
      </c>
      <c r="AG292" s="9" t="str">
        <f t="shared" si="48"/>
        <v>CMAC</v>
      </c>
      <c r="AH292" s="7"/>
      <c r="AI292" s="7"/>
      <c r="AJ292" s="7"/>
      <c r="AK292" s="7"/>
      <c r="AL292" s="7"/>
      <c r="AM292" s="7"/>
      <c r="AN292" s="7"/>
      <c r="AO292" s="7" t="e">
        <f ca="1">SEPARARAPELLIDOS2018(Tabla1[[#This Row],[APELLIDOS Y NOMBRES]])</f>
        <v>#NAME?</v>
      </c>
      <c r="AP292" s="7">
        <f t="shared" ca="1" si="49"/>
        <v>0</v>
      </c>
      <c r="AQ292" s="7">
        <f t="shared" ca="1" si="50"/>
        <v>0</v>
      </c>
      <c r="AR292" s="7">
        <f t="shared" ca="1" si="51"/>
        <v>0</v>
      </c>
      <c r="AS292" s="7" t="e">
        <f ca="1">QuitarSimbolos(Tabla1[[#This Row],[CODTRA5]])</f>
        <v>#NAME?</v>
      </c>
      <c r="AT292" s="7" t="s">
        <v>1703</v>
      </c>
      <c r="AU292" s="7">
        <f t="shared" si="46"/>
        <v>1</v>
      </c>
      <c r="AV292" s="7">
        <v>1</v>
      </c>
      <c r="AW292" s="7" t="str">
        <f>+Tabla1[[#This Row],[DNI23]]</f>
        <v>04631490</v>
      </c>
      <c r="AX292" s="7">
        <v>604</v>
      </c>
      <c r="AY292" s="8">
        <f>+Tabla1[[#This Row],[FECHA DE
NACIMIENTO]]</f>
        <v>21415</v>
      </c>
      <c r="AZ292" s="7">
        <f ca="1">+Tabla1[[#This Row],[CODTRA6]]</f>
        <v>0</v>
      </c>
      <c r="BA292" s="7">
        <f ca="1">+Tabla1[[#This Row],[CODTRA7]]</f>
        <v>0</v>
      </c>
      <c r="BB292" s="7" t="e">
        <f ca="1">+Tabla1[[#This Row],[CODTRA8]]</f>
        <v>#NAME?</v>
      </c>
      <c r="BC292" s="7">
        <f>+Tabla1[[#This Row],[SEXO]]</f>
        <v>1</v>
      </c>
      <c r="BD292" s="7">
        <v>9589</v>
      </c>
      <c r="BE292" s="7"/>
      <c r="BF292" s="7">
        <v>959616135</v>
      </c>
      <c r="BG292" s="10" t="s">
        <v>1704</v>
      </c>
      <c r="BH292" s="7">
        <v>4</v>
      </c>
      <c r="BI292" s="9" t="s">
        <v>1969</v>
      </c>
      <c r="BJ292" s="7"/>
      <c r="BK292" s="7"/>
      <c r="BL292" s="7"/>
      <c r="BM292" s="7" t="s">
        <v>1721</v>
      </c>
      <c r="BN292" s="7">
        <v>7</v>
      </c>
      <c r="BO292" s="7"/>
      <c r="BP292" s="7"/>
      <c r="BQ292" s="7"/>
      <c r="BR292" s="7">
        <v>1</v>
      </c>
      <c r="BS292" s="7" t="s">
        <v>2309</v>
      </c>
      <c r="BT292" s="7"/>
      <c r="BU292" s="7">
        <v>40701</v>
      </c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9"/>
      <c r="CH292" s="9"/>
      <c r="CI292" s="9"/>
      <c r="CJ292" s="7">
        <v>1</v>
      </c>
    </row>
    <row r="293" spans="1:88" ht="15" x14ac:dyDescent="0.25">
      <c r="A293">
        <v>292</v>
      </c>
      <c r="B293" s="28">
        <v>306</v>
      </c>
      <c r="C293" s="28" t="s">
        <v>3419</v>
      </c>
      <c r="D293" s="45">
        <v>40441313</v>
      </c>
      <c r="E293" s="35" t="s">
        <v>3420</v>
      </c>
      <c r="F293" s="35" t="s">
        <v>3644</v>
      </c>
      <c r="G293" s="35" t="s">
        <v>1757</v>
      </c>
      <c r="H293" s="30">
        <f t="shared" si="47"/>
        <v>29010</v>
      </c>
      <c r="I293" s="29" t="s">
        <v>1737</v>
      </c>
      <c r="J293" s="28">
        <v>0</v>
      </c>
      <c r="K293" s="31">
        <v>0</v>
      </c>
      <c r="L293" s="7"/>
      <c r="M293" s="7"/>
      <c r="N293" s="7"/>
      <c r="O293" s="32" t="str">
        <f>"Retención Judicial "&amp;(Tabla1[[#This Row],[JUDICIAL]]*100)&amp;"%"</f>
        <v>Retención Judicial 0%</v>
      </c>
      <c r="P293" s="7"/>
      <c r="Q293" s="33">
        <f t="shared" si="52"/>
        <v>930</v>
      </c>
      <c r="R293" s="34">
        <f>+Tabla1[[#This Row],[MINIMO VITAL]]*9%</f>
        <v>83.7</v>
      </c>
      <c r="S293" s="7"/>
      <c r="T293" s="7">
        <f t="shared" ca="1" si="43"/>
        <v>39</v>
      </c>
      <c r="U293" s="7" t="str">
        <f t="shared" si="44"/>
        <v>40441313</v>
      </c>
      <c r="V293" s="7"/>
      <c r="W293" s="7"/>
      <c r="X293" s="7"/>
      <c r="Y293" s="7"/>
      <c r="Z293" s="7"/>
      <c r="AA293" s="8">
        <f>+Tabla1[[#This Row],[FECHA DE
NACIMIENTO]]</f>
        <v>29010</v>
      </c>
      <c r="AB293" s="20"/>
      <c r="AC293" s="7"/>
      <c r="AD293" s="7" t="str">
        <f>IF(COUNTIF(D$1:D292,D293)=0,"OK","Duplicado")</f>
        <v>OK</v>
      </c>
      <c r="AE293" s="7" t="str">
        <f t="shared" ca="1" si="45"/>
        <v>Inactivo</v>
      </c>
      <c r="AF293" s="9" t="s">
        <v>1720</v>
      </c>
      <c r="AG293" s="9" t="str">
        <f t="shared" si="48"/>
        <v/>
      </c>
      <c r="AH293" s="7"/>
      <c r="AI293" s="7"/>
      <c r="AJ293" s="7"/>
      <c r="AK293" s="7"/>
      <c r="AL293" s="7"/>
      <c r="AM293" s="7"/>
      <c r="AN293" s="7"/>
      <c r="AO293" s="7" t="e">
        <f ca="1">SEPARARAPELLIDOS2018(Tabla1[[#This Row],[APELLIDOS Y NOMBRES]])</f>
        <v>#NAME?</v>
      </c>
      <c r="AP293" s="7">
        <f t="shared" ca="1" si="49"/>
        <v>0</v>
      </c>
      <c r="AQ293" s="7">
        <f t="shared" ca="1" si="50"/>
        <v>0</v>
      </c>
      <c r="AR293" s="7">
        <f t="shared" ca="1" si="51"/>
        <v>0</v>
      </c>
      <c r="AS293" s="7" t="e">
        <f ca="1">QuitarSimbolos(Tabla1[[#This Row],[CODTRA5]])</f>
        <v>#NAME?</v>
      </c>
      <c r="AT293" s="7" t="s">
        <v>1703</v>
      </c>
      <c r="AU293" s="7">
        <f t="shared" si="46"/>
        <v>1</v>
      </c>
      <c r="AV293" s="7">
        <v>1</v>
      </c>
      <c r="AW293" s="7" t="str">
        <f>+Tabla1[[#This Row],[DNI23]]</f>
        <v>40441313</v>
      </c>
      <c r="AX293" s="7">
        <v>604</v>
      </c>
      <c r="AY293" s="8">
        <f>+Tabla1[[#This Row],[FECHA DE
NACIMIENTO]]</f>
        <v>29010</v>
      </c>
      <c r="AZ293" s="7">
        <f ca="1">+Tabla1[[#This Row],[CODTRA6]]</f>
        <v>0</v>
      </c>
      <c r="BA293" s="7">
        <f ca="1">+Tabla1[[#This Row],[CODTRA7]]</f>
        <v>0</v>
      </c>
      <c r="BB293" s="7" t="e">
        <f ca="1">+Tabla1[[#This Row],[CODTRA8]]</f>
        <v>#NAME?</v>
      </c>
      <c r="BC293" s="7">
        <f>+Tabla1[[#This Row],[SEXO]]</f>
        <v>1</v>
      </c>
      <c r="BD293" s="7">
        <v>9589</v>
      </c>
      <c r="BE293" s="7"/>
      <c r="BF293" s="7">
        <v>959616135</v>
      </c>
      <c r="BG293" s="10" t="s">
        <v>1704</v>
      </c>
      <c r="BH293" s="7">
        <v>1</v>
      </c>
      <c r="BI293" s="9" t="s">
        <v>2118</v>
      </c>
      <c r="BJ293" s="7">
        <v>610</v>
      </c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>
        <v>40701</v>
      </c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9"/>
      <c r="CH293" s="9"/>
      <c r="CI293" s="9"/>
      <c r="CJ293" s="7">
        <v>1</v>
      </c>
    </row>
    <row r="294" spans="1:88" ht="15" x14ac:dyDescent="0.25">
      <c r="A294">
        <v>293</v>
      </c>
      <c r="B294" s="28">
        <v>874</v>
      </c>
      <c r="C294" s="28" t="s">
        <v>475</v>
      </c>
      <c r="D294" s="45">
        <v>48720144</v>
      </c>
      <c r="E294" s="29" t="s">
        <v>2310</v>
      </c>
      <c r="F294" s="29" t="s">
        <v>2311</v>
      </c>
      <c r="G294" s="29" t="s">
        <v>1742</v>
      </c>
      <c r="H294" s="30">
        <f t="shared" si="47"/>
        <v>34359</v>
      </c>
      <c r="I294" s="29" t="s">
        <v>1710</v>
      </c>
      <c r="J294" s="28">
        <v>0</v>
      </c>
      <c r="K294" s="31">
        <v>0</v>
      </c>
      <c r="L294" s="7"/>
      <c r="M294" s="7"/>
      <c r="N294" s="7"/>
      <c r="O294" s="32" t="str">
        <f>"Retención Judicial "&amp;(Tabla1[[#This Row],[JUDICIAL]]*100)&amp;"%"</f>
        <v>Retención Judicial 0%</v>
      </c>
      <c r="P294" s="7"/>
      <c r="Q294" s="33">
        <f t="shared" si="52"/>
        <v>930</v>
      </c>
      <c r="R294" s="34">
        <f>+Tabla1[[#This Row],[MINIMO VITAL]]*9%</f>
        <v>83.7</v>
      </c>
      <c r="S294" s="7"/>
      <c r="T294" s="7">
        <f t="shared" ca="1" si="43"/>
        <v>25</v>
      </c>
      <c r="U294" s="7" t="str">
        <f t="shared" si="44"/>
        <v>48720144</v>
      </c>
      <c r="V294" s="7"/>
      <c r="W294" s="7"/>
      <c r="X294" s="7"/>
      <c r="Y294" s="7"/>
      <c r="Z294" s="7"/>
      <c r="AA294" s="8">
        <f>+Tabla1[[#This Row],[FECHA DE
NACIMIENTO]]</f>
        <v>34359</v>
      </c>
      <c r="AB294" s="20"/>
      <c r="AC294" s="7"/>
      <c r="AD294" s="7" t="str">
        <f>IF(COUNTIF(D$1:D293,D294)=0,"OK","Duplicado")</f>
        <v>OK</v>
      </c>
      <c r="AE294" s="7" t="str">
        <f t="shared" ca="1" si="45"/>
        <v>Inactivo</v>
      </c>
      <c r="AF294" s="9" t="s">
        <v>476</v>
      </c>
      <c r="AG294" s="9" t="str">
        <f t="shared" si="48"/>
        <v>CMAC</v>
      </c>
      <c r="AH294" s="7"/>
      <c r="AI294" s="7"/>
      <c r="AJ294" s="7"/>
      <c r="AK294" s="7"/>
      <c r="AL294" s="7"/>
      <c r="AM294" s="7"/>
      <c r="AN294" s="7"/>
      <c r="AO294" s="7" t="e">
        <f ca="1">SEPARARAPELLIDOS2018(Tabla1[[#This Row],[APELLIDOS Y NOMBRES]])</f>
        <v>#NAME?</v>
      </c>
      <c r="AP294" s="7">
        <f t="shared" ca="1" si="49"/>
        <v>0</v>
      </c>
      <c r="AQ294" s="7">
        <f t="shared" ca="1" si="50"/>
        <v>0</v>
      </c>
      <c r="AR294" s="7">
        <f t="shared" ca="1" si="51"/>
        <v>0</v>
      </c>
      <c r="AS294" s="7" t="e">
        <f ca="1">QuitarSimbolos(Tabla1[[#This Row],[CODTRA5]])</f>
        <v>#NAME?</v>
      </c>
      <c r="AT294" s="7" t="s">
        <v>1703</v>
      </c>
      <c r="AU294" s="7">
        <f t="shared" si="46"/>
        <v>1</v>
      </c>
      <c r="AV294" s="7">
        <v>1</v>
      </c>
      <c r="AW294" s="7" t="str">
        <f>+Tabla1[[#This Row],[DNI23]]</f>
        <v>48720144</v>
      </c>
      <c r="AX294" s="7">
        <v>604</v>
      </c>
      <c r="AY294" s="8">
        <f>+Tabla1[[#This Row],[FECHA DE
NACIMIENTO]]</f>
        <v>34359</v>
      </c>
      <c r="AZ294" s="7">
        <f ca="1">+Tabla1[[#This Row],[CODTRA6]]</f>
        <v>0</v>
      </c>
      <c r="BA294" s="7">
        <f ca="1">+Tabla1[[#This Row],[CODTRA7]]</f>
        <v>0</v>
      </c>
      <c r="BB294" s="7" t="e">
        <f ca="1">+Tabla1[[#This Row],[CODTRA8]]</f>
        <v>#NAME?</v>
      </c>
      <c r="BC294" s="7">
        <f>+Tabla1[[#This Row],[SEXO]]</f>
        <v>1</v>
      </c>
      <c r="BD294" s="7">
        <v>9589</v>
      </c>
      <c r="BE294" s="7"/>
      <c r="BF294" s="7">
        <v>959616135</v>
      </c>
      <c r="BG294" s="10" t="s">
        <v>1704</v>
      </c>
      <c r="BH294" s="7">
        <v>1</v>
      </c>
      <c r="BI294" s="9" t="s">
        <v>2118</v>
      </c>
      <c r="BJ294" s="7">
        <v>610</v>
      </c>
      <c r="BK294" s="7"/>
      <c r="BL294" s="7"/>
      <c r="BM294" s="7"/>
      <c r="BN294" s="7"/>
      <c r="BO294" s="7"/>
      <c r="BP294" s="7"/>
      <c r="BQ294" s="7"/>
      <c r="BR294" s="7">
        <v>2</v>
      </c>
      <c r="BS294" s="7" t="s">
        <v>1996</v>
      </c>
      <c r="BT294" s="7"/>
      <c r="BU294" s="7">
        <v>40701</v>
      </c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9"/>
      <c r="CH294" s="9"/>
      <c r="CI294" s="9"/>
      <c r="CJ294" s="7">
        <v>1</v>
      </c>
    </row>
    <row r="295" spans="1:88" ht="15" x14ac:dyDescent="0.25">
      <c r="A295">
        <v>294</v>
      </c>
      <c r="B295" s="28">
        <v>875</v>
      </c>
      <c r="C295" s="28" t="s">
        <v>477</v>
      </c>
      <c r="D295" s="45">
        <v>41001117</v>
      </c>
      <c r="E295" s="29" t="s">
        <v>2312</v>
      </c>
      <c r="F295" s="29" t="s">
        <v>2313</v>
      </c>
      <c r="G295" s="29" t="s">
        <v>1736</v>
      </c>
      <c r="H295" s="30">
        <f t="shared" si="47"/>
        <v>29723</v>
      </c>
      <c r="I295" s="29" t="s">
        <v>1737</v>
      </c>
      <c r="J295" s="28">
        <v>0</v>
      </c>
      <c r="K295" s="31">
        <v>0</v>
      </c>
      <c r="L295" s="7"/>
      <c r="M295" s="7"/>
      <c r="N295" s="7"/>
      <c r="O295" s="32" t="str">
        <f>"Retención Judicial "&amp;(Tabla1[[#This Row],[JUDICIAL]]*100)&amp;"%"</f>
        <v>Retención Judicial 0%</v>
      </c>
      <c r="P295" s="7"/>
      <c r="Q295" s="33">
        <f t="shared" si="52"/>
        <v>930</v>
      </c>
      <c r="R295" s="34">
        <f>+Tabla1[[#This Row],[MINIMO VITAL]]*9%</f>
        <v>83.7</v>
      </c>
      <c r="S295" s="7"/>
      <c r="T295" s="7">
        <f t="shared" ca="1" si="43"/>
        <v>37</v>
      </c>
      <c r="U295" s="7" t="str">
        <f t="shared" si="44"/>
        <v>41001117</v>
      </c>
      <c r="V295" s="7"/>
      <c r="W295" s="7"/>
      <c r="X295" s="7"/>
      <c r="Y295" s="7"/>
      <c r="Z295" s="7"/>
      <c r="AA295" s="8">
        <f>+Tabla1[[#This Row],[FECHA DE
NACIMIENTO]]</f>
        <v>29723</v>
      </c>
      <c r="AB295" s="20"/>
      <c r="AC295" s="7"/>
      <c r="AD295" s="7" t="str">
        <f>IF(COUNTIF(D$1:D294,D295)=0,"OK","Duplicado")</f>
        <v>OK</v>
      </c>
      <c r="AE295" s="7" t="str">
        <f t="shared" ca="1" si="45"/>
        <v>Inactivo</v>
      </c>
      <c r="AF295" s="9" t="s">
        <v>478</v>
      </c>
      <c r="AG295" s="9" t="str">
        <f t="shared" si="48"/>
        <v>CMAC</v>
      </c>
      <c r="AH295" s="7"/>
      <c r="AI295" s="7"/>
      <c r="AJ295" s="7"/>
      <c r="AK295" s="7"/>
      <c r="AL295" s="7"/>
      <c r="AM295" s="7"/>
      <c r="AN295" s="7"/>
      <c r="AO295" s="7" t="e">
        <f ca="1">SEPARARAPELLIDOS2018(Tabla1[[#This Row],[APELLIDOS Y NOMBRES]])</f>
        <v>#NAME?</v>
      </c>
      <c r="AP295" s="7">
        <f t="shared" ca="1" si="49"/>
        <v>0</v>
      </c>
      <c r="AQ295" s="7">
        <f t="shared" ca="1" si="50"/>
        <v>0</v>
      </c>
      <c r="AR295" s="7">
        <f t="shared" ca="1" si="51"/>
        <v>0</v>
      </c>
      <c r="AS295" s="7" t="e">
        <f ca="1">QuitarSimbolos(Tabla1[[#This Row],[CODTRA5]])</f>
        <v>#NAME?</v>
      </c>
      <c r="AT295" s="7" t="s">
        <v>1703</v>
      </c>
      <c r="AU295" s="7">
        <f t="shared" si="46"/>
        <v>1</v>
      </c>
      <c r="AV295" s="7">
        <v>1</v>
      </c>
      <c r="AW295" s="7" t="str">
        <f>+Tabla1[[#This Row],[DNI23]]</f>
        <v>41001117</v>
      </c>
      <c r="AX295" s="7">
        <v>604</v>
      </c>
      <c r="AY295" s="8">
        <f>+Tabla1[[#This Row],[FECHA DE
NACIMIENTO]]</f>
        <v>29723</v>
      </c>
      <c r="AZ295" s="7">
        <f ca="1">+Tabla1[[#This Row],[CODTRA6]]</f>
        <v>0</v>
      </c>
      <c r="BA295" s="7">
        <f ca="1">+Tabla1[[#This Row],[CODTRA7]]</f>
        <v>0</v>
      </c>
      <c r="BB295" s="7" t="e">
        <f ca="1">+Tabla1[[#This Row],[CODTRA8]]</f>
        <v>#NAME?</v>
      </c>
      <c r="BC295" s="7">
        <f>+Tabla1[[#This Row],[SEXO]]</f>
        <v>1</v>
      </c>
      <c r="BD295" s="7">
        <v>9589</v>
      </c>
      <c r="BE295" s="7"/>
      <c r="BF295" s="7">
        <v>959616135</v>
      </c>
      <c r="BG295" s="10" t="s">
        <v>1704</v>
      </c>
      <c r="BH295" s="7"/>
      <c r="BI295" s="9"/>
      <c r="BJ295" s="7"/>
      <c r="BK295" s="7"/>
      <c r="BL295" s="7"/>
      <c r="BM295" s="7" t="s">
        <v>1721</v>
      </c>
      <c r="BN295" s="7">
        <v>10</v>
      </c>
      <c r="BO295" s="7"/>
      <c r="BP295" s="7"/>
      <c r="BQ295" s="7"/>
      <c r="BR295" s="7">
        <v>2</v>
      </c>
      <c r="BS295" s="7" t="s">
        <v>2314</v>
      </c>
      <c r="BT295" s="7"/>
      <c r="BU295" s="7">
        <v>40704</v>
      </c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9"/>
      <c r="CH295" s="9"/>
      <c r="CI295" s="9"/>
      <c r="CJ295" s="7">
        <v>1</v>
      </c>
    </row>
    <row r="296" spans="1:88" ht="15" x14ac:dyDescent="0.25">
      <c r="A296">
        <v>295</v>
      </c>
      <c r="B296" s="28">
        <v>555</v>
      </c>
      <c r="C296" s="28" t="s">
        <v>479</v>
      </c>
      <c r="D296" s="45">
        <v>45733493</v>
      </c>
      <c r="E296" s="29" t="s">
        <v>2315</v>
      </c>
      <c r="F296" s="29" t="s">
        <v>2316</v>
      </c>
      <c r="G296" s="29" t="s">
        <v>1736</v>
      </c>
      <c r="H296" s="30">
        <f t="shared" si="47"/>
        <v>31448</v>
      </c>
      <c r="I296" s="29" t="s">
        <v>1710</v>
      </c>
      <c r="J296" s="28">
        <v>0</v>
      </c>
      <c r="K296" s="31">
        <v>0</v>
      </c>
      <c r="L296" s="7"/>
      <c r="M296" s="7"/>
      <c r="N296" s="7"/>
      <c r="O296" s="32" t="str">
        <f>"Retención Judicial "&amp;(Tabla1[[#This Row],[JUDICIAL]]*100)&amp;"%"</f>
        <v>Retención Judicial 0%</v>
      </c>
      <c r="P296" s="7"/>
      <c r="Q296" s="33">
        <f t="shared" si="52"/>
        <v>930</v>
      </c>
      <c r="R296" s="34">
        <f>+Tabla1[[#This Row],[MINIMO VITAL]]*9%</f>
        <v>83.7</v>
      </c>
      <c r="S296" s="7"/>
      <c r="T296" s="7">
        <f t="shared" ca="1" si="43"/>
        <v>33</v>
      </c>
      <c r="U296" s="7" t="str">
        <f t="shared" si="44"/>
        <v>45733493</v>
      </c>
      <c r="V296" s="7"/>
      <c r="W296" s="7"/>
      <c r="X296" s="7"/>
      <c r="Y296" s="7"/>
      <c r="Z296" s="7"/>
      <c r="AA296" s="8">
        <f>+Tabla1[[#This Row],[FECHA DE
NACIMIENTO]]</f>
        <v>31448</v>
      </c>
      <c r="AB296" s="20">
        <v>3.1</v>
      </c>
      <c r="AC296" s="7"/>
      <c r="AD296" s="7" t="str">
        <f>IF(COUNTIF(D$1:D295,D296)=0,"OK","Duplicado")</f>
        <v>OK</v>
      </c>
      <c r="AE296" s="7" t="str">
        <f t="shared" ca="1" si="45"/>
        <v>Inactivo</v>
      </c>
      <c r="AF296" s="9" t="s">
        <v>480</v>
      </c>
      <c r="AG296" s="9" t="str">
        <f t="shared" si="48"/>
        <v>CMAC</v>
      </c>
      <c r="AH296" s="7"/>
      <c r="AI296" s="7"/>
      <c r="AJ296" s="7"/>
      <c r="AK296" s="7"/>
      <c r="AL296" s="7"/>
      <c r="AM296" s="7"/>
      <c r="AN296" s="7"/>
      <c r="AO296" s="7" t="e">
        <f ca="1">SEPARARAPELLIDOS2018(Tabla1[[#This Row],[APELLIDOS Y NOMBRES]])</f>
        <v>#NAME?</v>
      </c>
      <c r="AP296" s="7">
        <f t="shared" ca="1" si="49"/>
        <v>0</v>
      </c>
      <c r="AQ296" s="7">
        <f t="shared" ca="1" si="50"/>
        <v>0</v>
      </c>
      <c r="AR296" s="7">
        <f t="shared" ca="1" si="51"/>
        <v>0</v>
      </c>
      <c r="AS296" s="7" t="e">
        <f ca="1">QuitarSimbolos(Tabla1[[#This Row],[CODTRA5]])</f>
        <v>#NAME?</v>
      </c>
      <c r="AT296" s="7" t="s">
        <v>1703</v>
      </c>
      <c r="AU296" s="7">
        <f t="shared" si="46"/>
        <v>1</v>
      </c>
      <c r="AV296" s="7">
        <v>1</v>
      </c>
      <c r="AW296" s="7" t="str">
        <f>+Tabla1[[#This Row],[DNI23]]</f>
        <v>45733493</v>
      </c>
      <c r="AX296" s="7">
        <v>604</v>
      </c>
      <c r="AY296" s="8">
        <f>+Tabla1[[#This Row],[FECHA DE
NACIMIENTO]]</f>
        <v>31448</v>
      </c>
      <c r="AZ296" s="7">
        <f ca="1">+Tabla1[[#This Row],[CODTRA6]]</f>
        <v>0</v>
      </c>
      <c r="BA296" s="7">
        <f ca="1">+Tabla1[[#This Row],[CODTRA7]]</f>
        <v>0</v>
      </c>
      <c r="BB296" s="7" t="e">
        <f ca="1">+Tabla1[[#This Row],[CODTRA8]]</f>
        <v>#NAME?</v>
      </c>
      <c r="BC296" s="7">
        <f>+Tabla1[[#This Row],[SEXO]]</f>
        <v>1</v>
      </c>
      <c r="BD296" s="7">
        <v>9589</v>
      </c>
      <c r="BE296" s="7"/>
      <c r="BF296" s="7">
        <v>959616135</v>
      </c>
      <c r="BG296" s="10" t="s">
        <v>1704</v>
      </c>
      <c r="BH296" s="7"/>
      <c r="BI296" s="9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9"/>
      <c r="CH296" s="9"/>
      <c r="CI296" s="9"/>
      <c r="CJ296" s="7">
        <v>1</v>
      </c>
    </row>
    <row r="297" spans="1:88" ht="15" x14ac:dyDescent="0.25">
      <c r="A297">
        <v>296</v>
      </c>
      <c r="B297" s="28">
        <v>361</v>
      </c>
      <c r="C297" s="28" t="s">
        <v>481</v>
      </c>
      <c r="D297" s="45">
        <v>30820836</v>
      </c>
      <c r="E297" s="35" t="s">
        <v>3421</v>
      </c>
      <c r="F297" s="35" t="s">
        <v>3645</v>
      </c>
      <c r="G297" s="35" t="s">
        <v>1742</v>
      </c>
      <c r="H297" s="30">
        <f t="shared" si="47"/>
        <v>24135</v>
      </c>
      <c r="I297" s="29" t="s">
        <v>1737</v>
      </c>
      <c r="J297" s="28">
        <v>0</v>
      </c>
      <c r="K297" s="31">
        <v>0</v>
      </c>
      <c r="L297" s="7"/>
      <c r="M297" s="7"/>
      <c r="N297" s="7"/>
      <c r="O297" s="32" t="str">
        <f>"Retención Judicial "&amp;(Tabla1[[#This Row],[JUDICIAL]]*100)&amp;"%"</f>
        <v>Retención Judicial 0%</v>
      </c>
      <c r="P297" s="7"/>
      <c r="Q297" s="33">
        <f t="shared" si="52"/>
        <v>930</v>
      </c>
      <c r="R297" s="34">
        <f>+Tabla1[[#This Row],[MINIMO VITAL]]*9%</f>
        <v>83.7</v>
      </c>
      <c r="S297" s="7"/>
      <c r="T297" s="7">
        <f t="shared" ca="1" si="43"/>
        <v>53</v>
      </c>
      <c r="U297" s="7" t="str">
        <f t="shared" si="44"/>
        <v>30820836</v>
      </c>
      <c r="V297" s="7"/>
      <c r="W297" s="7"/>
      <c r="X297" s="7"/>
      <c r="Y297" s="7"/>
      <c r="Z297" s="7"/>
      <c r="AA297" s="8">
        <f>+Tabla1[[#This Row],[FECHA DE
NACIMIENTO]]</f>
        <v>24135</v>
      </c>
      <c r="AB297" s="20"/>
      <c r="AC297" s="7"/>
      <c r="AD297" s="7" t="str">
        <f>IF(COUNTIF(D$1:D296,D297)=0,"OK","Duplicado")</f>
        <v>OK</v>
      </c>
      <c r="AE297" s="7" t="str">
        <f t="shared" ca="1" si="45"/>
        <v>Inactivo</v>
      </c>
      <c r="AF297" s="9" t="s">
        <v>1720</v>
      </c>
      <c r="AG297" s="9" t="str">
        <f t="shared" si="48"/>
        <v/>
      </c>
      <c r="AH297" s="7"/>
      <c r="AI297" s="7"/>
      <c r="AJ297" s="7"/>
      <c r="AK297" s="7"/>
      <c r="AL297" s="7"/>
      <c r="AM297" s="7"/>
      <c r="AN297" s="7"/>
      <c r="AO297" s="7" t="e">
        <f ca="1">SEPARARAPELLIDOS2018(Tabla1[[#This Row],[APELLIDOS Y NOMBRES]])</f>
        <v>#NAME?</v>
      </c>
      <c r="AP297" s="7">
        <f t="shared" ca="1" si="49"/>
        <v>0</v>
      </c>
      <c r="AQ297" s="7">
        <f t="shared" ca="1" si="50"/>
        <v>0</v>
      </c>
      <c r="AR297" s="7">
        <f t="shared" ca="1" si="51"/>
        <v>0</v>
      </c>
      <c r="AS297" s="7" t="e">
        <f ca="1">QuitarSimbolos(Tabla1[[#This Row],[CODTRA5]])</f>
        <v>#NAME?</v>
      </c>
      <c r="AT297" s="7" t="s">
        <v>1974</v>
      </c>
      <c r="AU297" s="7">
        <f t="shared" si="46"/>
        <v>2</v>
      </c>
      <c r="AV297" s="7">
        <v>1</v>
      </c>
      <c r="AW297" s="7" t="str">
        <f>+Tabla1[[#This Row],[DNI23]]</f>
        <v>30820836</v>
      </c>
      <c r="AX297" s="7">
        <v>604</v>
      </c>
      <c r="AY297" s="8">
        <f>+Tabla1[[#This Row],[FECHA DE
NACIMIENTO]]</f>
        <v>24135</v>
      </c>
      <c r="AZ297" s="7">
        <f ca="1">+Tabla1[[#This Row],[CODTRA6]]</f>
        <v>0</v>
      </c>
      <c r="BA297" s="7">
        <f ca="1">+Tabla1[[#This Row],[CODTRA7]]</f>
        <v>0</v>
      </c>
      <c r="BB297" s="7" t="e">
        <f ca="1">+Tabla1[[#This Row],[CODTRA8]]</f>
        <v>#NAME?</v>
      </c>
      <c r="BC297" s="7">
        <f>+Tabla1[[#This Row],[SEXO]]</f>
        <v>2</v>
      </c>
      <c r="BD297" s="7">
        <v>9589</v>
      </c>
      <c r="BE297" s="7"/>
      <c r="BF297" s="7">
        <v>959616135</v>
      </c>
      <c r="BG297" s="10" t="s">
        <v>1704</v>
      </c>
      <c r="BH297" s="7"/>
      <c r="BI297" s="9"/>
      <c r="BJ297" s="7"/>
      <c r="BK297" s="7"/>
      <c r="BL297" s="7"/>
      <c r="BM297" s="7" t="s">
        <v>1705</v>
      </c>
      <c r="BN297" s="7">
        <v>4</v>
      </c>
      <c r="BO297" s="7"/>
      <c r="BP297" s="7"/>
      <c r="BQ297" s="7"/>
      <c r="BR297" s="7">
        <v>2</v>
      </c>
      <c r="BS297" s="7" t="s">
        <v>2267</v>
      </c>
      <c r="BT297" s="7"/>
      <c r="BU297" s="7">
        <v>40704</v>
      </c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9"/>
      <c r="CH297" s="9"/>
      <c r="CI297" s="9"/>
      <c r="CJ297" s="7">
        <v>1</v>
      </c>
    </row>
    <row r="298" spans="1:88" ht="15" x14ac:dyDescent="0.25">
      <c r="A298">
        <v>297</v>
      </c>
      <c r="B298" s="28">
        <v>382</v>
      </c>
      <c r="C298" s="28" t="s">
        <v>482</v>
      </c>
      <c r="D298" s="45">
        <v>40521565</v>
      </c>
      <c r="E298" s="35" t="s">
        <v>3422</v>
      </c>
      <c r="F298" s="35" t="s">
        <v>3646</v>
      </c>
      <c r="G298" s="35" t="s">
        <v>1736</v>
      </c>
      <c r="H298" s="30">
        <f t="shared" si="47"/>
        <v>29317</v>
      </c>
      <c r="I298" s="29" t="s">
        <v>1710</v>
      </c>
      <c r="J298" s="28">
        <v>0</v>
      </c>
      <c r="K298" s="31">
        <v>0</v>
      </c>
      <c r="L298" s="7"/>
      <c r="M298" s="7"/>
      <c r="N298" s="7"/>
      <c r="O298" s="32" t="str">
        <f>"Retención Judicial "&amp;(Tabla1[[#This Row],[JUDICIAL]]*100)&amp;"%"</f>
        <v>Retención Judicial 0%</v>
      </c>
      <c r="P298" s="7"/>
      <c r="Q298" s="33">
        <f t="shared" si="52"/>
        <v>930</v>
      </c>
      <c r="R298" s="34">
        <f>+Tabla1[[#This Row],[MINIMO VITAL]]*9%</f>
        <v>83.7</v>
      </c>
      <c r="S298" s="7"/>
      <c r="T298" s="7">
        <f t="shared" ca="1" si="43"/>
        <v>39</v>
      </c>
      <c r="U298" s="7" t="str">
        <f t="shared" si="44"/>
        <v>40521565</v>
      </c>
      <c r="V298" s="7"/>
      <c r="W298" s="7"/>
      <c r="X298" s="7"/>
      <c r="Y298" s="7"/>
      <c r="Z298" s="7"/>
      <c r="AA298" s="8">
        <f>+Tabla1[[#This Row],[FECHA DE
NACIMIENTO]]</f>
        <v>29317</v>
      </c>
      <c r="AB298" s="20"/>
      <c r="AC298" s="7"/>
      <c r="AD298" s="7" t="str">
        <f>IF(COUNTIF(D$1:D297,D298)=0,"OK","Duplicado")</f>
        <v>OK</v>
      </c>
      <c r="AE298" s="7" t="str">
        <f t="shared" ca="1" si="45"/>
        <v>Inactivo</v>
      </c>
      <c r="AF298" s="9" t="s">
        <v>1720</v>
      </c>
      <c r="AG298" s="9" t="str">
        <f t="shared" si="48"/>
        <v/>
      </c>
      <c r="AH298" s="7"/>
      <c r="AI298" s="7"/>
      <c r="AJ298" s="7"/>
      <c r="AK298" s="7"/>
      <c r="AL298" s="7"/>
      <c r="AM298" s="7"/>
      <c r="AN298" s="7"/>
      <c r="AO298" s="7" t="e">
        <f ca="1">SEPARARAPELLIDOS2018(Tabla1[[#This Row],[APELLIDOS Y NOMBRES]])</f>
        <v>#NAME?</v>
      </c>
      <c r="AP298" s="7">
        <f t="shared" ca="1" si="49"/>
        <v>0</v>
      </c>
      <c r="AQ298" s="7">
        <f t="shared" ca="1" si="50"/>
        <v>0</v>
      </c>
      <c r="AR298" s="7">
        <f t="shared" ca="1" si="51"/>
        <v>0</v>
      </c>
      <c r="AS298" s="7" t="e">
        <f ca="1">QuitarSimbolos(Tabla1[[#This Row],[CODTRA5]])</f>
        <v>#NAME?</v>
      </c>
      <c r="AT298" s="7" t="s">
        <v>1703</v>
      </c>
      <c r="AU298" s="7">
        <f t="shared" si="46"/>
        <v>1</v>
      </c>
      <c r="AV298" s="7">
        <v>1</v>
      </c>
      <c r="AW298" s="7" t="str">
        <f>+Tabla1[[#This Row],[DNI23]]</f>
        <v>40521565</v>
      </c>
      <c r="AX298" s="7">
        <v>604</v>
      </c>
      <c r="AY298" s="8">
        <f>+Tabla1[[#This Row],[FECHA DE
NACIMIENTO]]</f>
        <v>29317</v>
      </c>
      <c r="AZ298" s="7">
        <f ca="1">+Tabla1[[#This Row],[CODTRA6]]</f>
        <v>0</v>
      </c>
      <c r="BA298" s="7">
        <f ca="1">+Tabla1[[#This Row],[CODTRA7]]</f>
        <v>0</v>
      </c>
      <c r="BB298" s="7" t="e">
        <f ca="1">+Tabla1[[#This Row],[CODTRA8]]</f>
        <v>#NAME?</v>
      </c>
      <c r="BC298" s="7">
        <f>+Tabla1[[#This Row],[SEXO]]</f>
        <v>1</v>
      </c>
      <c r="BD298" s="7">
        <v>9589</v>
      </c>
      <c r="BE298" s="7"/>
      <c r="BF298" s="7">
        <v>959616135</v>
      </c>
      <c r="BG298" s="10" t="s">
        <v>1704</v>
      </c>
      <c r="BH298" s="7">
        <v>3</v>
      </c>
      <c r="BI298" s="9" t="s">
        <v>2317</v>
      </c>
      <c r="BJ298" s="7">
        <v>411</v>
      </c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>
        <v>40701</v>
      </c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9"/>
      <c r="CH298" s="9"/>
      <c r="CI298" s="9"/>
      <c r="CJ298" s="7">
        <v>1</v>
      </c>
    </row>
    <row r="299" spans="1:88" ht="15" x14ac:dyDescent="0.25">
      <c r="A299">
        <v>298</v>
      </c>
      <c r="B299" s="28">
        <v>877</v>
      </c>
      <c r="C299" s="28" t="s">
        <v>483</v>
      </c>
      <c r="D299" s="45">
        <v>4624184</v>
      </c>
      <c r="E299" s="29" t="s">
        <v>2318</v>
      </c>
      <c r="F299" s="29"/>
      <c r="G299" s="29" t="s">
        <v>1702</v>
      </c>
      <c r="H299" s="30">
        <f t="shared" si="47"/>
        <v>21562</v>
      </c>
      <c r="I299" s="29"/>
      <c r="J299" s="28">
        <v>0</v>
      </c>
      <c r="K299" s="31">
        <v>0</v>
      </c>
      <c r="L299" s="7"/>
      <c r="M299" s="7"/>
      <c r="N299" s="7"/>
      <c r="O299" s="32" t="str">
        <f>"Retención Judicial "&amp;(Tabla1[[#This Row],[JUDICIAL]]*100)&amp;"%"</f>
        <v>Retención Judicial 0%</v>
      </c>
      <c r="P299" s="7"/>
      <c r="Q299" s="33">
        <f t="shared" si="52"/>
        <v>930</v>
      </c>
      <c r="R299" s="34">
        <f>+Tabla1[[#This Row],[MINIMO VITAL]]*9%</f>
        <v>83.7</v>
      </c>
      <c r="S299" s="7"/>
      <c r="T299" s="7">
        <f t="shared" ca="1" si="43"/>
        <v>60</v>
      </c>
      <c r="U299" s="7" t="str">
        <f t="shared" si="44"/>
        <v>04624184</v>
      </c>
      <c r="V299" s="7"/>
      <c r="W299" s="7"/>
      <c r="X299" s="7"/>
      <c r="Y299" s="7"/>
      <c r="Z299" s="7"/>
      <c r="AA299" s="8">
        <f>+Tabla1[[#This Row],[FECHA DE
NACIMIENTO]]</f>
        <v>21562</v>
      </c>
      <c r="AB299" s="20"/>
      <c r="AC299" s="7"/>
      <c r="AD299" s="7" t="str">
        <f>IF(COUNTIF(D$1:D298,D299)=0,"OK","Duplicado")</f>
        <v>OK</v>
      </c>
      <c r="AE299" s="7" t="str">
        <f t="shared" ca="1" si="45"/>
        <v>Inactivo</v>
      </c>
      <c r="AF299" s="9" t="s">
        <v>484</v>
      </c>
      <c r="AG299" s="9" t="str">
        <f t="shared" si="48"/>
        <v>CMAC</v>
      </c>
      <c r="AH299" s="7"/>
      <c r="AI299" s="7"/>
      <c r="AJ299" s="7"/>
      <c r="AK299" s="7"/>
      <c r="AL299" s="7"/>
      <c r="AM299" s="7"/>
      <c r="AN299" s="7"/>
      <c r="AO299" s="7" t="e">
        <f ca="1">SEPARARAPELLIDOS2018(Tabla1[[#This Row],[APELLIDOS Y NOMBRES]])</f>
        <v>#NAME?</v>
      </c>
      <c r="AP299" s="7">
        <f t="shared" ca="1" si="49"/>
        <v>0</v>
      </c>
      <c r="AQ299" s="7">
        <f t="shared" ca="1" si="50"/>
        <v>0</v>
      </c>
      <c r="AR299" s="7">
        <f t="shared" ca="1" si="51"/>
        <v>0</v>
      </c>
      <c r="AS299" s="7" t="e">
        <f ca="1">QuitarSimbolos(Tabla1[[#This Row],[CODTRA5]])</f>
        <v>#NAME?</v>
      </c>
      <c r="AT299" s="7" t="s">
        <v>1703</v>
      </c>
      <c r="AU299" s="7">
        <f t="shared" si="46"/>
        <v>1</v>
      </c>
      <c r="AV299" s="7">
        <v>1</v>
      </c>
      <c r="AW299" s="7" t="str">
        <f>+Tabla1[[#This Row],[DNI23]]</f>
        <v>04624184</v>
      </c>
      <c r="AX299" s="7">
        <v>604</v>
      </c>
      <c r="AY299" s="8">
        <f>+Tabla1[[#This Row],[FECHA DE
NACIMIENTO]]</f>
        <v>21562</v>
      </c>
      <c r="AZ299" s="7">
        <f ca="1">+Tabla1[[#This Row],[CODTRA6]]</f>
        <v>0</v>
      </c>
      <c r="BA299" s="7">
        <f ca="1">+Tabla1[[#This Row],[CODTRA7]]</f>
        <v>0</v>
      </c>
      <c r="BB299" s="7" t="e">
        <f ca="1">+Tabla1[[#This Row],[CODTRA8]]</f>
        <v>#NAME?</v>
      </c>
      <c r="BC299" s="7">
        <f>+Tabla1[[#This Row],[SEXO]]</f>
        <v>1</v>
      </c>
      <c r="BD299" s="7">
        <v>9589</v>
      </c>
      <c r="BE299" s="7"/>
      <c r="BF299" s="7">
        <v>959616135</v>
      </c>
      <c r="BG299" s="10" t="s">
        <v>1704</v>
      </c>
      <c r="BH299" s="7">
        <v>3</v>
      </c>
      <c r="BI299" s="9" t="s">
        <v>2063</v>
      </c>
      <c r="BJ299" s="7">
        <v>354</v>
      </c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>
        <v>40701</v>
      </c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9"/>
      <c r="CH299" s="9"/>
      <c r="CI299" s="9"/>
      <c r="CJ299" s="7">
        <v>1</v>
      </c>
    </row>
    <row r="300" spans="1:88" ht="15" x14ac:dyDescent="0.25">
      <c r="A300">
        <v>299</v>
      </c>
      <c r="B300" s="28">
        <v>107</v>
      </c>
      <c r="C300" s="28" t="s">
        <v>485</v>
      </c>
      <c r="D300" s="45">
        <v>30826086</v>
      </c>
      <c r="E300" s="29" t="s">
        <v>2319</v>
      </c>
      <c r="F300" s="29"/>
      <c r="G300" s="29" t="s">
        <v>1702</v>
      </c>
      <c r="H300" s="30">
        <f t="shared" si="47"/>
        <v>19913</v>
      </c>
      <c r="I300" s="29"/>
      <c r="J300" s="28">
        <v>0</v>
      </c>
      <c r="K300" s="31">
        <v>0</v>
      </c>
      <c r="L300" s="7"/>
      <c r="M300" s="7"/>
      <c r="N300" s="7"/>
      <c r="O300" s="32" t="str">
        <f>"Retención Judicial "&amp;(Tabla1[[#This Row],[JUDICIAL]]*100)&amp;"%"</f>
        <v>Retención Judicial 0%</v>
      </c>
      <c r="P300" s="7"/>
      <c r="Q300" s="33">
        <f t="shared" si="52"/>
        <v>930</v>
      </c>
      <c r="R300" s="34">
        <f>+Tabla1[[#This Row],[MINIMO VITAL]]*9%</f>
        <v>83.7</v>
      </c>
      <c r="S300" s="7"/>
      <c r="T300" s="7">
        <f t="shared" ca="1" si="43"/>
        <v>64</v>
      </c>
      <c r="U300" s="7" t="str">
        <f t="shared" si="44"/>
        <v>30826086</v>
      </c>
      <c r="V300" s="7"/>
      <c r="W300" s="7"/>
      <c r="X300" s="7"/>
      <c r="Y300" s="7"/>
      <c r="Z300" s="7"/>
      <c r="AA300" s="8">
        <f>+Tabla1[[#This Row],[FECHA DE
NACIMIENTO]]</f>
        <v>19913</v>
      </c>
      <c r="AB300" s="20">
        <v>3.1</v>
      </c>
      <c r="AC300" s="7"/>
      <c r="AD300" s="7" t="str">
        <f>IF(COUNTIF(D$1:D299,D300)=0,"OK","Duplicado")</f>
        <v>OK</v>
      </c>
      <c r="AE300" s="7" t="str">
        <f t="shared" ca="1" si="45"/>
        <v>Inactivo</v>
      </c>
      <c r="AF300" s="9" t="s">
        <v>486</v>
      </c>
      <c r="AG300" s="9" t="str">
        <f t="shared" si="48"/>
        <v>CMAC</v>
      </c>
      <c r="AH300" s="7"/>
      <c r="AI300" s="7"/>
      <c r="AJ300" s="7"/>
      <c r="AK300" s="7"/>
      <c r="AL300" s="7"/>
      <c r="AM300" s="7"/>
      <c r="AN300" s="7"/>
      <c r="AO300" s="7" t="e">
        <f ca="1">SEPARARAPELLIDOS2018(Tabla1[[#This Row],[APELLIDOS Y NOMBRES]])</f>
        <v>#NAME?</v>
      </c>
      <c r="AP300" s="7">
        <f t="shared" ca="1" si="49"/>
        <v>0</v>
      </c>
      <c r="AQ300" s="7">
        <f t="shared" ca="1" si="50"/>
        <v>0</v>
      </c>
      <c r="AR300" s="7">
        <f t="shared" ca="1" si="51"/>
        <v>0</v>
      </c>
      <c r="AS300" s="7" t="e">
        <f ca="1">QuitarSimbolos(Tabla1[[#This Row],[CODTRA5]])</f>
        <v>#NAME?</v>
      </c>
      <c r="AT300" s="7" t="s">
        <v>1703</v>
      </c>
      <c r="AU300" s="7">
        <f t="shared" si="46"/>
        <v>1</v>
      </c>
      <c r="AV300" s="7">
        <v>1</v>
      </c>
      <c r="AW300" s="7" t="str">
        <f>+Tabla1[[#This Row],[DNI23]]</f>
        <v>30826086</v>
      </c>
      <c r="AX300" s="7">
        <v>604</v>
      </c>
      <c r="AY300" s="8">
        <f>+Tabla1[[#This Row],[FECHA DE
NACIMIENTO]]</f>
        <v>19913</v>
      </c>
      <c r="AZ300" s="7">
        <f ca="1">+Tabla1[[#This Row],[CODTRA6]]</f>
        <v>0</v>
      </c>
      <c r="BA300" s="7">
        <f ca="1">+Tabla1[[#This Row],[CODTRA7]]</f>
        <v>0</v>
      </c>
      <c r="BB300" s="7" t="e">
        <f ca="1">+Tabla1[[#This Row],[CODTRA8]]</f>
        <v>#NAME?</v>
      </c>
      <c r="BC300" s="7">
        <f>+Tabla1[[#This Row],[SEXO]]</f>
        <v>1</v>
      </c>
      <c r="BD300" s="7">
        <v>9589</v>
      </c>
      <c r="BE300" s="7"/>
      <c r="BF300" s="7">
        <v>959616135</v>
      </c>
      <c r="BG300" s="10" t="s">
        <v>1704</v>
      </c>
      <c r="BH300" s="7">
        <v>3</v>
      </c>
      <c r="BI300" s="9" t="s">
        <v>2008</v>
      </c>
      <c r="BJ300" s="7">
        <v>399</v>
      </c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>
        <v>40704</v>
      </c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9"/>
      <c r="CH300" s="9"/>
      <c r="CI300" s="9"/>
      <c r="CJ300" s="7">
        <v>1</v>
      </c>
    </row>
    <row r="301" spans="1:88" ht="15" x14ac:dyDescent="0.25">
      <c r="A301">
        <v>300</v>
      </c>
      <c r="B301" s="28">
        <v>879</v>
      </c>
      <c r="C301" s="28" t="s">
        <v>487</v>
      </c>
      <c r="D301" s="45">
        <v>4749387</v>
      </c>
      <c r="E301" s="29" t="s">
        <v>2320</v>
      </c>
      <c r="F301" s="29" t="s">
        <v>2321</v>
      </c>
      <c r="G301" s="29" t="s">
        <v>1736</v>
      </c>
      <c r="H301" s="30">
        <f t="shared" si="47"/>
        <v>28185</v>
      </c>
      <c r="I301" s="29" t="s">
        <v>1710</v>
      </c>
      <c r="J301" s="28">
        <v>0</v>
      </c>
      <c r="K301" s="31">
        <v>0</v>
      </c>
      <c r="L301" s="7"/>
      <c r="M301" s="7"/>
      <c r="N301" s="7"/>
      <c r="O301" s="32" t="str">
        <f>"Retención Judicial "&amp;(Tabla1[[#This Row],[JUDICIAL]]*100)&amp;"%"</f>
        <v>Retención Judicial 0%</v>
      </c>
      <c r="P301" s="7"/>
      <c r="Q301" s="33">
        <f t="shared" si="52"/>
        <v>930</v>
      </c>
      <c r="R301" s="34">
        <f>+Tabla1[[#This Row],[MINIMO VITAL]]*9%</f>
        <v>83.7</v>
      </c>
      <c r="S301" s="7"/>
      <c r="T301" s="7">
        <f t="shared" ca="1" si="43"/>
        <v>42</v>
      </c>
      <c r="U301" s="7" t="str">
        <f t="shared" si="44"/>
        <v>04749387</v>
      </c>
      <c r="V301" s="7"/>
      <c r="W301" s="7"/>
      <c r="X301" s="7"/>
      <c r="Y301" s="7"/>
      <c r="Z301" s="7"/>
      <c r="AA301" s="8">
        <f>+Tabla1[[#This Row],[FECHA DE
NACIMIENTO]]</f>
        <v>28185</v>
      </c>
      <c r="AB301" s="20"/>
      <c r="AC301" s="7"/>
      <c r="AD301" s="7" t="str">
        <f>IF(COUNTIF(D$1:D300,D301)=0,"OK","Duplicado")</f>
        <v>OK</v>
      </c>
      <c r="AE301" s="7" t="str">
        <f t="shared" ca="1" si="45"/>
        <v>Inactivo</v>
      </c>
      <c r="AF301" s="9" t="s">
        <v>488</v>
      </c>
      <c r="AG301" s="9" t="str">
        <f t="shared" si="48"/>
        <v>CMAC</v>
      </c>
      <c r="AH301" s="7"/>
      <c r="AI301" s="7"/>
      <c r="AJ301" s="7"/>
      <c r="AK301" s="7"/>
      <c r="AL301" s="7"/>
      <c r="AM301" s="7"/>
      <c r="AN301" s="7"/>
      <c r="AO301" s="7" t="e">
        <f ca="1">SEPARARAPELLIDOS2018(Tabla1[[#This Row],[APELLIDOS Y NOMBRES]])</f>
        <v>#NAME?</v>
      </c>
      <c r="AP301" s="7">
        <f t="shared" ca="1" si="49"/>
        <v>0</v>
      </c>
      <c r="AQ301" s="7">
        <f t="shared" ca="1" si="50"/>
        <v>0</v>
      </c>
      <c r="AR301" s="7">
        <f t="shared" ca="1" si="51"/>
        <v>0</v>
      </c>
      <c r="AS301" s="7" t="e">
        <f ca="1">QuitarSimbolos(Tabla1[[#This Row],[CODTRA5]])</f>
        <v>#NAME?</v>
      </c>
      <c r="AT301" s="7" t="s">
        <v>1703</v>
      </c>
      <c r="AU301" s="7">
        <f t="shared" si="46"/>
        <v>1</v>
      </c>
      <c r="AV301" s="7">
        <v>1</v>
      </c>
      <c r="AW301" s="7" t="str">
        <f>+Tabla1[[#This Row],[DNI23]]</f>
        <v>04749387</v>
      </c>
      <c r="AX301" s="7">
        <v>604</v>
      </c>
      <c r="AY301" s="8">
        <f>+Tabla1[[#This Row],[FECHA DE
NACIMIENTO]]</f>
        <v>28185</v>
      </c>
      <c r="AZ301" s="7">
        <f ca="1">+Tabla1[[#This Row],[CODTRA6]]</f>
        <v>0</v>
      </c>
      <c r="BA301" s="7">
        <f ca="1">+Tabla1[[#This Row],[CODTRA7]]</f>
        <v>0</v>
      </c>
      <c r="BB301" s="7" t="e">
        <f ca="1">+Tabla1[[#This Row],[CODTRA8]]</f>
        <v>#NAME?</v>
      </c>
      <c r="BC301" s="7">
        <f>+Tabla1[[#This Row],[SEXO]]</f>
        <v>1</v>
      </c>
      <c r="BD301" s="7">
        <v>9589</v>
      </c>
      <c r="BE301" s="7"/>
      <c r="BF301" s="7">
        <v>959616135</v>
      </c>
      <c r="BG301" s="10" t="s">
        <v>1704</v>
      </c>
      <c r="BH301" s="7">
        <v>3</v>
      </c>
      <c r="BI301" s="9" t="s">
        <v>2322</v>
      </c>
      <c r="BJ301" s="7">
        <v>105</v>
      </c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>
        <v>40701</v>
      </c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9"/>
      <c r="CH301" s="9"/>
      <c r="CI301" s="9"/>
      <c r="CJ301" s="7">
        <v>1</v>
      </c>
    </row>
    <row r="302" spans="1:88" ht="15" x14ac:dyDescent="0.25">
      <c r="A302">
        <v>301</v>
      </c>
      <c r="B302" s="28">
        <v>880</v>
      </c>
      <c r="C302" s="28" t="s">
        <v>489</v>
      </c>
      <c r="D302" s="45">
        <v>4649523</v>
      </c>
      <c r="E302" s="29" t="s">
        <v>2323</v>
      </c>
      <c r="F302" s="29" t="s">
        <v>2324</v>
      </c>
      <c r="G302" s="29" t="s">
        <v>1742</v>
      </c>
      <c r="H302" s="30">
        <f t="shared" si="47"/>
        <v>25573</v>
      </c>
      <c r="I302" s="29" t="s">
        <v>1737</v>
      </c>
      <c r="J302" s="28">
        <v>0</v>
      </c>
      <c r="K302" s="31">
        <v>0</v>
      </c>
      <c r="L302" s="7"/>
      <c r="M302" s="7"/>
      <c r="N302" s="7"/>
      <c r="O302" s="32" t="str">
        <f>"Retención Judicial "&amp;(Tabla1[[#This Row],[JUDICIAL]]*100)&amp;"%"</f>
        <v>Retención Judicial 0%</v>
      </c>
      <c r="P302" s="7"/>
      <c r="Q302" s="33">
        <f t="shared" si="52"/>
        <v>930</v>
      </c>
      <c r="R302" s="34">
        <f>+Tabla1[[#This Row],[MINIMO VITAL]]*9%</f>
        <v>83.7</v>
      </c>
      <c r="S302" s="7"/>
      <c r="T302" s="7">
        <f t="shared" ca="1" si="43"/>
        <v>49</v>
      </c>
      <c r="U302" s="7" t="str">
        <f t="shared" si="44"/>
        <v>04649523</v>
      </c>
      <c r="V302" s="7"/>
      <c r="W302" s="7"/>
      <c r="X302" s="7"/>
      <c r="Y302" s="7"/>
      <c r="Z302" s="7"/>
      <c r="AA302" s="8">
        <f>+Tabla1[[#This Row],[FECHA DE
NACIMIENTO]]</f>
        <v>25573</v>
      </c>
      <c r="AB302" s="20"/>
      <c r="AC302" s="7"/>
      <c r="AD302" s="7" t="str">
        <f>IF(COUNTIF(D$1:D301,D302)=0,"OK","Duplicado")</f>
        <v>OK</v>
      </c>
      <c r="AE302" s="7" t="str">
        <f t="shared" ca="1" si="45"/>
        <v>Inactivo</v>
      </c>
      <c r="AF302" s="9" t="s">
        <v>490</v>
      </c>
      <c r="AG302" s="9" t="str">
        <f t="shared" si="48"/>
        <v>CMAC</v>
      </c>
      <c r="AH302" s="7"/>
      <c r="AI302" s="7"/>
      <c r="AJ302" s="7"/>
      <c r="AK302" s="7"/>
      <c r="AL302" s="7"/>
      <c r="AM302" s="7"/>
      <c r="AN302" s="7"/>
      <c r="AO302" s="7" t="e">
        <f ca="1">SEPARARAPELLIDOS2018(Tabla1[[#This Row],[APELLIDOS Y NOMBRES]])</f>
        <v>#NAME?</v>
      </c>
      <c r="AP302" s="7">
        <f t="shared" ca="1" si="49"/>
        <v>0</v>
      </c>
      <c r="AQ302" s="7">
        <f t="shared" ca="1" si="50"/>
        <v>0</v>
      </c>
      <c r="AR302" s="7">
        <f t="shared" ca="1" si="51"/>
        <v>0</v>
      </c>
      <c r="AS302" s="7" t="e">
        <f ca="1">QuitarSimbolos(Tabla1[[#This Row],[CODTRA5]])</f>
        <v>#NAME?</v>
      </c>
      <c r="AT302" s="7" t="s">
        <v>1703</v>
      </c>
      <c r="AU302" s="7">
        <f t="shared" si="46"/>
        <v>1</v>
      </c>
      <c r="AV302" s="7">
        <v>1</v>
      </c>
      <c r="AW302" s="7" t="str">
        <f>+Tabla1[[#This Row],[DNI23]]</f>
        <v>04649523</v>
      </c>
      <c r="AX302" s="7">
        <v>604</v>
      </c>
      <c r="AY302" s="8">
        <f>+Tabla1[[#This Row],[FECHA DE
NACIMIENTO]]</f>
        <v>25573</v>
      </c>
      <c r="AZ302" s="7">
        <f ca="1">+Tabla1[[#This Row],[CODTRA6]]</f>
        <v>0</v>
      </c>
      <c r="BA302" s="7">
        <f ca="1">+Tabla1[[#This Row],[CODTRA7]]</f>
        <v>0</v>
      </c>
      <c r="BB302" s="7" t="e">
        <f ca="1">+Tabla1[[#This Row],[CODTRA8]]</f>
        <v>#NAME?</v>
      </c>
      <c r="BC302" s="7">
        <f>+Tabla1[[#This Row],[SEXO]]</f>
        <v>1</v>
      </c>
      <c r="BD302" s="7">
        <v>9589</v>
      </c>
      <c r="BE302" s="7"/>
      <c r="BF302" s="7">
        <v>959616135</v>
      </c>
      <c r="BG302" s="10" t="s">
        <v>1704</v>
      </c>
      <c r="BH302" s="7">
        <v>3</v>
      </c>
      <c r="BI302" s="9" t="s">
        <v>2325</v>
      </c>
      <c r="BJ302" s="7">
        <v>610</v>
      </c>
      <c r="BK302" s="7"/>
      <c r="BL302" s="7"/>
      <c r="BM302" s="7"/>
      <c r="BN302" s="7" t="s">
        <v>1721</v>
      </c>
      <c r="BO302" s="7"/>
      <c r="BP302" s="7"/>
      <c r="BQ302" s="7"/>
      <c r="BR302" s="7"/>
      <c r="BS302" s="7"/>
      <c r="BT302" s="7"/>
      <c r="BU302" s="7">
        <v>40123</v>
      </c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9"/>
      <c r="CH302" s="9"/>
      <c r="CI302" s="9"/>
      <c r="CJ302" s="7">
        <v>1</v>
      </c>
    </row>
    <row r="303" spans="1:88" ht="15" x14ac:dyDescent="0.25">
      <c r="A303">
        <v>302</v>
      </c>
      <c r="B303" s="28">
        <v>881</v>
      </c>
      <c r="C303" s="28" t="s">
        <v>491</v>
      </c>
      <c r="D303" s="45">
        <v>47929823</v>
      </c>
      <c r="E303" s="29" t="s">
        <v>2326</v>
      </c>
      <c r="F303" s="29" t="s">
        <v>2327</v>
      </c>
      <c r="G303" s="29" t="s">
        <v>1742</v>
      </c>
      <c r="H303" s="30">
        <f t="shared" si="47"/>
        <v>33821</v>
      </c>
      <c r="I303" s="29" t="s">
        <v>1710</v>
      </c>
      <c r="J303" s="28">
        <v>0</v>
      </c>
      <c r="K303" s="31">
        <v>0</v>
      </c>
      <c r="L303" s="7"/>
      <c r="M303" s="7"/>
      <c r="N303" s="7"/>
      <c r="O303" s="32" t="str">
        <f>"Retención Judicial "&amp;(Tabla1[[#This Row],[JUDICIAL]]*100)&amp;"%"</f>
        <v>Retención Judicial 0%</v>
      </c>
      <c r="P303" s="7"/>
      <c r="Q303" s="33">
        <f t="shared" si="52"/>
        <v>930</v>
      </c>
      <c r="R303" s="34">
        <f>+Tabla1[[#This Row],[MINIMO VITAL]]*9%</f>
        <v>83.7</v>
      </c>
      <c r="S303" s="7"/>
      <c r="T303" s="7">
        <f t="shared" ca="1" si="43"/>
        <v>26</v>
      </c>
      <c r="U303" s="7" t="str">
        <f t="shared" si="44"/>
        <v>47929823</v>
      </c>
      <c r="V303" s="7"/>
      <c r="W303" s="7"/>
      <c r="X303" s="7"/>
      <c r="Y303" s="7"/>
      <c r="Z303" s="7"/>
      <c r="AA303" s="8">
        <f>+Tabla1[[#This Row],[FECHA DE
NACIMIENTO]]</f>
        <v>33821</v>
      </c>
      <c r="AB303" s="20"/>
      <c r="AC303" s="7"/>
      <c r="AD303" s="7" t="str">
        <f>IF(COUNTIF(D$1:D302,D303)=0,"OK","Duplicado")</f>
        <v>OK</v>
      </c>
      <c r="AE303" s="7" t="str">
        <f t="shared" ca="1" si="45"/>
        <v>Inactivo</v>
      </c>
      <c r="AF303" s="9" t="s">
        <v>492</v>
      </c>
      <c r="AG303" s="9" t="str">
        <f t="shared" si="48"/>
        <v>CMAC</v>
      </c>
      <c r="AH303" s="7"/>
      <c r="AI303" s="7"/>
      <c r="AJ303" s="7"/>
      <c r="AK303" s="7"/>
      <c r="AL303" s="7"/>
      <c r="AM303" s="7"/>
      <c r="AN303" s="7"/>
      <c r="AO303" s="7" t="e">
        <f ca="1">SEPARARAPELLIDOS2018(Tabla1[[#This Row],[APELLIDOS Y NOMBRES]])</f>
        <v>#NAME?</v>
      </c>
      <c r="AP303" s="7">
        <f t="shared" ca="1" si="49"/>
        <v>0</v>
      </c>
      <c r="AQ303" s="7">
        <f t="shared" ca="1" si="50"/>
        <v>0</v>
      </c>
      <c r="AR303" s="7">
        <f t="shared" ca="1" si="51"/>
        <v>0</v>
      </c>
      <c r="AS303" s="7" t="e">
        <f ca="1">QuitarSimbolos(Tabla1[[#This Row],[CODTRA5]])</f>
        <v>#NAME?</v>
      </c>
      <c r="AT303" s="7" t="s">
        <v>1703</v>
      </c>
      <c r="AU303" s="7">
        <f t="shared" si="46"/>
        <v>1</v>
      </c>
      <c r="AV303" s="7">
        <v>1</v>
      </c>
      <c r="AW303" s="7" t="str">
        <f>+Tabla1[[#This Row],[DNI23]]</f>
        <v>47929823</v>
      </c>
      <c r="AX303" s="7">
        <v>604</v>
      </c>
      <c r="AY303" s="8">
        <f>+Tabla1[[#This Row],[FECHA DE
NACIMIENTO]]</f>
        <v>33821</v>
      </c>
      <c r="AZ303" s="7">
        <f ca="1">+Tabla1[[#This Row],[CODTRA6]]</f>
        <v>0</v>
      </c>
      <c r="BA303" s="7">
        <f ca="1">+Tabla1[[#This Row],[CODTRA7]]</f>
        <v>0</v>
      </c>
      <c r="BB303" s="7" t="e">
        <f ca="1">+Tabla1[[#This Row],[CODTRA8]]</f>
        <v>#NAME?</v>
      </c>
      <c r="BC303" s="7">
        <f>+Tabla1[[#This Row],[SEXO]]</f>
        <v>1</v>
      </c>
      <c r="BD303" s="7">
        <v>9589</v>
      </c>
      <c r="BE303" s="7"/>
      <c r="BF303" s="7">
        <v>980875708</v>
      </c>
      <c r="BG303" s="10" t="s">
        <v>2328</v>
      </c>
      <c r="BH303" s="7">
        <v>3</v>
      </c>
      <c r="BI303" s="9" t="s">
        <v>2329</v>
      </c>
      <c r="BJ303" s="7" t="s">
        <v>1769</v>
      </c>
      <c r="BK303" s="7"/>
      <c r="BL303" s="7"/>
      <c r="BM303" s="7" t="s">
        <v>1797</v>
      </c>
      <c r="BN303" s="7">
        <v>7</v>
      </c>
      <c r="BO303" s="7"/>
      <c r="BP303" s="7"/>
      <c r="BQ303" s="7"/>
      <c r="BR303" s="7">
        <v>2</v>
      </c>
      <c r="BS303" s="7" t="s">
        <v>2230</v>
      </c>
      <c r="BT303" s="7"/>
      <c r="BU303" s="7">
        <v>40701</v>
      </c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9"/>
      <c r="CH303" s="9"/>
      <c r="CI303" s="9"/>
      <c r="CJ303" s="7">
        <v>1</v>
      </c>
    </row>
    <row r="304" spans="1:88" ht="15" x14ac:dyDescent="0.25">
      <c r="A304">
        <v>303</v>
      </c>
      <c r="B304" s="28">
        <v>181</v>
      </c>
      <c r="C304" s="28" t="s">
        <v>3423</v>
      </c>
      <c r="D304" s="45">
        <v>9186167</v>
      </c>
      <c r="E304" s="29" t="s">
        <v>2330</v>
      </c>
      <c r="F304" s="29" t="s">
        <v>1720</v>
      </c>
      <c r="G304" s="29" t="s">
        <v>1702</v>
      </c>
      <c r="H304" s="30">
        <f t="shared" si="47"/>
        <v>22503</v>
      </c>
      <c r="I304" s="29" t="s">
        <v>1720</v>
      </c>
      <c r="J304" s="28">
        <v>0</v>
      </c>
      <c r="K304" s="31">
        <v>0</v>
      </c>
      <c r="L304" s="7"/>
      <c r="M304" s="7"/>
      <c r="N304" s="7"/>
      <c r="O304" s="32" t="str">
        <f>"Retención Judicial "&amp;(Tabla1[[#This Row],[JUDICIAL]]*100)&amp;"%"</f>
        <v>Retención Judicial 0%</v>
      </c>
      <c r="P304" s="7"/>
      <c r="Q304" s="33">
        <f t="shared" si="52"/>
        <v>930</v>
      </c>
      <c r="R304" s="34">
        <f>+Tabla1[[#This Row],[MINIMO VITAL]]*9%</f>
        <v>83.7</v>
      </c>
      <c r="S304" s="7"/>
      <c r="T304" s="7">
        <f t="shared" ca="1" si="43"/>
        <v>57</v>
      </c>
      <c r="U304" s="7" t="str">
        <f t="shared" si="44"/>
        <v>09186167</v>
      </c>
      <c r="V304" s="7"/>
      <c r="W304" s="7"/>
      <c r="X304" s="7"/>
      <c r="Y304" s="7"/>
      <c r="Z304" s="7"/>
      <c r="AA304" s="8">
        <f>+Tabla1[[#This Row],[FECHA DE
NACIMIENTO]]</f>
        <v>22503</v>
      </c>
      <c r="AB304" s="20">
        <v>3.1</v>
      </c>
      <c r="AC304" s="7"/>
      <c r="AD304" s="7" t="str">
        <f>IF(COUNTIF(D$1:D303,D304)=0,"OK","Duplicado")</f>
        <v>OK</v>
      </c>
      <c r="AE304" s="7" t="str">
        <f t="shared" ca="1" si="45"/>
        <v>Inactivo</v>
      </c>
      <c r="AF304" s="9" t="s">
        <v>1571</v>
      </c>
      <c r="AG304" s="9" t="str">
        <f t="shared" si="48"/>
        <v>CMAC</v>
      </c>
      <c r="AH304" s="7"/>
      <c r="AI304" s="7"/>
      <c r="AJ304" s="7"/>
      <c r="AK304" s="7"/>
      <c r="AL304" s="7"/>
      <c r="AM304" s="7"/>
      <c r="AN304" s="7"/>
      <c r="AO304" s="7" t="e">
        <f ca="1">SEPARARAPELLIDOS2018(Tabla1[[#This Row],[APELLIDOS Y NOMBRES]])</f>
        <v>#NAME?</v>
      </c>
      <c r="AP304" s="7">
        <f t="shared" ca="1" si="49"/>
        <v>0</v>
      </c>
      <c r="AQ304" s="7">
        <f t="shared" ca="1" si="50"/>
        <v>0</v>
      </c>
      <c r="AR304" s="7">
        <f t="shared" ca="1" si="51"/>
        <v>0</v>
      </c>
      <c r="AS304" s="7" t="e">
        <f ca="1">QuitarSimbolos(Tabla1[[#This Row],[CODTRA5]])</f>
        <v>#NAME?</v>
      </c>
      <c r="AT304" s="7" t="s">
        <v>1703</v>
      </c>
      <c r="AU304" s="7">
        <f t="shared" si="46"/>
        <v>1</v>
      </c>
      <c r="AV304" s="7">
        <v>1</v>
      </c>
      <c r="AW304" s="7" t="str">
        <f>+Tabla1[[#This Row],[DNI23]]</f>
        <v>09186167</v>
      </c>
      <c r="AX304" s="7">
        <v>604</v>
      </c>
      <c r="AY304" s="8">
        <f>+Tabla1[[#This Row],[FECHA DE
NACIMIENTO]]</f>
        <v>22503</v>
      </c>
      <c r="AZ304" s="7">
        <f ca="1">+Tabla1[[#This Row],[CODTRA6]]</f>
        <v>0</v>
      </c>
      <c r="BA304" s="7">
        <f ca="1">+Tabla1[[#This Row],[CODTRA7]]</f>
        <v>0</v>
      </c>
      <c r="BB304" s="7" t="e">
        <f ca="1">+Tabla1[[#This Row],[CODTRA8]]</f>
        <v>#NAME?</v>
      </c>
      <c r="BC304" s="7">
        <f>+Tabla1[[#This Row],[SEXO]]</f>
        <v>1</v>
      </c>
      <c r="BD304" s="7">
        <v>9589</v>
      </c>
      <c r="BE304" s="7"/>
      <c r="BF304" s="7">
        <v>959616135</v>
      </c>
      <c r="BG304" s="10" t="s">
        <v>1704</v>
      </c>
      <c r="BH304" s="7"/>
      <c r="BI304" s="9"/>
      <c r="BJ304" s="7"/>
      <c r="BK304" s="7"/>
      <c r="BL304" s="7"/>
      <c r="BM304" s="7" t="s">
        <v>1750</v>
      </c>
      <c r="BN304" s="7">
        <v>8</v>
      </c>
      <c r="BO304" s="7"/>
      <c r="BP304" s="7"/>
      <c r="BQ304" s="7"/>
      <c r="BR304" s="7">
        <v>1</v>
      </c>
      <c r="BS304" s="7" t="s">
        <v>1849</v>
      </c>
      <c r="BT304" s="7" t="s">
        <v>1850</v>
      </c>
      <c r="BU304" s="7">
        <v>170301</v>
      </c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9"/>
      <c r="CH304" s="9"/>
      <c r="CI304" s="9"/>
      <c r="CJ304" s="7">
        <v>1</v>
      </c>
    </row>
    <row r="305" spans="1:88" ht="15" x14ac:dyDescent="0.25">
      <c r="A305">
        <v>304</v>
      </c>
      <c r="B305" s="28">
        <v>883</v>
      </c>
      <c r="C305" s="28" t="s">
        <v>493</v>
      </c>
      <c r="D305" s="45">
        <v>75539699</v>
      </c>
      <c r="E305" s="29" t="s">
        <v>2331</v>
      </c>
      <c r="F305" s="29"/>
      <c r="G305" s="29" t="s">
        <v>1702</v>
      </c>
      <c r="H305" s="30">
        <f t="shared" si="47"/>
        <v>35088</v>
      </c>
      <c r="I305" s="29"/>
      <c r="J305" s="28">
        <v>0</v>
      </c>
      <c r="K305" s="31">
        <v>0</v>
      </c>
      <c r="L305" s="7"/>
      <c r="M305" s="7"/>
      <c r="N305" s="7"/>
      <c r="O305" s="32" t="str">
        <f>"Retención Judicial "&amp;(Tabla1[[#This Row],[JUDICIAL]]*100)&amp;"%"</f>
        <v>Retención Judicial 0%</v>
      </c>
      <c r="P305" s="7"/>
      <c r="Q305" s="33">
        <f t="shared" si="52"/>
        <v>930</v>
      </c>
      <c r="R305" s="34">
        <f>+Tabla1[[#This Row],[MINIMO VITAL]]*9%</f>
        <v>83.7</v>
      </c>
      <c r="S305" s="7"/>
      <c r="T305" s="7">
        <f t="shared" ca="1" si="43"/>
        <v>23</v>
      </c>
      <c r="U305" s="7" t="str">
        <f t="shared" si="44"/>
        <v>75539699</v>
      </c>
      <c r="V305" s="7"/>
      <c r="W305" s="7"/>
      <c r="X305" s="7"/>
      <c r="Y305" s="7"/>
      <c r="Z305" s="7"/>
      <c r="AA305" s="8">
        <f>+Tabla1[[#This Row],[FECHA DE
NACIMIENTO]]</f>
        <v>35088</v>
      </c>
      <c r="AB305" s="20"/>
      <c r="AC305" s="7"/>
      <c r="AD305" s="7" t="str">
        <f>IF(COUNTIF(D$1:D304,D305)=0,"OK","Duplicado")</f>
        <v>OK</v>
      </c>
      <c r="AE305" s="7" t="str">
        <f t="shared" ca="1" si="45"/>
        <v>Inactivo</v>
      </c>
      <c r="AF305" s="9" t="s">
        <v>494</v>
      </c>
      <c r="AG305" s="9" t="str">
        <f t="shared" si="48"/>
        <v>CMAC</v>
      </c>
      <c r="AH305" s="7"/>
      <c r="AI305" s="7"/>
      <c r="AJ305" s="7"/>
      <c r="AK305" s="7"/>
      <c r="AL305" s="7"/>
      <c r="AM305" s="7"/>
      <c r="AN305" s="7"/>
      <c r="AO305" s="7" t="e">
        <f ca="1">SEPARARAPELLIDOS2018(Tabla1[[#This Row],[APELLIDOS Y NOMBRES]])</f>
        <v>#NAME?</v>
      </c>
      <c r="AP305" s="7">
        <f t="shared" ca="1" si="49"/>
        <v>0</v>
      </c>
      <c r="AQ305" s="7">
        <f t="shared" ca="1" si="50"/>
        <v>0</v>
      </c>
      <c r="AR305" s="7">
        <f t="shared" ca="1" si="51"/>
        <v>0</v>
      </c>
      <c r="AS305" s="7" t="e">
        <f ca="1">QuitarSimbolos(Tabla1[[#This Row],[CODTRA5]])</f>
        <v>#NAME?</v>
      </c>
      <c r="AT305" s="7" t="s">
        <v>1703</v>
      </c>
      <c r="AU305" s="7">
        <f t="shared" si="46"/>
        <v>1</v>
      </c>
      <c r="AV305" s="7">
        <v>1</v>
      </c>
      <c r="AW305" s="7" t="str">
        <f>+Tabla1[[#This Row],[DNI23]]</f>
        <v>75539699</v>
      </c>
      <c r="AX305" s="7">
        <v>604</v>
      </c>
      <c r="AY305" s="8">
        <f>+Tabla1[[#This Row],[FECHA DE
NACIMIENTO]]</f>
        <v>35088</v>
      </c>
      <c r="AZ305" s="7">
        <f ca="1">+Tabla1[[#This Row],[CODTRA6]]</f>
        <v>0</v>
      </c>
      <c r="BA305" s="7">
        <f ca="1">+Tabla1[[#This Row],[CODTRA7]]</f>
        <v>0</v>
      </c>
      <c r="BB305" s="7" t="e">
        <f ca="1">+Tabla1[[#This Row],[CODTRA8]]</f>
        <v>#NAME?</v>
      </c>
      <c r="BC305" s="7">
        <f>+Tabla1[[#This Row],[SEXO]]</f>
        <v>1</v>
      </c>
      <c r="BD305" s="7">
        <v>9589</v>
      </c>
      <c r="BE305" s="7"/>
      <c r="BF305" s="7">
        <v>966955871</v>
      </c>
      <c r="BG305" s="10" t="s">
        <v>2332</v>
      </c>
      <c r="BH305" s="7">
        <v>3</v>
      </c>
      <c r="BI305" s="9" t="s">
        <v>1966</v>
      </c>
      <c r="BJ305" s="7">
        <v>213</v>
      </c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>
        <v>40701</v>
      </c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9"/>
      <c r="CH305" s="9"/>
      <c r="CI305" s="9"/>
      <c r="CJ305" s="7">
        <v>1</v>
      </c>
    </row>
    <row r="306" spans="1:88" ht="15" x14ac:dyDescent="0.25">
      <c r="A306">
        <v>305</v>
      </c>
      <c r="B306" s="28">
        <v>436</v>
      </c>
      <c r="C306" s="28" t="s">
        <v>3426</v>
      </c>
      <c r="D306" s="45">
        <v>42347974</v>
      </c>
      <c r="E306" s="35" t="s">
        <v>3424</v>
      </c>
      <c r="F306" s="29" t="s">
        <v>1720</v>
      </c>
      <c r="G306" s="29" t="s">
        <v>1702</v>
      </c>
      <c r="H306" s="30">
        <f t="shared" si="47"/>
        <v>30783</v>
      </c>
      <c r="I306" s="29" t="s">
        <v>1720</v>
      </c>
      <c r="J306" s="28">
        <v>0</v>
      </c>
      <c r="K306" s="31">
        <v>0</v>
      </c>
      <c r="L306" s="7"/>
      <c r="M306" s="7"/>
      <c r="N306" s="7"/>
      <c r="O306" s="32" t="str">
        <f>"Retención Judicial "&amp;(Tabla1[[#This Row],[JUDICIAL]]*100)&amp;"%"</f>
        <v>Retención Judicial 0%</v>
      </c>
      <c r="P306" s="7"/>
      <c r="Q306" s="33">
        <f t="shared" si="52"/>
        <v>930</v>
      </c>
      <c r="R306" s="34">
        <f>+Tabla1[[#This Row],[MINIMO VITAL]]*9%</f>
        <v>83.7</v>
      </c>
      <c r="S306" s="7"/>
      <c r="T306" s="7">
        <f t="shared" ca="1" si="43"/>
        <v>35</v>
      </c>
      <c r="U306" s="7" t="str">
        <f t="shared" si="44"/>
        <v>42347974</v>
      </c>
      <c r="V306" s="7"/>
      <c r="W306" s="7"/>
      <c r="X306" s="7"/>
      <c r="Y306" s="7"/>
      <c r="Z306" s="7"/>
      <c r="AA306" s="8">
        <f>+Tabla1[[#This Row],[FECHA DE
NACIMIENTO]]</f>
        <v>30783</v>
      </c>
      <c r="AB306" s="20"/>
      <c r="AC306" s="7"/>
      <c r="AD306" s="7" t="str">
        <f>IF(COUNTIF(D$1:D305,D306)=0,"OK","Duplicado")</f>
        <v>OK</v>
      </c>
      <c r="AE306" s="7" t="str">
        <f t="shared" ca="1" si="45"/>
        <v>Inactivo</v>
      </c>
      <c r="AF306" s="9" t="s">
        <v>1720</v>
      </c>
      <c r="AG306" s="9" t="str">
        <f t="shared" si="48"/>
        <v/>
      </c>
      <c r="AH306" s="7"/>
      <c r="AI306" s="7"/>
      <c r="AJ306" s="7"/>
      <c r="AK306" s="7"/>
      <c r="AL306" s="7"/>
      <c r="AM306" s="7"/>
      <c r="AN306" s="7"/>
      <c r="AO306" s="7" t="e">
        <f ca="1">SEPARARAPELLIDOS2018(Tabla1[[#This Row],[APELLIDOS Y NOMBRES]])</f>
        <v>#NAME?</v>
      </c>
      <c r="AP306" s="7">
        <f t="shared" ca="1" si="49"/>
        <v>0</v>
      </c>
      <c r="AQ306" s="7">
        <f t="shared" ca="1" si="50"/>
        <v>0</v>
      </c>
      <c r="AR306" s="7">
        <f t="shared" ca="1" si="51"/>
        <v>0</v>
      </c>
      <c r="AS306" s="7" t="e">
        <f ca="1">QuitarSimbolos(Tabla1[[#This Row],[CODTRA5]])</f>
        <v>#NAME?</v>
      </c>
      <c r="AT306" s="7" t="s">
        <v>1703</v>
      </c>
      <c r="AU306" s="7">
        <f t="shared" si="46"/>
        <v>1</v>
      </c>
      <c r="AV306" s="7">
        <v>1</v>
      </c>
      <c r="AW306" s="7" t="str">
        <f>+Tabla1[[#This Row],[DNI23]]</f>
        <v>42347974</v>
      </c>
      <c r="AX306" s="7">
        <v>604</v>
      </c>
      <c r="AY306" s="8">
        <f>+Tabla1[[#This Row],[FECHA DE
NACIMIENTO]]</f>
        <v>30783</v>
      </c>
      <c r="AZ306" s="7">
        <f ca="1">+Tabla1[[#This Row],[CODTRA6]]</f>
        <v>0</v>
      </c>
      <c r="BA306" s="7">
        <f ca="1">+Tabla1[[#This Row],[CODTRA7]]</f>
        <v>0</v>
      </c>
      <c r="BB306" s="7" t="e">
        <f ca="1">+Tabla1[[#This Row],[CODTRA8]]</f>
        <v>#NAME?</v>
      </c>
      <c r="BC306" s="7">
        <f>+Tabla1[[#This Row],[SEXO]]</f>
        <v>1</v>
      </c>
      <c r="BD306" s="7">
        <v>9589</v>
      </c>
      <c r="BE306" s="7"/>
      <c r="BF306" s="7">
        <v>999987506</v>
      </c>
      <c r="BG306" s="10" t="s">
        <v>1836</v>
      </c>
      <c r="BH306" s="7"/>
      <c r="BI306" s="9"/>
      <c r="BJ306" s="7"/>
      <c r="BK306" s="7"/>
      <c r="BL306" s="7"/>
      <c r="BM306" s="7" t="s">
        <v>3</v>
      </c>
      <c r="BN306" s="7">
        <v>13</v>
      </c>
      <c r="BO306" s="7"/>
      <c r="BP306" s="7"/>
      <c r="BQ306" s="7"/>
      <c r="BR306" s="7">
        <v>1</v>
      </c>
      <c r="BS306" s="7" t="s">
        <v>1706</v>
      </c>
      <c r="BT306" s="7"/>
      <c r="BU306" s="7">
        <v>170301</v>
      </c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9"/>
      <c r="CH306" s="9"/>
      <c r="CI306" s="9"/>
      <c r="CJ306" s="7">
        <v>1</v>
      </c>
    </row>
    <row r="307" spans="1:88" ht="15" x14ac:dyDescent="0.25">
      <c r="A307">
        <v>306</v>
      </c>
      <c r="B307" s="28">
        <v>337</v>
      </c>
      <c r="C307" s="28" t="s">
        <v>495</v>
      </c>
      <c r="D307" s="45">
        <v>80261847</v>
      </c>
      <c r="E307" s="35" t="s">
        <v>3425</v>
      </c>
      <c r="F307" s="35" t="s">
        <v>3647</v>
      </c>
      <c r="G307" s="35" t="s">
        <v>1757</v>
      </c>
      <c r="H307" s="30">
        <f t="shared" si="47"/>
        <v>26880</v>
      </c>
      <c r="I307" s="29" t="s">
        <v>1710</v>
      </c>
      <c r="J307" s="28">
        <v>0</v>
      </c>
      <c r="K307" s="31">
        <v>0</v>
      </c>
      <c r="L307" s="7"/>
      <c r="M307" s="7"/>
      <c r="N307" s="7"/>
      <c r="O307" s="32" t="str">
        <f>"Retención Judicial "&amp;(Tabla1[[#This Row],[JUDICIAL]]*100)&amp;"%"</f>
        <v>Retención Judicial 0%</v>
      </c>
      <c r="P307" s="7"/>
      <c r="Q307" s="33">
        <f t="shared" si="52"/>
        <v>930</v>
      </c>
      <c r="R307" s="34">
        <f>+Tabla1[[#This Row],[MINIMO VITAL]]*9%</f>
        <v>83.7</v>
      </c>
      <c r="S307" s="7"/>
      <c r="T307" s="7">
        <f t="shared" ca="1" si="43"/>
        <v>45</v>
      </c>
      <c r="U307" s="7" t="str">
        <f t="shared" si="44"/>
        <v>80261847</v>
      </c>
      <c r="V307" s="7"/>
      <c r="W307" s="7"/>
      <c r="X307" s="7"/>
      <c r="Y307" s="7"/>
      <c r="Z307" s="7"/>
      <c r="AA307" s="8">
        <f>+Tabla1[[#This Row],[FECHA DE
NACIMIENTO]]</f>
        <v>26880</v>
      </c>
      <c r="AB307" s="20"/>
      <c r="AC307" s="7"/>
      <c r="AD307" s="7" t="str">
        <f>IF(COUNTIF(D$1:D306,D307)=0,"OK","Duplicado")</f>
        <v>OK</v>
      </c>
      <c r="AE307" s="7" t="str">
        <f t="shared" ca="1" si="45"/>
        <v>Inactivo</v>
      </c>
      <c r="AF307" s="9" t="s">
        <v>1720</v>
      </c>
      <c r="AG307" s="9" t="str">
        <f t="shared" si="48"/>
        <v/>
      </c>
      <c r="AH307" s="7"/>
      <c r="AI307" s="7"/>
      <c r="AJ307" s="7"/>
      <c r="AK307" s="7"/>
      <c r="AL307" s="7"/>
      <c r="AM307" s="7"/>
      <c r="AN307" s="7"/>
      <c r="AO307" s="7" t="e">
        <f ca="1">SEPARARAPELLIDOS2018(Tabla1[[#This Row],[APELLIDOS Y NOMBRES]])</f>
        <v>#NAME?</v>
      </c>
      <c r="AP307" s="7">
        <f t="shared" ca="1" si="49"/>
        <v>0</v>
      </c>
      <c r="AQ307" s="7">
        <f t="shared" ca="1" si="50"/>
        <v>0</v>
      </c>
      <c r="AR307" s="7">
        <f t="shared" ca="1" si="51"/>
        <v>0</v>
      </c>
      <c r="AS307" s="7" t="e">
        <f ca="1">QuitarSimbolos(Tabla1[[#This Row],[CODTRA5]])</f>
        <v>#NAME?</v>
      </c>
      <c r="AT307" s="7" t="s">
        <v>1703</v>
      </c>
      <c r="AU307" s="7">
        <f t="shared" si="46"/>
        <v>1</v>
      </c>
      <c r="AV307" s="7">
        <v>1</v>
      </c>
      <c r="AW307" s="7" t="str">
        <f>+Tabla1[[#This Row],[DNI23]]</f>
        <v>80261847</v>
      </c>
      <c r="AX307" s="7">
        <v>604</v>
      </c>
      <c r="AY307" s="8">
        <f>+Tabla1[[#This Row],[FECHA DE
NACIMIENTO]]</f>
        <v>26880</v>
      </c>
      <c r="AZ307" s="7">
        <f ca="1">+Tabla1[[#This Row],[CODTRA6]]</f>
        <v>0</v>
      </c>
      <c r="BA307" s="7">
        <f ca="1">+Tabla1[[#This Row],[CODTRA7]]</f>
        <v>0</v>
      </c>
      <c r="BB307" s="7" t="e">
        <f ca="1">+Tabla1[[#This Row],[CODTRA8]]</f>
        <v>#NAME?</v>
      </c>
      <c r="BC307" s="7">
        <f>+Tabla1[[#This Row],[SEXO]]</f>
        <v>1</v>
      </c>
      <c r="BD307" s="7">
        <v>9589</v>
      </c>
      <c r="BE307" s="7"/>
      <c r="BF307" s="7">
        <v>959616135</v>
      </c>
      <c r="BG307" s="10" t="s">
        <v>1704</v>
      </c>
      <c r="BH307" s="7"/>
      <c r="BI307" s="9"/>
      <c r="BJ307" s="7"/>
      <c r="BK307" s="7"/>
      <c r="BL307" s="7"/>
      <c r="BM307" s="7" t="s">
        <v>3</v>
      </c>
      <c r="BN307" s="7">
        <v>13</v>
      </c>
      <c r="BO307" s="7"/>
      <c r="BP307" s="7"/>
      <c r="BQ307" s="7"/>
      <c r="BR307" s="7">
        <v>1</v>
      </c>
      <c r="BS307" s="7" t="s">
        <v>1706</v>
      </c>
      <c r="BT307" s="7"/>
      <c r="BU307" s="7">
        <v>170301</v>
      </c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9"/>
      <c r="CH307" s="9"/>
      <c r="CI307" s="9"/>
      <c r="CJ307" s="7">
        <v>1</v>
      </c>
    </row>
    <row r="308" spans="1:88" ht="15" x14ac:dyDescent="0.25">
      <c r="A308">
        <v>307</v>
      </c>
      <c r="B308" s="28">
        <v>884</v>
      </c>
      <c r="C308" s="28" t="s">
        <v>496</v>
      </c>
      <c r="D308" s="45">
        <v>47483252</v>
      </c>
      <c r="E308" s="29" t="s">
        <v>2333</v>
      </c>
      <c r="F308" s="29"/>
      <c r="G308" s="29" t="s">
        <v>1702</v>
      </c>
      <c r="H308" s="30">
        <f t="shared" si="47"/>
        <v>33474</v>
      </c>
      <c r="I308" s="29"/>
      <c r="J308" s="28">
        <v>0</v>
      </c>
      <c r="K308" s="31">
        <v>0</v>
      </c>
      <c r="L308" s="7"/>
      <c r="M308" s="7"/>
      <c r="N308" s="7"/>
      <c r="O308" s="32" t="str">
        <f>"Retención Judicial "&amp;(Tabla1[[#This Row],[JUDICIAL]]*100)&amp;"%"</f>
        <v>Retención Judicial 0%</v>
      </c>
      <c r="P308" s="7"/>
      <c r="Q308" s="33">
        <f t="shared" si="52"/>
        <v>930</v>
      </c>
      <c r="R308" s="34">
        <f>+Tabla1[[#This Row],[MINIMO VITAL]]*9%</f>
        <v>83.7</v>
      </c>
      <c r="S308" s="7"/>
      <c r="T308" s="7">
        <f t="shared" ca="1" si="43"/>
        <v>27</v>
      </c>
      <c r="U308" s="7" t="str">
        <f t="shared" si="44"/>
        <v>47483252</v>
      </c>
      <c r="V308" s="7"/>
      <c r="W308" s="7"/>
      <c r="X308" s="7"/>
      <c r="Y308" s="7"/>
      <c r="Z308" s="7"/>
      <c r="AA308" s="8">
        <f>+Tabla1[[#This Row],[FECHA DE
NACIMIENTO]]</f>
        <v>33474</v>
      </c>
      <c r="AB308" s="20"/>
      <c r="AC308" s="7"/>
      <c r="AD308" s="7" t="str">
        <f>IF(COUNTIF(D$1:D307,D308)=0,"OK","Duplicado")</f>
        <v>OK</v>
      </c>
      <c r="AE308" s="7" t="str">
        <f t="shared" ca="1" si="45"/>
        <v>Inactivo</v>
      </c>
      <c r="AF308" s="9" t="s">
        <v>497</v>
      </c>
      <c r="AG308" s="9" t="str">
        <f t="shared" si="48"/>
        <v>CMAC</v>
      </c>
      <c r="AH308" s="7"/>
      <c r="AI308" s="7"/>
      <c r="AJ308" s="7"/>
      <c r="AK308" s="7"/>
      <c r="AL308" s="7"/>
      <c r="AM308" s="7"/>
      <c r="AN308" s="7"/>
      <c r="AO308" s="7" t="e">
        <f ca="1">SEPARARAPELLIDOS2018(Tabla1[[#This Row],[APELLIDOS Y NOMBRES]])</f>
        <v>#NAME?</v>
      </c>
      <c r="AP308" s="7">
        <f t="shared" ca="1" si="49"/>
        <v>0</v>
      </c>
      <c r="AQ308" s="7">
        <f t="shared" ca="1" si="50"/>
        <v>0</v>
      </c>
      <c r="AR308" s="7">
        <f t="shared" ca="1" si="51"/>
        <v>0</v>
      </c>
      <c r="AS308" s="7" t="e">
        <f ca="1">QuitarSimbolos(Tabla1[[#This Row],[CODTRA5]])</f>
        <v>#NAME?</v>
      </c>
      <c r="AT308" s="7" t="s">
        <v>1974</v>
      </c>
      <c r="AU308" s="7">
        <f t="shared" si="46"/>
        <v>2</v>
      </c>
      <c r="AV308" s="7">
        <v>1</v>
      </c>
      <c r="AW308" s="7" t="str">
        <f>+Tabla1[[#This Row],[DNI23]]</f>
        <v>47483252</v>
      </c>
      <c r="AX308" s="7">
        <v>604</v>
      </c>
      <c r="AY308" s="8">
        <f>+Tabla1[[#This Row],[FECHA DE
NACIMIENTO]]</f>
        <v>33474</v>
      </c>
      <c r="AZ308" s="7">
        <f ca="1">+Tabla1[[#This Row],[CODTRA6]]</f>
        <v>0</v>
      </c>
      <c r="BA308" s="7">
        <f ca="1">+Tabla1[[#This Row],[CODTRA7]]</f>
        <v>0</v>
      </c>
      <c r="BB308" s="7" t="e">
        <f ca="1">+Tabla1[[#This Row],[CODTRA8]]</f>
        <v>#NAME?</v>
      </c>
      <c r="BC308" s="7">
        <f>+Tabla1[[#This Row],[SEXO]]</f>
        <v>2</v>
      </c>
      <c r="BD308" s="7">
        <v>9589</v>
      </c>
      <c r="BE308" s="7"/>
      <c r="BF308" s="7">
        <v>959616135</v>
      </c>
      <c r="BG308" s="10" t="s">
        <v>1704</v>
      </c>
      <c r="BH308" s="7"/>
      <c r="BI308" s="9"/>
      <c r="BJ308" s="7"/>
      <c r="BK308" s="7"/>
      <c r="BL308" s="7"/>
      <c r="BM308" s="7" t="s">
        <v>1721</v>
      </c>
      <c r="BN308" s="7">
        <v>3</v>
      </c>
      <c r="BO308" s="7"/>
      <c r="BP308" s="7"/>
      <c r="BQ308" s="7"/>
      <c r="BR308" s="7">
        <v>99</v>
      </c>
      <c r="BS308" s="7" t="s">
        <v>2334</v>
      </c>
      <c r="BT308" s="7"/>
      <c r="BU308" s="7">
        <v>40704</v>
      </c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9"/>
      <c r="CH308" s="9"/>
      <c r="CI308" s="9"/>
      <c r="CJ308" s="7">
        <v>1</v>
      </c>
    </row>
    <row r="309" spans="1:88" ht="15" x14ac:dyDescent="0.25">
      <c r="A309">
        <v>308</v>
      </c>
      <c r="B309" s="28">
        <v>885</v>
      </c>
      <c r="C309" s="28" t="s">
        <v>498</v>
      </c>
      <c r="D309" s="45">
        <v>19237694</v>
      </c>
      <c r="E309" s="29" t="s">
        <v>2335</v>
      </c>
      <c r="F309" s="29" t="s">
        <v>2336</v>
      </c>
      <c r="G309" s="29" t="s">
        <v>1757</v>
      </c>
      <c r="H309" s="30">
        <f t="shared" si="47"/>
        <v>25084</v>
      </c>
      <c r="I309" s="29" t="s">
        <v>1710</v>
      </c>
      <c r="J309" s="28">
        <v>0</v>
      </c>
      <c r="K309" s="31">
        <v>0</v>
      </c>
      <c r="L309" s="7"/>
      <c r="M309" s="7"/>
      <c r="N309" s="7"/>
      <c r="O309" s="32" t="str">
        <f>"Retención Judicial "&amp;(Tabla1[[#This Row],[JUDICIAL]]*100)&amp;"%"</f>
        <v>Retención Judicial 0%</v>
      </c>
      <c r="P309" s="7"/>
      <c r="Q309" s="33">
        <f t="shared" si="52"/>
        <v>930</v>
      </c>
      <c r="R309" s="34">
        <f>+Tabla1[[#This Row],[MINIMO VITAL]]*9%</f>
        <v>83.7</v>
      </c>
      <c r="S309" s="7"/>
      <c r="T309" s="7">
        <f t="shared" ca="1" si="43"/>
        <v>50</v>
      </c>
      <c r="U309" s="7" t="str">
        <f t="shared" si="44"/>
        <v>19237694</v>
      </c>
      <c r="V309" s="7"/>
      <c r="W309" s="7"/>
      <c r="X309" s="7"/>
      <c r="Y309" s="7"/>
      <c r="Z309" s="7"/>
      <c r="AA309" s="8">
        <f>+Tabla1[[#This Row],[FECHA DE
NACIMIENTO]]</f>
        <v>25084</v>
      </c>
      <c r="AB309" s="20"/>
      <c r="AC309" s="7"/>
      <c r="AD309" s="7" t="str">
        <f>IF(COUNTIF(D$1:D308,D309)=0,"OK","Duplicado")</f>
        <v>OK</v>
      </c>
      <c r="AE309" s="7" t="str">
        <f t="shared" ca="1" si="45"/>
        <v>Inactivo</v>
      </c>
      <c r="AF309" s="9" t="s">
        <v>499</v>
      </c>
      <c r="AG309" s="9" t="str">
        <f t="shared" si="48"/>
        <v>CMAC</v>
      </c>
      <c r="AH309" s="7"/>
      <c r="AI309" s="7"/>
      <c r="AJ309" s="7"/>
      <c r="AK309" s="7"/>
      <c r="AL309" s="7"/>
      <c r="AM309" s="7"/>
      <c r="AN309" s="7"/>
      <c r="AO309" s="7" t="e">
        <f ca="1">SEPARARAPELLIDOS2018(Tabla1[[#This Row],[APELLIDOS Y NOMBRES]])</f>
        <v>#NAME?</v>
      </c>
      <c r="AP309" s="7">
        <f t="shared" ca="1" si="49"/>
        <v>0</v>
      </c>
      <c r="AQ309" s="7">
        <f t="shared" ca="1" si="50"/>
        <v>0</v>
      </c>
      <c r="AR309" s="7">
        <f t="shared" ca="1" si="51"/>
        <v>0</v>
      </c>
      <c r="AS309" s="7" t="e">
        <f ca="1">QuitarSimbolos(Tabla1[[#This Row],[CODTRA5]])</f>
        <v>#NAME?</v>
      </c>
      <c r="AT309" s="7" t="s">
        <v>1703</v>
      </c>
      <c r="AU309" s="7">
        <f t="shared" si="46"/>
        <v>1</v>
      </c>
      <c r="AV309" s="7">
        <v>1</v>
      </c>
      <c r="AW309" s="7" t="str">
        <f>+Tabla1[[#This Row],[DNI23]]</f>
        <v>19237694</v>
      </c>
      <c r="AX309" s="7">
        <v>604</v>
      </c>
      <c r="AY309" s="8">
        <f>+Tabla1[[#This Row],[FECHA DE
NACIMIENTO]]</f>
        <v>25084</v>
      </c>
      <c r="AZ309" s="7">
        <f ca="1">+Tabla1[[#This Row],[CODTRA6]]</f>
        <v>0</v>
      </c>
      <c r="BA309" s="7">
        <f ca="1">+Tabla1[[#This Row],[CODTRA7]]</f>
        <v>0</v>
      </c>
      <c r="BB309" s="7" t="e">
        <f ca="1">+Tabla1[[#This Row],[CODTRA8]]</f>
        <v>#NAME?</v>
      </c>
      <c r="BC309" s="7">
        <f>+Tabla1[[#This Row],[SEXO]]</f>
        <v>1</v>
      </c>
      <c r="BD309" s="7">
        <v>9589</v>
      </c>
      <c r="BE309" s="7"/>
      <c r="BF309" s="7">
        <v>957946713</v>
      </c>
      <c r="BG309" s="10" t="s">
        <v>2337</v>
      </c>
      <c r="BH309" s="7">
        <v>3</v>
      </c>
      <c r="BI309" s="9" t="s">
        <v>2338</v>
      </c>
      <c r="BJ309" s="7">
        <v>946</v>
      </c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>
        <v>40701</v>
      </c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9"/>
      <c r="CH309" s="9"/>
      <c r="CI309" s="9"/>
      <c r="CJ309" s="7">
        <v>1</v>
      </c>
    </row>
    <row r="310" spans="1:88" ht="15" x14ac:dyDescent="0.25">
      <c r="A310">
        <v>309</v>
      </c>
      <c r="B310" s="28">
        <v>564</v>
      </c>
      <c r="C310" s="28" t="s">
        <v>500</v>
      </c>
      <c r="D310" s="45">
        <v>30823045</v>
      </c>
      <c r="E310" s="29" t="s">
        <v>2339</v>
      </c>
      <c r="F310" s="29"/>
      <c r="G310" s="29" t="s">
        <v>1702</v>
      </c>
      <c r="H310" s="30">
        <f t="shared" si="47"/>
        <v>21185</v>
      </c>
      <c r="I310" s="29"/>
      <c r="J310" s="28">
        <v>0</v>
      </c>
      <c r="K310" s="31">
        <v>0</v>
      </c>
      <c r="L310" s="7"/>
      <c r="M310" s="7"/>
      <c r="N310" s="7"/>
      <c r="O310" s="32" t="str">
        <f>"Retención Judicial "&amp;(Tabla1[[#This Row],[JUDICIAL]]*100)&amp;"%"</f>
        <v>Retención Judicial 0%</v>
      </c>
      <c r="P310" s="7"/>
      <c r="Q310" s="33">
        <f t="shared" si="52"/>
        <v>930</v>
      </c>
      <c r="R310" s="34">
        <f>+Tabla1[[#This Row],[MINIMO VITAL]]*9%</f>
        <v>83.7</v>
      </c>
      <c r="S310" s="7"/>
      <c r="T310" s="7">
        <f t="shared" ca="1" si="43"/>
        <v>61</v>
      </c>
      <c r="U310" s="7" t="str">
        <f t="shared" si="44"/>
        <v>30823045</v>
      </c>
      <c r="V310" s="7"/>
      <c r="W310" s="7"/>
      <c r="X310" s="7"/>
      <c r="Y310" s="7"/>
      <c r="Z310" s="7"/>
      <c r="AA310" s="8">
        <f>+Tabla1[[#This Row],[FECHA DE
NACIMIENTO]]</f>
        <v>21185</v>
      </c>
      <c r="AB310" s="20"/>
      <c r="AC310" s="7"/>
      <c r="AD310" s="7" t="str">
        <f>IF(COUNTIF(D$1:D309,D310)=0,"OK","Duplicado")</f>
        <v>OK</v>
      </c>
      <c r="AE310" s="7" t="str">
        <f t="shared" ca="1" si="45"/>
        <v>Inactivo</v>
      </c>
      <c r="AF310" s="9" t="s">
        <v>501</v>
      </c>
      <c r="AG310" s="9" t="str">
        <f t="shared" si="48"/>
        <v>CMAC</v>
      </c>
      <c r="AH310" s="7"/>
      <c r="AI310" s="7"/>
      <c r="AJ310" s="7"/>
      <c r="AK310" s="7"/>
      <c r="AL310" s="7"/>
      <c r="AM310" s="7"/>
      <c r="AN310" s="7"/>
      <c r="AO310" s="7" t="e">
        <f ca="1">SEPARARAPELLIDOS2018(Tabla1[[#This Row],[APELLIDOS Y NOMBRES]])</f>
        <v>#NAME?</v>
      </c>
      <c r="AP310" s="7">
        <f t="shared" ca="1" si="49"/>
        <v>0</v>
      </c>
      <c r="AQ310" s="7">
        <f t="shared" ca="1" si="50"/>
        <v>0</v>
      </c>
      <c r="AR310" s="7">
        <f t="shared" ca="1" si="51"/>
        <v>0</v>
      </c>
      <c r="AS310" s="7" t="e">
        <f ca="1">QuitarSimbolos(Tabla1[[#This Row],[CODTRA5]])</f>
        <v>#NAME?</v>
      </c>
      <c r="AT310" s="7" t="s">
        <v>1974</v>
      </c>
      <c r="AU310" s="7">
        <f t="shared" si="46"/>
        <v>2</v>
      </c>
      <c r="AV310" s="7">
        <v>1</v>
      </c>
      <c r="AW310" s="7" t="str">
        <f>+Tabla1[[#This Row],[DNI23]]</f>
        <v>30823045</v>
      </c>
      <c r="AX310" s="7">
        <v>604</v>
      </c>
      <c r="AY310" s="8">
        <f>+Tabla1[[#This Row],[FECHA DE
NACIMIENTO]]</f>
        <v>21185</v>
      </c>
      <c r="AZ310" s="7">
        <f ca="1">+Tabla1[[#This Row],[CODTRA6]]</f>
        <v>0</v>
      </c>
      <c r="BA310" s="7">
        <f ca="1">+Tabla1[[#This Row],[CODTRA7]]</f>
        <v>0</v>
      </c>
      <c r="BB310" s="7" t="e">
        <f ca="1">+Tabla1[[#This Row],[CODTRA8]]</f>
        <v>#NAME?</v>
      </c>
      <c r="BC310" s="7">
        <f>+Tabla1[[#This Row],[SEXO]]</f>
        <v>2</v>
      </c>
      <c r="BD310" s="7">
        <v>9589</v>
      </c>
      <c r="BE310" s="7"/>
      <c r="BF310" s="7">
        <v>959616135</v>
      </c>
      <c r="BG310" s="10" t="s">
        <v>1704</v>
      </c>
      <c r="BH310" s="7"/>
      <c r="BI310" s="9"/>
      <c r="BJ310" s="7"/>
      <c r="BK310" s="7"/>
      <c r="BL310" s="7"/>
      <c r="BM310" s="7" t="s">
        <v>1721</v>
      </c>
      <c r="BN310" s="7">
        <v>13</v>
      </c>
      <c r="BO310" s="7"/>
      <c r="BP310" s="7"/>
      <c r="BQ310" s="7"/>
      <c r="BR310" s="7">
        <v>2</v>
      </c>
      <c r="BS310" s="7" t="s">
        <v>2314</v>
      </c>
      <c r="BT310" s="7"/>
      <c r="BU310" s="7">
        <v>40704</v>
      </c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9"/>
      <c r="CH310" s="9"/>
      <c r="CI310" s="9"/>
      <c r="CJ310" s="7">
        <v>1</v>
      </c>
    </row>
    <row r="311" spans="1:88" ht="15" x14ac:dyDescent="0.25">
      <c r="A311">
        <v>310</v>
      </c>
      <c r="B311" s="28">
        <v>206</v>
      </c>
      <c r="C311" s="28" t="s">
        <v>502</v>
      </c>
      <c r="D311" s="45">
        <v>30415983</v>
      </c>
      <c r="E311" s="29" t="s">
        <v>2340</v>
      </c>
      <c r="F311" s="29" t="s">
        <v>2341</v>
      </c>
      <c r="G311" s="29" t="s">
        <v>1736</v>
      </c>
      <c r="H311" s="30">
        <f t="shared" si="47"/>
        <v>26369</v>
      </c>
      <c r="I311" s="29" t="s">
        <v>1737</v>
      </c>
      <c r="J311" s="28">
        <v>0</v>
      </c>
      <c r="K311" s="31">
        <v>0</v>
      </c>
      <c r="L311" s="7"/>
      <c r="M311" s="7"/>
      <c r="N311" s="7"/>
      <c r="O311" s="32" t="str">
        <f>"Retención Judicial "&amp;(Tabla1[[#This Row],[JUDICIAL]]*100)&amp;"%"</f>
        <v>Retención Judicial 0%</v>
      </c>
      <c r="P311" s="7"/>
      <c r="Q311" s="33">
        <f t="shared" si="52"/>
        <v>930</v>
      </c>
      <c r="R311" s="34">
        <f>+Tabla1[[#This Row],[MINIMO VITAL]]*9%</f>
        <v>83.7</v>
      </c>
      <c r="S311" s="7"/>
      <c r="T311" s="7">
        <f t="shared" ca="1" si="43"/>
        <v>47</v>
      </c>
      <c r="U311" s="7" t="str">
        <f t="shared" si="44"/>
        <v>30415983</v>
      </c>
      <c r="V311" s="7"/>
      <c r="W311" s="7"/>
      <c r="X311" s="7"/>
      <c r="Y311" s="7"/>
      <c r="Z311" s="7"/>
      <c r="AA311" s="8">
        <f>+Tabla1[[#This Row],[FECHA DE
NACIMIENTO]]</f>
        <v>26369</v>
      </c>
      <c r="AB311" s="20"/>
      <c r="AC311" s="7"/>
      <c r="AD311" s="7" t="str">
        <f>IF(COUNTIF(D$1:D310,D311)=0,"OK","Duplicado")</f>
        <v>OK</v>
      </c>
      <c r="AE311" s="7" t="str">
        <f t="shared" ca="1" si="45"/>
        <v>Inactivo</v>
      </c>
      <c r="AF311" s="9" t="s">
        <v>503</v>
      </c>
      <c r="AG311" s="9" t="str">
        <f t="shared" si="48"/>
        <v>CMAC</v>
      </c>
      <c r="AH311" s="7"/>
      <c r="AI311" s="7"/>
      <c r="AJ311" s="7"/>
      <c r="AK311" s="7"/>
      <c r="AL311" s="7"/>
      <c r="AM311" s="7"/>
      <c r="AN311" s="7"/>
      <c r="AO311" s="7" t="e">
        <f ca="1">SEPARARAPELLIDOS2018(Tabla1[[#This Row],[APELLIDOS Y NOMBRES]])</f>
        <v>#NAME?</v>
      </c>
      <c r="AP311" s="7">
        <f t="shared" ca="1" si="49"/>
        <v>0</v>
      </c>
      <c r="AQ311" s="7">
        <f t="shared" ca="1" si="50"/>
        <v>0</v>
      </c>
      <c r="AR311" s="7">
        <f t="shared" ca="1" si="51"/>
        <v>0</v>
      </c>
      <c r="AS311" s="7" t="e">
        <f ca="1">QuitarSimbolos(Tabla1[[#This Row],[CODTRA5]])</f>
        <v>#NAME?</v>
      </c>
      <c r="AT311" s="7" t="s">
        <v>1703</v>
      </c>
      <c r="AU311" s="7">
        <f t="shared" si="46"/>
        <v>1</v>
      </c>
      <c r="AV311" s="7">
        <v>1</v>
      </c>
      <c r="AW311" s="7" t="str">
        <f>+Tabla1[[#This Row],[DNI23]]</f>
        <v>30415983</v>
      </c>
      <c r="AX311" s="7">
        <v>604</v>
      </c>
      <c r="AY311" s="8">
        <f>+Tabla1[[#This Row],[FECHA DE
NACIMIENTO]]</f>
        <v>26369</v>
      </c>
      <c r="AZ311" s="7">
        <f ca="1">+Tabla1[[#This Row],[CODTRA6]]</f>
        <v>0</v>
      </c>
      <c r="BA311" s="7">
        <f ca="1">+Tabla1[[#This Row],[CODTRA7]]</f>
        <v>0</v>
      </c>
      <c r="BB311" s="7" t="e">
        <f ca="1">+Tabla1[[#This Row],[CODTRA8]]</f>
        <v>#NAME?</v>
      </c>
      <c r="BC311" s="7">
        <f>+Tabla1[[#This Row],[SEXO]]</f>
        <v>1</v>
      </c>
      <c r="BD311" s="7">
        <v>9589</v>
      </c>
      <c r="BE311" s="7"/>
      <c r="BF311" s="7">
        <v>959616135</v>
      </c>
      <c r="BG311" s="10" t="s">
        <v>1704</v>
      </c>
      <c r="BH311" s="7">
        <v>3</v>
      </c>
      <c r="BI311" s="9" t="s">
        <v>1995</v>
      </c>
      <c r="BJ311" s="7">
        <v>314</v>
      </c>
      <c r="BK311" s="7"/>
      <c r="BL311" s="7"/>
      <c r="BM311" s="7"/>
      <c r="BN311" s="7"/>
      <c r="BO311" s="7"/>
      <c r="BP311" s="7"/>
      <c r="BQ311" s="7"/>
      <c r="BR311" s="7">
        <v>2</v>
      </c>
      <c r="BS311" s="7" t="s">
        <v>1996</v>
      </c>
      <c r="BT311" s="7"/>
      <c r="BU311" s="7">
        <v>40701</v>
      </c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9"/>
      <c r="CH311" s="9"/>
      <c r="CI311" s="9"/>
      <c r="CJ311" s="7">
        <v>1</v>
      </c>
    </row>
    <row r="312" spans="1:88" ht="15" x14ac:dyDescent="0.25">
      <c r="A312">
        <v>311</v>
      </c>
      <c r="B312" s="28">
        <v>1289</v>
      </c>
      <c r="C312" s="28" t="s">
        <v>504</v>
      </c>
      <c r="D312" s="45">
        <v>46437324</v>
      </c>
      <c r="E312" s="29"/>
      <c r="F312" s="29"/>
      <c r="G312" s="29" t="s">
        <v>1702</v>
      </c>
      <c r="H312" s="30" t="str">
        <f t="shared" si="47"/>
        <v xml:space="preserve"> </v>
      </c>
      <c r="I312" s="29"/>
      <c r="J312" s="28">
        <v>0</v>
      </c>
      <c r="K312" s="31">
        <v>0</v>
      </c>
      <c r="L312" s="7"/>
      <c r="M312" s="7"/>
      <c r="N312" s="7"/>
      <c r="O312" s="32" t="str">
        <f>"Retención Judicial "&amp;(Tabla1[[#This Row],[JUDICIAL]]*100)&amp;"%"</f>
        <v>Retención Judicial 0%</v>
      </c>
      <c r="P312" s="7"/>
      <c r="Q312" s="33">
        <f t="shared" si="52"/>
        <v>930</v>
      </c>
      <c r="R312" s="34">
        <f>+Tabla1[[#This Row],[MINIMO VITAL]]*9%</f>
        <v>83.7</v>
      </c>
      <c r="S312" s="7"/>
      <c r="T312" s="7" t="str">
        <f t="shared" ca="1" si="43"/>
        <v xml:space="preserve"> </v>
      </c>
      <c r="U312" s="7" t="str">
        <f t="shared" si="44"/>
        <v>46437324</v>
      </c>
      <c r="V312" s="7"/>
      <c r="W312" s="7"/>
      <c r="X312" s="7"/>
      <c r="Y312" s="7"/>
      <c r="Z312" s="7"/>
      <c r="AA312" s="8" t="str">
        <f>+Tabla1[[#This Row],[FECHA DE
NACIMIENTO]]</f>
        <v xml:space="preserve"> </v>
      </c>
      <c r="AB312" s="20"/>
      <c r="AC312" s="7"/>
      <c r="AD312" s="7" t="str">
        <f>IF(COUNTIF(D$1:D311,D312)=0,"OK","Duplicado")</f>
        <v>OK</v>
      </c>
      <c r="AE312" s="7" t="str">
        <f t="shared" ca="1" si="45"/>
        <v>Inactivo</v>
      </c>
      <c r="AF312" s="9" t="s">
        <v>505</v>
      </c>
      <c r="AG312" s="9" t="str">
        <f t="shared" si="48"/>
        <v>CMAC</v>
      </c>
      <c r="AH312" s="7"/>
      <c r="AI312" s="7"/>
      <c r="AJ312" s="7"/>
      <c r="AK312" s="7"/>
      <c r="AL312" s="7"/>
      <c r="AM312" s="7"/>
      <c r="AN312" s="7"/>
      <c r="AO312" s="7" t="e">
        <f ca="1">SEPARARAPELLIDOS2018(Tabla1[[#This Row],[APELLIDOS Y NOMBRES]])</f>
        <v>#NAME?</v>
      </c>
      <c r="AP312" s="7">
        <f t="shared" ca="1" si="49"/>
        <v>0</v>
      </c>
      <c r="AQ312" s="7">
        <f t="shared" ca="1" si="50"/>
        <v>0</v>
      </c>
      <c r="AR312" s="7">
        <f t="shared" ca="1" si="51"/>
        <v>0</v>
      </c>
      <c r="AS312" s="7" t="e">
        <f ca="1">QuitarSimbolos(Tabla1[[#This Row],[CODTRA5]])</f>
        <v>#NAME?</v>
      </c>
      <c r="AT312" s="7" t="s">
        <v>1703</v>
      </c>
      <c r="AU312" s="7">
        <f t="shared" si="46"/>
        <v>1</v>
      </c>
      <c r="AV312" s="7">
        <v>1</v>
      </c>
      <c r="AW312" s="7" t="str">
        <f>+Tabla1[[#This Row],[DNI23]]</f>
        <v>46437324</v>
      </c>
      <c r="AX312" s="7">
        <v>604</v>
      </c>
      <c r="AY312" s="8" t="str">
        <f>+Tabla1[[#This Row],[FECHA DE
NACIMIENTO]]</f>
        <v xml:space="preserve"> </v>
      </c>
      <c r="AZ312" s="7">
        <f ca="1">+Tabla1[[#This Row],[CODTRA6]]</f>
        <v>0</v>
      </c>
      <c r="BA312" s="7">
        <f ca="1">+Tabla1[[#This Row],[CODTRA7]]</f>
        <v>0</v>
      </c>
      <c r="BB312" s="7" t="e">
        <f ca="1">+Tabla1[[#This Row],[CODTRA8]]</f>
        <v>#NAME?</v>
      </c>
      <c r="BC312" s="7">
        <f>+Tabla1[[#This Row],[SEXO]]</f>
        <v>1</v>
      </c>
      <c r="BD312" s="7">
        <v>9589</v>
      </c>
      <c r="BE312" s="7"/>
      <c r="BF312" s="7">
        <v>999987507</v>
      </c>
      <c r="BG312" s="10" t="s">
        <v>1704</v>
      </c>
      <c r="BH312" s="7"/>
      <c r="BI312" s="9"/>
      <c r="BJ312" s="7"/>
      <c r="BK312" s="7"/>
      <c r="BL312" s="7"/>
      <c r="BM312" s="7" t="s">
        <v>1721</v>
      </c>
      <c r="BN312" s="7">
        <v>1</v>
      </c>
      <c r="BO312" s="7"/>
      <c r="BP312" s="7"/>
      <c r="BQ312" s="7"/>
      <c r="BR312" s="7">
        <v>1</v>
      </c>
      <c r="BS312" s="7" t="s">
        <v>2342</v>
      </c>
      <c r="BT312" s="7"/>
      <c r="BU312" s="7">
        <v>240101</v>
      </c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9"/>
      <c r="CH312" s="9"/>
      <c r="CI312" s="9"/>
      <c r="CJ312" s="7">
        <v>1</v>
      </c>
    </row>
    <row r="313" spans="1:88" ht="15" x14ac:dyDescent="0.25">
      <c r="A313">
        <v>312</v>
      </c>
      <c r="B313" s="28">
        <v>234</v>
      </c>
      <c r="C313" s="28" t="s">
        <v>3428</v>
      </c>
      <c r="D313" s="45">
        <v>30834722</v>
      </c>
      <c r="E313" s="35" t="s">
        <v>3427</v>
      </c>
      <c r="F313" s="36" t="s">
        <v>3648</v>
      </c>
      <c r="G313" s="36" t="s">
        <v>1736</v>
      </c>
      <c r="H313" s="30">
        <f t="shared" si="47"/>
        <v>25893</v>
      </c>
      <c r="I313" s="29" t="s">
        <v>1737</v>
      </c>
      <c r="J313" s="28">
        <v>0</v>
      </c>
      <c r="K313" s="31">
        <v>0</v>
      </c>
      <c r="L313" s="7"/>
      <c r="M313" s="7"/>
      <c r="N313" s="7"/>
      <c r="O313" s="32" t="str">
        <f>"Retención Judicial "&amp;(Tabla1[[#This Row],[JUDICIAL]]*100)&amp;"%"</f>
        <v>Retención Judicial 0%</v>
      </c>
      <c r="P313" s="7"/>
      <c r="Q313" s="33">
        <f t="shared" si="52"/>
        <v>930</v>
      </c>
      <c r="R313" s="34">
        <f>+Tabla1[[#This Row],[MINIMO VITAL]]*9%</f>
        <v>83.7</v>
      </c>
      <c r="S313" s="7"/>
      <c r="T313" s="7">
        <f t="shared" ca="1" si="43"/>
        <v>48</v>
      </c>
      <c r="U313" s="7" t="str">
        <f t="shared" si="44"/>
        <v>30834722</v>
      </c>
      <c r="V313" s="7"/>
      <c r="W313" s="7"/>
      <c r="X313" s="7"/>
      <c r="Y313" s="7"/>
      <c r="Z313" s="7"/>
      <c r="AA313" s="8">
        <f>+Tabla1[[#This Row],[FECHA DE
NACIMIENTO]]</f>
        <v>25893</v>
      </c>
      <c r="AB313" s="20"/>
      <c r="AC313" s="7"/>
      <c r="AD313" s="7" t="str">
        <f>IF(COUNTIF(D$1:D312,D313)=0,"OK","Duplicado")</f>
        <v>OK</v>
      </c>
      <c r="AE313" s="7" t="str">
        <f t="shared" ca="1" si="45"/>
        <v>Inactivo</v>
      </c>
      <c r="AF313" s="9" t="s">
        <v>1720</v>
      </c>
      <c r="AG313" s="9" t="str">
        <f t="shared" si="48"/>
        <v/>
      </c>
      <c r="AH313" s="7"/>
      <c r="AI313" s="7"/>
      <c r="AJ313" s="7"/>
      <c r="AK313" s="7"/>
      <c r="AL313" s="7"/>
      <c r="AM313" s="7"/>
      <c r="AN313" s="7"/>
      <c r="AO313" s="7" t="e">
        <f ca="1">SEPARARAPELLIDOS2018(Tabla1[[#This Row],[APELLIDOS Y NOMBRES]])</f>
        <v>#NAME?</v>
      </c>
      <c r="AP313" s="7">
        <f t="shared" ca="1" si="49"/>
        <v>0</v>
      </c>
      <c r="AQ313" s="7">
        <f t="shared" ca="1" si="50"/>
        <v>0</v>
      </c>
      <c r="AR313" s="7">
        <f t="shared" ca="1" si="51"/>
        <v>0</v>
      </c>
      <c r="AS313" s="7" t="e">
        <f ca="1">QuitarSimbolos(Tabla1[[#This Row],[CODTRA5]])</f>
        <v>#NAME?</v>
      </c>
      <c r="AT313" s="7" t="s">
        <v>1703</v>
      </c>
      <c r="AU313" s="7">
        <f t="shared" si="46"/>
        <v>1</v>
      </c>
      <c r="AV313" s="7">
        <v>1</v>
      </c>
      <c r="AW313" s="7" t="str">
        <f>+Tabla1[[#This Row],[DNI23]]</f>
        <v>30834722</v>
      </c>
      <c r="AX313" s="7">
        <v>604</v>
      </c>
      <c r="AY313" s="8">
        <f>+Tabla1[[#This Row],[FECHA DE
NACIMIENTO]]</f>
        <v>25893</v>
      </c>
      <c r="AZ313" s="7">
        <f ca="1">+Tabla1[[#This Row],[CODTRA6]]</f>
        <v>0</v>
      </c>
      <c r="BA313" s="7">
        <f ca="1">+Tabla1[[#This Row],[CODTRA7]]</f>
        <v>0</v>
      </c>
      <c r="BB313" s="7" t="e">
        <f ca="1">+Tabla1[[#This Row],[CODTRA8]]</f>
        <v>#NAME?</v>
      </c>
      <c r="BC313" s="7">
        <f>+Tabla1[[#This Row],[SEXO]]</f>
        <v>1</v>
      </c>
      <c r="BD313" s="7">
        <v>9589</v>
      </c>
      <c r="BE313" s="7"/>
      <c r="BF313" s="7">
        <v>965903026</v>
      </c>
      <c r="BG313" s="10" t="s">
        <v>2343</v>
      </c>
      <c r="BH313" s="7">
        <v>3</v>
      </c>
      <c r="BI313" s="9" t="s">
        <v>2344</v>
      </c>
      <c r="BJ313" s="7">
        <v>662</v>
      </c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>
        <v>40701</v>
      </c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9"/>
      <c r="CH313" s="9"/>
      <c r="CI313" s="9"/>
      <c r="CJ313" s="7">
        <v>1</v>
      </c>
    </row>
    <row r="314" spans="1:88" ht="15" x14ac:dyDescent="0.25">
      <c r="A314">
        <v>313</v>
      </c>
      <c r="B314" s="28">
        <v>238</v>
      </c>
      <c r="C314" s="28" t="s">
        <v>506</v>
      </c>
      <c r="D314" s="45">
        <v>4633135</v>
      </c>
      <c r="E314" s="29" t="s">
        <v>2345</v>
      </c>
      <c r="F314" s="29" t="s">
        <v>2346</v>
      </c>
      <c r="G314" s="29" t="s">
        <v>1742</v>
      </c>
      <c r="H314" s="30">
        <f t="shared" si="47"/>
        <v>23291</v>
      </c>
      <c r="I314" s="29" t="s">
        <v>1737</v>
      </c>
      <c r="J314" s="28">
        <v>0</v>
      </c>
      <c r="K314" s="31">
        <v>0</v>
      </c>
      <c r="L314" s="7"/>
      <c r="M314" s="7"/>
      <c r="N314" s="7"/>
      <c r="O314" s="32" t="str">
        <f>"Retención Judicial "&amp;(Tabla1[[#This Row],[JUDICIAL]]*100)&amp;"%"</f>
        <v>Retención Judicial 0%</v>
      </c>
      <c r="P314" s="7"/>
      <c r="Q314" s="33">
        <f t="shared" si="52"/>
        <v>930</v>
      </c>
      <c r="R314" s="34">
        <f>+Tabla1[[#This Row],[MINIMO VITAL]]*9%</f>
        <v>83.7</v>
      </c>
      <c r="S314" s="7"/>
      <c r="T314" s="7">
        <f t="shared" ca="1" si="43"/>
        <v>55</v>
      </c>
      <c r="U314" s="7" t="str">
        <f t="shared" si="44"/>
        <v>04633135</v>
      </c>
      <c r="V314" s="7"/>
      <c r="W314" s="7"/>
      <c r="X314" s="7"/>
      <c r="Y314" s="7"/>
      <c r="Z314" s="7"/>
      <c r="AA314" s="8">
        <f>+Tabla1[[#This Row],[FECHA DE
NACIMIENTO]]</f>
        <v>23291</v>
      </c>
      <c r="AB314" s="20"/>
      <c r="AC314" s="7"/>
      <c r="AD314" s="7" t="str">
        <f>IF(COUNTIF(D$1:D313,D314)=0,"OK","Duplicado")</f>
        <v>OK</v>
      </c>
      <c r="AE314" s="7" t="str">
        <f t="shared" ca="1" si="45"/>
        <v>Inactivo</v>
      </c>
      <c r="AF314" s="9" t="s">
        <v>507</v>
      </c>
      <c r="AG314" s="9" t="str">
        <f t="shared" si="48"/>
        <v>CMAC</v>
      </c>
      <c r="AH314" s="7"/>
      <c r="AI314" s="7"/>
      <c r="AJ314" s="7"/>
      <c r="AK314" s="7"/>
      <c r="AL314" s="7"/>
      <c r="AM314" s="7"/>
      <c r="AN314" s="7"/>
      <c r="AO314" s="7" t="e">
        <f ca="1">SEPARARAPELLIDOS2018(Tabla1[[#This Row],[APELLIDOS Y NOMBRES]])</f>
        <v>#NAME?</v>
      </c>
      <c r="AP314" s="7">
        <f t="shared" ca="1" si="49"/>
        <v>0</v>
      </c>
      <c r="AQ314" s="7">
        <f t="shared" ca="1" si="50"/>
        <v>0</v>
      </c>
      <c r="AR314" s="7">
        <f t="shared" ca="1" si="51"/>
        <v>0</v>
      </c>
      <c r="AS314" s="7" t="e">
        <f ca="1">QuitarSimbolos(Tabla1[[#This Row],[CODTRA5]])</f>
        <v>#NAME?</v>
      </c>
      <c r="AT314" s="7" t="s">
        <v>1703</v>
      </c>
      <c r="AU314" s="7">
        <f t="shared" si="46"/>
        <v>1</v>
      </c>
      <c r="AV314" s="7">
        <v>1</v>
      </c>
      <c r="AW314" s="7" t="str">
        <f>+Tabla1[[#This Row],[DNI23]]</f>
        <v>04633135</v>
      </c>
      <c r="AX314" s="7">
        <v>604</v>
      </c>
      <c r="AY314" s="8">
        <f>+Tabla1[[#This Row],[FECHA DE
NACIMIENTO]]</f>
        <v>23291</v>
      </c>
      <c r="AZ314" s="7">
        <f ca="1">+Tabla1[[#This Row],[CODTRA6]]</f>
        <v>0</v>
      </c>
      <c r="BA314" s="7">
        <f ca="1">+Tabla1[[#This Row],[CODTRA7]]</f>
        <v>0</v>
      </c>
      <c r="BB314" s="7" t="e">
        <f ca="1">+Tabla1[[#This Row],[CODTRA8]]</f>
        <v>#NAME?</v>
      </c>
      <c r="BC314" s="7">
        <f>+Tabla1[[#This Row],[SEXO]]</f>
        <v>1</v>
      </c>
      <c r="BD314" s="7">
        <v>9589</v>
      </c>
      <c r="BE314" s="7"/>
      <c r="BF314" s="7">
        <v>959616053</v>
      </c>
      <c r="BG314" s="10" t="s">
        <v>2347</v>
      </c>
      <c r="BH314" s="7"/>
      <c r="BI314" s="9"/>
      <c r="BJ314" s="7"/>
      <c r="BK314" s="7"/>
      <c r="BL314" s="7"/>
      <c r="BM314" s="7" t="s">
        <v>1721</v>
      </c>
      <c r="BN314" s="7">
        <v>11</v>
      </c>
      <c r="BO314" s="7"/>
      <c r="BP314" s="7"/>
      <c r="BQ314" s="7"/>
      <c r="BR314" s="7">
        <v>2</v>
      </c>
      <c r="BS314" s="7" t="s">
        <v>2348</v>
      </c>
      <c r="BT314" s="7"/>
      <c r="BU314" s="7">
        <v>40701</v>
      </c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9"/>
      <c r="CH314" s="9"/>
      <c r="CI314" s="9"/>
      <c r="CJ314" s="7">
        <v>1</v>
      </c>
    </row>
    <row r="315" spans="1:88" ht="15" x14ac:dyDescent="0.25">
      <c r="A315">
        <v>314</v>
      </c>
      <c r="B315" s="28">
        <v>888</v>
      </c>
      <c r="C315" s="28" t="s">
        <v>508</v>
      </c>
      <c r="D315" s="45">
        <v>30863410</v>
      </c>
      <c r="E315" s="29" t="s">
        <v>2349</v>
      </c>
      <c r="F315" s="29"/>
      <c r="G315" s="29" t="s">
        <v>1702</v>
      </c>
      <c r="H315" s="30">
        <f t="shared" si="47"/>
        <v>27489</v>
      </c>
      <c r="I315" s="29"/>
      <c r="J315" s="28">
        <v>0</v>
      </c>
      <c r="K315" s="31">
        <v>0</v>
      </c>
      <c r="L315" s="7"/>
      <c r="M315" s="7"/>
      <c r="N315" s="7"/>
      <c r="O315" s="32" t="str">
        <f>"Retención Judicial "&amp;(Tabla1[[#This Row],[JUDICIAL]]*100)&amp;"%"</f>
        <v>Retención Judicial 0%</v>
      </c>
      <c r="P315" s="7"/>
      <c r="Q315" s="33">
        <f t="shared" si="52"/>
        <v>930</v>
      </c>
      <c r="R315" s="34">
        <f>+Tabla1[[#This Row],[MINIMO VITAL]]*9%</f>
        <v>83.7</v>
      </c>
      <c r="S315" s="7"/>
      <c r="T315" s="7">
        <f t="shared" ca="1" si="43"/>
        <v>44</v>
      </c>
      <c r="U315" s="7" t="str">
        <f t="shared" si="44"/>
        <v>30863410</v>
      </c>
      <c r="V315" s="7"/>
      <c r="W315" s="7"/>
      <c r="X315" s="7"/>
      <c r="Y315" s="7"/>
      <c r="Z315" s="7"/>
      <c r="AA315" s="8">
        <f>+Tabla1[[#This Row],[FECHA DE
NACIMIENTO]]</f>
        <v>27489</v>
      </c>
      <c r="AB315" s="20"/>
      <c r="AC315" s="7"/>
      <c r="AD315" s="7" t="str">
        <f>IF(COUNTIF(D$1:D314,D315)=0,"OK","Duplicado")</f>
        <v>OK</v>
      </c>
      <c r="AE315" s="7" t="str">
        <f t="shared" ca="1" si="45"/>
        <v>Inactivo</v>
      </c>
      <c r="AF315" s="9" t="s">
        <v>509</v>
      </c>
      <c r="AG315" s="9" t="str">
        <f t="shared" si="48"/>
        <v>CMAC</v>
      </c>
      <c r="AH315" s="7"/>
      <c r="AI315" s="7"/>
      <c r="AJ315" s="7"/>
      <c r="AK315" s="7"/>
      <c r="AL315" s="7"/>
      <c r="AM315" s="7"/>
      <c r="AN315" s="7"/>
      <c r="AO315" s="7" t="e">
        <f ca="1">SEPARARAPELLIDOS2018(Tabla1[[#This Row],[APELLIDOS Y NOMBRES]])</f>
        <v>#NAME?</v>
      </c>
      <c r="AP315" s="7">
        <f t="shared" ca="1" si="49"/>
        <v>0</v>
      </c>
      <c r="AQ315" s="7">
        <f t="shared" ca="1" si="50"/>
        <v>0</v>
      </c>
      <c r="AR315" s="7">
        <f t="shared" ca="1" si="51"/>
        <v>0</v>
      </c>
      <c r="AS315" s="7" t="e">
        <f ca="1">QuitarSimbolos(Tabla1[[#This Row],[CODTRA5]])</f>
        <v>#NAME?</v>
      </c>
      <c r="AT315" s="7" t="s">
        <v>1974</v>
      </c>
      <c r="AU315" s="7">
        <f t="shared" si="46"/>
        <v>2</v>
      </c>
      <c r="AV315" s="7">
        <v>1</v>
      </c>
      <c r="AW315" s="7" t="str">
        <f>+Tabla1[[#This Row],[DNI23]]</f>
        <v>30863410</v>
      </c>
      <c r="AX315" s="7">
        <v>604</v>
      </c>
      <c r="AY315" s="8">
        <f>+Tabla1[[#This Row],[FECHA DE
NACIMIENTO]]</f>
        <v>27489</v>
      </c>
      <c r="AZ315" s="7">
        <f ca="1">+Tabla1[[#This Row],[CODTRA6]]</f>
        <v>0</v>
      </c>
      <c r="BA315" s="7">
        <f ca="1">+Tabla1[[#This Row],[CODTRA7]]</f>
        <v>0</v>
      </c>
      <c r="BB315" s="7" t="e">
        <f ca="1">+Tabla1[[#This Row],[CODTRA8]]</f>
        <v>#NAME?</v>
      </c>
      <c r="BC315" s="7">
        <f>+Tabla1[[#This Row],[SEXO]]</f>
        <v>2</v>
      </c>
      <c r="BD315" s="7">
        <v>9589</v>
      </c>
      <c r="BE315" s="7"/>
      <c r="BF315" s="7">
        <v>959616135</v>
      </c>
      <c r="BG315" s="10" t="s">
        <v>1704</v>
      </c>
      <c r="BH315" s="7">
        <v>3</v>
      </c>
      <c r="BI315" s="9" t="s">
        <v>2046</v>
      </c>
      <c r="BJ315" s="7">
        <v>210</v>
      </c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>
        <v>40704</v>
      </c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9"/>
      <c r="CH315" s="9"/>
      <c r="CI315" s="9"/>
      <c r="CJ315" s="7">
        <v>1</v>
      </c>
    </row>
    <row r="316" spans="1:88" ht="15" x14ac:dyDescent="0.25">
      <c r="A316">
        <v>315</v>
      </c>
      <c r="B316" s="28">
        <v>414</v>
      </c>
      <c r="C316" s="28" t="s">
        <v>510</v>
      </c>
      <c r="D316" s="45">
        <v>40075409</v>
      </c>
      <c r="E316" s="35" t="s">
        <v>3429</v>
      </c>
      <c r="F316" s="35" t="s">
        <v>3649</v>
      </c>
      <c r="G316" s="35" t="s">
        <v>1736</v>
      </c>
      <c r="H316" s="30">
        <f t="shared" si="47"/>
        <v>28773</v>
      </c>
      <c r="I316" s="29" t="s">
        <v>1737</v>
      </c>
      <c r="J316" s="28">
        <v>0</v>
      </c>
      <c r="K316" s="31">
        <v>0</v>
      </c>
      <c r="L316" s="7"/>
      <c r="M316" s="7"/>
      <c r="N316" s="7"/>
      <c r="O316" s="32" t="str">
        <f>"Retención Judicial "&amp;(Tabla1[[#This Row],[JUDICIAL]]*100)&amp;"%"</f>
        <v>Retención Judicial 0%</v>
      </c>
      <c r="P316" s="7"/>
      <c r="Q316" s="33">
        <f t="shared" si="52"/>
        <v>930</v>
      </c>
      <c r="R316" s="34">
        <f>+Tabla1[[#This Row],[MINIMO VITAL]]*9%</f>
        <v>83.7</v>
      </c>
      <c r="S316" s="7"/>
      <c r="T316" s="7">
        <f t="shared" ca="1" si="43"/>
        <v>40</v>
      </c>
      <c r="U316" s="7" t="str">
        <f t="shared" si="44"/>
        <v>40075409</v>
      </c>
      <c r="V316" s="7"/>
      <c r="W316" s="7"/>
      <c r="X316" s="7"/>
      <c r="Y316" s="7"/>
      <c r="Z316" s="7"/>
      <c r="AA316" s="8">
        <f>+Tabla1[[#This Row],[FECHA DE
NACIMIENTO]]</f>
        <v>28773</v>
      </c>
      <c r="AB316" s="20"/>
      <c r="AC316" s="7"/>
      <c r="AD316" s="7" t="str">
        <f>IF(COUNTIF(D$1:D315,D316)=0,"OK","Duplicado")</f>
        <v>OK</v>
      </c>
      <c r="AE316" s="7" t="str">
        <f t="shared" ca="1" si="45"/>
        <v>Inactivo</v>
      </c>
      <c r="AF316" s="9" t="s">
        <v>1720</v>
      </c>
      <c r="AG316" s="9" t="str">
        <f t="shared" si="48"/>
        <v/>
      </c>
      <c r="AH316" s="7"/>
      <c r="AI316" s="7"/>
      <c r="AJ316" s="7"/>
      <c r="AK316" s="7"/>
      <c r="AL316" s="7"/>
      <c r="AM316" s="7"/>
      <c r="AN316" s="7"/>
      <c r="AO316" s="7" t="e">
        <f ca="1">SEPARARAPELLIDOS2018(Tabla1[[#This Row],[APELLIDOS Y NOMBRES]])</f>
        <v>#NAME?</v>
      </c>
      <c r="AP316" s="7">
        <f t="shared" ca="1" si="49"/>
        <v>0</v>
      </c>
      <c r="AQ316" s="7">
        <f t="shared" ca="1" si="50"/>
        <v>0</v>
      </c>
      <c r="AR316" s="7">
        <f t="shared" ca="1" si="51"/>
        <v>0</v>
      </c>
      <c r="AS316" s="7" t="e">
        <f ca="1">QuitarSimbolos(Tabla1[[#This Row],[CODTRA5]])</f>
        <v>#NAME?</v>
      </c>
      <c r="AT316" s="7" t="s">
        <v>1703</v>
      </c>
      <c r="AU316" s="7">
        <f t="shared" si="46"/>
        <v>1</v>
      </c>
      <c r="AV316" s="7">
        <v>1</v>
      </c>
      <c r="AW316" s="7" t="str">
        <f>+Tabla1[[#This Row],[DNI23]]</f>
        <v>40075409</v>
      </c>
      <c r="AX316" s="7">
        <v>604</v>
      </c>
      <c r="AY316" s="8">
        <f>+Tabla1[[#This Row],[FECHA DE
NACIMIENTO]]</f>
        <v>28773</v>
      </c>
      <c r="AZ316" s="7">
        <f ca="1">+Tabla1[[#This Row],[CODTRA6]]</f>
        <v>0</v>
      </c>
      <c r="BA316" s="7">
        <f ca="1">+Tabla1[[#This Row],[CODTRA7]]</f>
        <v>0</v>
      </c>
      <c r="BB316" s="7" t="e">
        <f ca="1">+Tabla1[[#This Row],[CODTRA8]]</f>
        <v>#NAME?</v>
      </c>
      <c r="BC316" s="7">
        <f>+Tabla1[[#This Row],[SEXO]]</f>
        <v>1</v>
      </c>
      <c r="BD316" s="7">
        <v>9589</v>
      </c>
      <c r="BE316" s="7"/>
      <c r="BF316" s="7">
        <v>959616135</v>
      </c>
      <c r="BG316" s="10" t="s">
        <v>1704</v>
      </c>
      <c r="BH316" s="7"/>
      <c r="BI316" s="9"/>
      <c r="BJ316" s="7"/>
      <c r="BK316" s="7"/>
      <c r="BL316" s="7"/>
      <c r="BM316" s="7">
        <v>2</v>
      </c>
      <c r="BN316" s="7">
        <v>2</v>
      </c>
      <c r="BO316" s="7"/>
      <c r="BP316" s="7"/>
      <c r="BQ316" s="7"/>
      <c r="BR316" s="7">
        <v>5</v>
      </c>
      <c r="BS316" s="7" t="s">
        <v>1868</v>
      </c>
      <c r="BT316" s="7"/>
      <c r="BU316" s="7">
        <v>170301</v>
      </c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9"/>
      <c r="CH316" s="9"/>
      <c r="CI316" s="9"/>
      <c r="CJ316" s="7">
        <v>1</v>
      </c>
    </row>
    <row r="317" spans="1:88" ht="15" x14ac:dyDescent="0.25">
      <c r="A317">
        <v>316</v>
      </c>
      <c r="B317" s="28">
        <v>889</v>
      </c>
      <c r="C317" s="28" t="s">
        <v>511</v>
      </c>
      <c r="D317" s="45">
        <v>1855598</v>
      </c>
      <c r="E317" s="29" t="s">
        <v>2350</v>
      </c>
      <c r="F317" s="29" t="s">
        <v>2351</v>
      </c>
      <c r="G317" s="29" t="s">
        <v>1757</v>
      </c>
      <c r="H317" s="30">
        <f t="shared" si="47"/>
        <v>24766</v>
      </c>
      <c r="I317" s="29" t="s">
        <v>1737</v>
      </c>
      <c r="J317" s="28">
        <v>0</v>
      </c>
      <c r="K317" s="31">
        <v>0</v>
      </c>
      <c r="L317" s="7"/>
      <c r="M317" s="7"/>
      <c r="N317" s="7"/>
      <c r="O317" s="32" t="str">
        <f>"Retención Judicial "&amp;(Tabla1[[#This Row],[JUDICIAL]]*100)&amp;"%"</f>
        <v>Retención Judicial 0%</v>
      </c>
      <c r="P317" s="7"/>
      <c r="Q317" s="33">
        <f t="shared" si="52"/>
        <v>930</v>
      </c>
      <c r="R317" s="34">
        <f>+Tabla1[[#This Row],[MINIMO VITAL]]*9%</f>
        <v>83.7</v>
      </c>
      <c r="S317" s="7"/>
      <c r="T317" s="7">
        <f t="shared" ca="1" si="43"/>
        <v>51</v>
      </c>
      <c r="U317" s="7" t="str">
        <f t="shared" si="44"/>
        <v>01855598</v>
      </c>
      <c r="V317" s="7"/>
      <c r="W317" s="7"/>
      <c r="X317" s="7"/>
      <c r="Y317" s="7"/>
      <c r="Z317" s="7"/>
      <c r="AA317" s="8">
        <f>+Tabla1[[#This Row],[FECHA DE
NACIMIENTO]]</f>
        <v>24766</v>
      </c>
      <c r="AB317" s="20"/>
      <c r="AC317" s="7"/>
      <c r="AD317" s="7" t="str">
        <f>IF(COUNTIF(D$1:D316,D317)=0,"OK","Duplicado")</f>
        <v>OK</v>
      </c>
      <c r="AE317" s="7" t="str">
        <f t="shared" ca="1" si="45"/>
        <v>Inactivo</v>
      </c>
      <c r="AF317" s="9" t="s">
        <v>512</v>
      </c>
      <c r="AG317" s="9" t="str">
        <f t="shared" si="48"/>
        <v>CMAC</v>
      </c>
      <c r="AH317" s="7"/>
      <c r="AI317" s="7"/>
      <c r="AJ317" s="7"/>
      <c r="AK317" s="7"/>
      <c r="AL317" s="7"/>
      <c r="AM317" s="7"/>
      <c r="AN317" s="7"/>
      <c r="AO317" s="7" t="e">
        <f ca="1">SEPARARAPELLIDOS2018(Tabla1[[#This Row],[APELLIDOS Y NOMBRES]])</f>
        <v>#NAME?</v>
      </c>
      <c r="AP317" s="7">
        <f t="shared" ca="1" si="49"/>
        <v>0</v>
      </c>
      <c r="AQ317" s="7">
        <f t="shared" ca="1" si="50"/>
        <v>0</v>
      </c>
      <c r="AR317" s="7">
        <f t="shared" ca="1" si="51"/>
        <v>0</v>
      </c>
      <c r="AS317" s="7" t="e">
        <f ca="1">QuitarSimbolos(Tabla1[[#This Row],[CODTRA5]])</f>
        <v>#NAME?</v>
      </c>
      <c r="AT317" s="7" t="s">
        <v>1703</v>
      </c>
      <c r="AU317" s="7">
        <f t="shared" si="46"/>
        <v>1</v>
      </c>
      <c r="AV317" s="7">
        <v>1</v>
      </c>
      <c r="AW317" s="7" t="str">
        <f>+Tabla1[[#This Row],[DNI23]]</f>
        <v>01855598</v>
      </c>
      <c r="AX317" s="7">
        <v>604</v>
      </c>
      <c r="AY317" s="8">
        <f>+Tabla1[[#This Row],[FECHA DE
NACIMIENTO]]</f>
        <v>24766</v>
      </c>
      <c r="AZ317" s="7">
        <f ca="1">+Tabla1[[#This Row],[CODTRA6]]</f>
        <v>0</v>
      </c>
      <c r="BA317" s="7">
        <f ca="1">+Tabla1[[#This Row],[CODTRA7]]</f>
        <v>0</v>
      </c>
      <c r="BB317" s="7" t="e">
        <f ca="1">+Tabla1[[#This Row],[CODTRA8]]</f>
        <v>#NAME?</v>
      </c>
      <c r="BC317" s="7">
        <f>+Tabla1[[#This Row],[SEXO]]</f>
        <v>1</v>
      </c>
      <c r="BD317" s="7">
        <v>9589</v>
      </c>
      <c r="BE317" s="7"/>
      <c r="BF317" s="7">
        <v>959616135</v>
      </c>
      <c r="BG317" s="10" t="s">
        <v>1704</v>
      </c>
      <c r="BH317" s="7"/>
      <c r="BI317" s="9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9"/>
      <c r="CH317" s="9"/>
      <c r="CI317" s="9"/>
      <c r="CJ317" s="7">
        <v>1</v>
      </c>
    </row>
    <row r="318" spans="1:88" ht="15" x14ac:dyDescent="0.25">
      <c r="A318">
        <v>317</v>
      </c>
      <c r="B318" s="28">
        <v>230</v>
      </c>
      <c r="C318" s="28" t="s">
        <v>513</v>
      </c>
      <c r="D318" s="45">
        <v>30833785</v>
      </c>
      <c r="E318" s="35" t="s">
        <v>3430</v>
      </c>
      <c r="F318" s="35" t="s">
        <v>3650</v>
      </c>
      <c r="G318" s="35" t="s">
        <v>1742</v>
      </c>
      <c r="H318" s="30">
        <f t="shared" si="47"/>
        <v>25728</v>
      </c>
      <c r="I318" s="29" t="s">
        <v>1737</v>
      </c>
      <c r="J318" s="28">
        <v>0</v>
      </c>
      <c r="K318" s="31">
        <v>0</v>
      </c>
      <c r="L318" s="7"/>
      <c r="M318" s="7"/>
      <c r="N318" s="7"/>
      <c r="O318" s="32" t="str">
        <f>"Retención Judicial "&amp;(Tabla1[[#This Row],[JUDICIAL]]*100)&amp;"%"</f>
        <v>Retención Judicial 0%</v>
      </c>
      <c r="P318" s="7"/>
      <c r="Q318" s="33">
        <f t="shared" si="52"/>
        <v>930</v>
      </c>
      <c r="R318" s="34">
        <f>+Tabla1[[#This Row],[MINIMO VITAL]]*9%</f>
        <v>83.7</v>
      </c>
      <c r="S318" s="7"/>
      <c r="T318" s="7">
        <f t="shared" ca="1" si="43"/>
        <v>48</v>
      </c>
      <c r="U318" s="7" t="str">
        <f t="shared" si="44"/>
        <v>30833785</v>
      </c>
      <c r="V318" s="7"/>
      <c r="W318" s="7"/>
      <c r="X318" s="7"/>
      <c r="Y318" s="7"/>
      <c r="Z318" s="7"/>
      <c r="AA318" s="8">
        <f>+Tabla1[[#This Row],[FECHA DE
NACIMIENTO]]</f>
        <v>25728</v>
      </c>
      <c r="AB318" s="20"/>
      <c r="AC318" s="7"/>
      <c r="AD318" s="7" t="str">
        <f>IF(COUNTIF(D$1:D317,D318)=0,"OK","Duplicado")</f>
        <v>OK</v>
      </c>
      <c r="AE318" s="7" t="str">
        <f t="shared" ca="1" si="45"/>
        <v>Inactivo</v>
      </c>
      <c r="AF318" s="9" t="s">
        <v>1720</v>
      </c>
      <c r="AG318" s="9" t="str">
        <f t="shared" si="48"/>
        <v/>
      </c>
      <c r="AH318" s="7"/>
      <c r="AI318" s="7"/>
      <c r="AJ318" s="7"/>
      <c r="AK318" s="7"/>
      <c r="AL318" s="7"/>
      <c r="AM318" s="7"/>
      <c r="AN318" s="7"/>
      <c r="AO318" s="7" t="e">
        <f ca="1">SEPARARAPELLIDOS2018(Tabla1[[#This Row],[APELLIDOS Y NOMBRES]])</f>
        <v>#NAME?</v>
      </c>
      <c r="AP318" s="7">
        <f t="shared" ca="1" si="49"/>
        <v>0</v>
      </c>
      <c r="AQ318" s="7">
        <f t="shared" ca="1" si="50"/>
        <v>0</v>
      </c>
      <c r="AR318" s="7">
        <f t="shared" ca="1" si="51"/>
        <v>0</v>
      </c>
      <c r="AS318" s="7" t="e">
        <f ca="1">QuitarSimbolos(Tabla1[[#This Row],[CODTRA5]])</f>
        <v>#NAME?</v>
      </c>
      <c r="AT318" s="7" t="s">
        <v>1703</v>
      </c>
      <c r="AU318" s="7">
        <f t="shared" si="46"/>
        <v>1</v>
      </c>
      <c r="AV318" s="7">
        <v>1</v>
      </c>
      <c r="AW318" s="7" t="str">
        <f>+Tabla1[[#This Row],[DNI23]]</f>
        <v>30833785</v>
      </c>
      <c r="AX318" s="7">
        <v>604</v>
      </c>
      <c r="AY318" s="8">
        <f>+Tabla1[[#This Row],[FECHA DE
NACIMIENTO]]</f>
        <v>25728</v>
      </c>
      <c r="AZ318" s="7">
        <f ca="1">+Tabla1[[#This Row],[CODTRA6]]</f>
        <v>0</v>
      </c>
      <c r="BA318" s="7">
        <f ca="1">+Tabla1[[#This Row],[CODTRA7]]</f>
        <v>0</v>
      </c>
      <c r="BB318" s="7" t="e">
        <f ca="1">+Tabla1[[#This Row],[CODTRA8]]</f>
        <v>#NAME?</v>
      </c>
      <c r="BC318" s="7">
        <f>+Tabla1[[#This Row],[SEXO]]</f>
        <v>1</v>
      </c>
      <c r="BD318" s="7">
        <v>9589</v>
      </c>
      <c r="BE318" s="7"/>
      <c r="BF318" s="7">
        <v>950849936</v>
      </c>
      <c r="BG318" s="10" t="s">
        <v>2352</v>
      </c>
      <c r="BH318" s="7">
        <v>3</v>
      </c>
      <c r="BI318" s="9" t="s">
        <v>1921</v>
      </c>
      <c r="BJ318" s="7" t="s">
        <v>1769</v>
      </c>
      <c r="BK318" s="7"/>
      <c r="BL318" s="7"/>
      <c r="BM318" s="7" t="s">
        <v>3</v>
      </c>
      <c r="BN318" s="7">
        <v>14</v>
      </c>
      <c r="BO318" s="7"/>
      <c r="BP318" s="7"/>
      <c r="BQ318" s="7"/>
      <c r="BR318" s="7">
        <v>1</v>
      </c>
      <c r="BS318" s="7" t="s">
        <v>1743</v>
      </c>
      <c r="BT318" s="7"/>
      <c r="BU318" s="7">
        <v>40701</v>
      </c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9"/>
      <c r="CH318" s="9"/>
      <c r="CI318" s="9"/>
      <c r="CJ318" s="7">
        <v>1</v>
      </c>
    </row>
    <row r="319" spans="1:88" ht="15" x14ac:dyDescent="0.25">
      <c r="A319">
        <v>318</v>
      </c>
      <c r="B319" s="28">
        <v>221</v>
      </c>
      <c r="C319" s="28" t="s">
        <v>514</v>
      </c>
      <c r="D319" s="45">
        <v>30823265</v>
      </c>
      <c r="E319" s="29" t="s">
        <v>2353</v>
      </c>
      <c r="F319" s="29"/>
      <c r="G319" s="29" t="s">
        <v>1702</v>
      </c>
      <c r="H319" s="30">
        <f t="shared" si="47"/>
        <v>15627</v>
      </c>
      <c r="I319" s="29"/>
      <c r="J319" s="28">
        <v>0</v>
      </c>
      <c r="K319" s="31">
        <v>0</v>
      </c>
      <c r="L319" s="7"/>
      <c r="M319" s="7"/>
      <c r="N319" s="7"/>
      <c r="O319" s="32" t="str">
        <f>"Retención Judicial "&amp;(Tabla1[[#This Row],[JUDICIAL]]*100)&amp;"%"</f>
        <v>Retención Judicial 0%</v>
      </c>
      <c r="P319" s="7"/>
      <c r="Q319" s="33">
        <f t="shared" si="52"/>
        <v>930</v>
      </c>
      <c r="R319" s="34">
        <f>+Tabla1[[#This Row],[MINIMO VITAL]]*9%</f>
        <v>83.7</v>
      </c>
      <c r="S319" s="7"/>
      <c r="T319" s="7">
        <f t="shared" ca="1" si="43"/>
        <v>76</v>
      </c>
      <c r="U319" s="7" t="str">
        <f t="shared" si="44"/>
        <v>30823265</v>
      </c>
      <c r="V319" s="7"/>
      <c r="W319" s="7"/>
      <c r="X319" s="7"/>
      <c r="Y319" s="7"/>
      <c r="Z319" s="7"/>
      <c r="AA319" s="8">
        <f>+Tabla1[[#This Row],[FECHA DE
NACIMIENTO]]</f>
        <v>15627</v>
      </c>
      <c r="AB319" s="20"/>
      <c r="AC319" s="7"/>
      <c r="AD319" s="7" t="str">
        <f>IF(COUNTIF(D$1:D318,D319)=0,"OK","Duplicado")</f>
        <v>OK</v>
      </c>
      <c r="AE319" s="7" t="str">
        <f t="shared" ca="1" si="45"/>
        <v>Inactivo</v>
      </c>
      <c r="AF319" s="9" t="s">
        <v>515</v>
      </c>
      <c r="AG319" s="9" t="str">
        <f t="shared" si="48"/>
        <v>CMAC</v>
      </c>
      <c r="AH319" s="7"/>
      <c r="AI319" s="7"/>
      <c r="AJ319" s="7"/>
      <c r="AK319" s="7"/>
      <c r="AL319" s="7"/>
      <c r="AM319" s="7"/>
      <c r="AN319" s="7"/>
      <c r="AO319" s="7" t="e">
        <f ca="1">SEPARARAPELLIDOS2018(Tabla1[[#This Row],[APELLIDOS Y NOMBRES]])</f>
        <v>#NAME?</v>
      </c>
      <c r="AP319" s="7">
        <f t="shared" ca="1" si="49"/>
        <v>0</v>
      </c>
      <c r="AQ319" s="7">
        <f t="shared" ca="1" si="50"/>
        <v>0</v>
      </c>
      <c r="AR319" s="7">
        <f t="shared" ca="1" si="51"/>
        <v>0</v>
      </c>
      <c r="AS319" s="7" t="e">
        <f ca="1">QuitarSimbolos(Tabla1[[#This Row],[CODTRA5]])</f>
        <v>#NAME?</v>
      </c>
      <c r="AT319" s="7" t="s">
        <v>1703</v>
      </c>
      <c r="AU319" s="7">
        <f t="shared" si="46"/>
        <v>1</v>
      </c>
      <c r="AV319" s="7">
        <v>1</v>
      </c>
      <c r="AW319" s="7" t="str">
        <f>+Tabla1[[#This Row],[DNI23]]</f>
        <v>30823265</v>
      </c>
      <c r="AX319" s="7">
        <v>604</v>
      </c>
      <c r="AY319" s="8">
        <f>+Tabla1[[#This Row],[FECHA DE
NACIMIENTO]]</f>
        <v>15627</v>
      </c>
      <c r="AZ319" s="7">
        <f ca="1">+Tabla1[[#This Row],[CODTRA6]]</f>
        <v>0</v>
      </c>
      <c r="BA319" s="7">
        <f ca="1">+Tabla1[[#This Row],[CODTRA7]]</f>
        <v>0</v>
      </c>
      <c r="BB319" s="7" t="e">
        <f ca="1">+Tabla1[[#This Row],[CODTRA8]]</f>
        <v>#NAME?</v>
      </c>
      <c r="BC319" s="7">
        <f>+Tabla1[[#This Row],[SEXO]]</f>
        <v>1</v>
      </c>
      <c r="BD319" s="7">
        <v>9589</v>
      </c>
      <c r="BE319" s="7"/>
      <c r="BF319" s="7">
        <v>959616135</v>
      </c>
      <c r="BG319" s="10" t="s">
        <v>1704</v>
      </c>
      <c r="BH319" s="7">
        <v>3</v>
      </c>
      <c r="BI319" s="9" t="s">
        <v>2274</v>
      </c>
      <c r="BJ319" s="7">
        <v>413</v>
      </c>
      <c r="BK319" s="7"/>
      <c r="BL319" s="7"/>
      <c r="BM319" s="7"/>
      <c r="BN319" s="7"/>
      <c r="BO319" s="7"/>
      <c r="BP319" s="7"/>
      <c r="BQ319" s="7"/>
      <c r="BR319" s="7">
        <v>2</v>
      </c>
      <c r="BS319" s="7" t="s">
        <v>1961</v>
      </c>
      <c r="BT319" s="7"/>
      <c r="BU319" s="7">
        <v>40701</v>
      </c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9"/>
      <c r="CH319" s="9"/>
      <c r="CI319" s="9"/>
      <c r="CJ319" s="7">
        <v>1</v>
      </c>
    </row>
    <row r="320" spans="1:88" ht="15" x14ac:dyDescent="0.25">
      <c r="A320">
        <v>319</v>
      </c>
      <c r="B320" s="28">
        <v>30</v>
      </c>
      <c r="C320" s="28" t="s">
        <v>516</v>
      </c>
      <c r="D320" s="45">
        <v>30830118</v>
      </c>
      <c r="E320" s="29" t="s">
        <v>2354</v>
      </c>
      <c r="F320" s="29"/>
      <c r="G320" s="29" t="s">
        <v>1702</v>
      </c>
      <c r="H320" s="30">
        <f t="shared" si="47"/>
        <v>20965</v>
      </c>
      <c r="I320" s="29"/>
      <c r="J320" s="28">
        <v>0</v>
      </c>
      <c r="K320" s="31">
        <v>0</v>
      </c>
      <c r="L320" s="7"/>
      <c r="M320" s="7"/>
      <c r="N320" s="7"/>
      <c r="O320" s="32" t="str">
        <f>"Retención Judicial "&amp;(Tabla1[[#This Row],[JUDICIAL]]*100)&amp;"%"</f>
        <v>Retención Judicial 0%</v>
      </c>
      <c r="P320" s="7"/>
      <c r="Q320" s="33">
        <f t="shared" si="52"/>
        <v>930</v>
      </c>
      <c r="R320" s="34">
        <f>+Tabla1[[#This Row],[MINIMO VITAL]]*9%</f>
        <v>83.7</v>
      </c>
      <c r="S320" s="7"/>
      <c r="T320" s="7">
        <f t="shared" ca="1" si="43"/>
        <v>61</v>
      </c>
      <c r="U320" s="7" t="str">
        <f t="shared" si="44"/>
        <v>30830118</v>
      </c>
      <c r="V320" s="7"/>
      <c r="W320" s="7"/>
      <c r="X320" s="7"/>
      <c r="Y320" s="7"/>
      <c r="Z320" s="7"/>
      <c r="AA320" s="8">
        <f>+Tabla1[[#This Row],[FECHA DE
NACIMIENTO]]</f>
        <v>20965</v>
      </c>
      <c r="AB320" s="20"/>
      <c r="AC320" s="7"/>
      <c r="AD320" s="7" t="str">
        <f>IF(COUNTIF(D$1:D319,D320)=0,"OK","Duplicado")</f>
        <v>OK</v>
      </c>
      <c r="AE320" s="7" t="str">
        <f t="shared" ca="1" si="45"/>
        <v>Inactivo</v>
      </c>
      <c r="AF320" s="9" t="s">
        <v>517</v>
      </c>
      <c r="AG320" s="9" t="str">
        <f t="shared" si="48"/>
        <v>CMAC</v>
      </c>
      <c r="AH320" s="7"/>
      <c r="AI320" s="7"/>
      <c r="AJ320" s="7"/>
      <c r="AK320" s="7"/>
      <c r="AL320" s="7"/>
      <c r="AM320" s="7"/>
      <c r="AN320" s="7"/>
      <c r="AO320" s="7" t="e">
        <f ca="1">SEPARARAPELLIDOS2018(Tabla1[[#This Row],[APELLIDOS Y NOMBRES]])</f>
        <v>#NAME?</v>
      </c>
      <c r="AP320" s="7">
        <f t="shared" ca="1" si="49"/>
        <v>0</v>
      </c>
      <c r="AQ320" s="7">
        <f t="shared" ca="1" si="50"/>
        <v>0</v>
      </c>
      <c r="AR320" s="7">
        <f t="shared" ca="1" si="51"/>
        <v>0</v>
      </c>
      <c r="AS320" s="7" t="e">
        <f ca="1">QuitarSimbolos(Tabla1[[#This Row],[CODTRA5]])</f>
        <v>#NAME?</v>
      </c>
      <c r="AT320" s="7" t="s">
        <v>1703</v>
      </c>
      <c r="AU320" s="7">
        <f t="shared" si="46"/>
        <v>1</v>
      </c>
      <c r="AV320" s="7">
        <v>1</v>
      </c>
      <c r="AW320" s="7" t="str">
        <f>+Tabla1[[#This Row],[DNI23]]</f>
        <v>30830118</v>
      </c>
      <c r="AX320" s="7">
        <v>604</v>
      </c>
      <c r="AY320" s="8">
        <f>+Tabla1[[#This Row],[FECHA DE
NACIMIENTO]]</f>
        <v>20965</v>
      </c>
      <c r="AZ320" s="7">
        <f ca="1">+Tabla1[[#This Row],[CODTRA6]]</f>
        <v>0</v>
      </c>
      <c r="BA320" s="7">
        <f ca="1">+Tabla1[[#This Row],[CODTRA7]]</f>
        <v>0</v>
      </c>
      <c r="BB320" s="7" t="e">
        <f ca="1">+Tabla1[[#This Row],[CODTRA8]]</f>
        <v>#NAME?</v>
      </c>
      <c r="BC320" s="7">
        <f>+Tabla1[[#This Row],[SEXO]]</f>
        <v>1</v>
      </c>
      <c r="BD320" s="7">
        <v>9589</v>
      </c>
      <c r="BE320" s="7"/>
      <c r="BF320" s="7">
        <v>959616135</v>
      </c>
      <c r="BG320" s="10" t="s">
        <v>1704</v>
      </c>
      <c r="BH320" s="7">
        <v>3</v>
      </c>
      <c r="BI320" s="9" t="s">
        <v>2355</v>
      </c>
      <c r="BJ320" s="7">
        <v>206</v>
      </c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>
        <v>40701</v>
      </c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9"/>
      <c r="CH320" s="9"/>
      <c r="CI320" s="9"/>
      <c r="CJ320" s="7">
        <v>1</v>
      </c>
    </row>
    <row r="321" spans="1:88" ht="15" x14ac:dyDescent="0.25">
      <c r="A321">
        <v>320</v>
      </c>
      <c r="B321" s="28">
        <v>892</v>
      </c>
      <c r="C321" s="28" t="s">
        <v>518</v>
      </c>
      <c r="D321" s="45">
        <v>45941199</v>
      </c>
      <c r="E321" s="29" t="s">
        <v>2356</v>
      </c>
      <c r="F321" s="29"/>
      <c r="G321" s="29" t="s">
        <v>1702</v>
      </c>
      <c r="H321" s="30">
        <f t="shared" si="47"/>
        <v>31974</v>
      </c>
      <c r="I321" s="29"/>
      <c r="J321" s="28">
        <v>0</v>
      </c>
      <c r="K321" s="31">
        <v>0</v>
      </c>
      <c r="L321" s="7"/>
      <c r="M321" s="7"/>
      <c r="N321" s="7"/>
      <c r="O321" s="32" t="str">
        <f>"Retención Judicial "&amp;(Tabla1[[#This Row],[JUDICIAL]]*100)&amp;"%"</f>
        <v>Retención Judicial 0%</v>
      </c>
      <c r="P321" s="7"/>
      <c r="Q321" s="33">
        <f t="shared" si="52"/>
        <v>930</v>
      </c>
      <c r="R321" s="34">
        <f>+Tabla1[[#This Row],[MINIMO VITAL]]*9%</f>
        <v>83.7</v>
      </c>
      <c r="S321" s="7"/>
      <c r="T321" s="7">
        <f t="shared" ca="1" si="43"/>
        <v>31</v>
      </c>
      <c r="U321" s="7" t="str">
        <f t="shared" si="44"/>
        <v>45941199</v>
      </c>
      <c r="V321" s="7"/>
      <c r="W321" s="7"/>
      <c r="X321" s="7"/>
      <c r="Y321" s="7"/>
      <c r="Z321" s="7"/>
      <c r="AA321" s="8">
        <f>+Tabla1[[#This Row],[FECHA DE
NACIMIENTO]]</f>
        <v>31974</v>
      </c>
      <c r="AB321" s="20"/>
      <c r="AC321" s="7"/>
      <c r="AD321" s="7" t="str">
        <f>IF(COUNTIF(D$1:D320,D321)=0,"OK","Duplicado")</f>
        <v>OK</v>
      </c>
      <c r="AE321" s="7" t="str">
        <f t="shared" ca="1" si="45"/>
        <v>Inactivo</v>
      </c>
      <c r="AF321" s="9" t="s">
        <v>519</v>
      </c>
      <c r="AG321" s="9" t="str">
        <f t="shared" si="48"/>
        <v>CMAC</v>
      </c>
      <c r="AH321" s="7"/>
      <c r="AI321" s="7"/>
      <c r="AJ321" s="7"/>
      <c r="AK321" s="7"/>
      <c r="AL321" s="7"/>
      <c r="AM321" s="7"/>
      <c r="AN321" s="7"/>
      <c r="AO321" s="7" t="e">
        <f ca="1">SEPARARAPELLIDOS2018(Tabla1[[#This Row],[APELLIDOS Y NOMBRES]])</f>
        <v>#NAME?</v>
      </c>
      <c r="AP321" s="7">
        <f t="shared" ca="1" si="49"/>
        <v>0</v>
      </c>
      <c r="AQ321" s="7">
        <f t="shared" ca="1" si="50"/>
        <v>0</v>
      </c>
      <c r="AR321" s="7">
        <f t="shared" ca="1" si="51"/>
        <v>0</v>
      </c>
      <c r="AS321" s="7" t="e">
        <f ca="1">QuitarSimbolos(Tabla1[[#This Row],[CODTRA5]])</f>
        <v>#NAME?</v>
      </c>
      <c r="AT321" s="7" t="s">
        <v>1703</v>
      </c>
      <c r="AU321" s="7">
        <f t="shared" si="46"/>
        <v>1</v>
      </c>
      <c r="AV321" s="7">
        <v>1</v>
      </c>
      <c r="AW321" s="7" t="str">
        <f>+Tabla1[[#This Row],[DNI23]]</f>
        <v>45941199</v>
      </c>
      <c r="AX321" s="7">
        <v>604</v>
      </c>
      <c r="AY321" s="8">
        <f>+Tabla1[[#This Row],[FECHA DE
NACIMIENTO]]</f>
        <v>31974</v>
      </c>
      <c r="AZ321" s="7">
        <f ca="1">+Tabla1[[#This Row],[CODTRA6]]</f>
        <v>0</v>
      </c>
      <c r="BA321" s="7">
        <f ca="1">+Tabla1[[#This Row],[CODTRA7]]</f>
        <v>0</v>
      </c>
      <c r="BB321" s="7" t="e">
        <f ca="1">+Tabla1[[#This Row],[CODTRA8]]</f>
        <v>#NAME?</v>
      </c>
      <c r="BC321" s="7">
        <f>+Tabla1[[#This Row],[SEXO]]</f>
        <v>1</v>
      </c>
      <c r="BD321" s="7">
        <v>9589</v>
      </c>
      <c r="BE321" s="7"/>
      <c r="BF321" s="7">
        <v>959616135</v>
      </c>
      <c r="BG321" s="10" t="s">
        <v>1704</v>
      </c>
      <c r="BH321" s="7">
        <v>3</v>
      </c>
      <c r="BI321" s="9" t="s">
        <v>2355</v>
      </c>
      <c r="BJ321" s="7">
        <v>206</v>
      </c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>
        <v>40701</v>
      </c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9"/>
      <c r="CH321" s="9"/>
      <c r="CI321" s="9"/>
      <c r="CJ321" s="7">
        <v>1</v>
      </c>
    </row>
    <row r="322" spans="1:88" ht="15" x14ac:dyDescent="0.25">
      <c r="A322">
        <v>321</v>
      </c>
      <c r="B322" s="28">
        <v>506</v>
      </c>
      <c r="C322" s="28" t="s">
        <v>520</v>
      </c>
      <c r="D322" s="45">
        <v>43962722</v>
      </c>
      <c r="E322" s="35" t="s">
        <v>3431</v>
      </c>
      <c r="F322" s="29" t="s">
        <v>1720</v>
      </c>
      <c r="G322" s="29" t="s">
        <v>1702</v>
      </c>
      <c r="H322" s="30">
        <f t="shared" si="47"/>
        <v>31682</v>
      </c>
      <c r="I322" s="29" t="s">
        <v>1720</v>
      </c>
      <c r="J322" s="28">
        <v>0</v>
      </c>
      <c r="K322" s="31">
        <v>0</v>
      </c>
      <c r="L322" s="7"/>
      <c r="M322" s="7"/>
      <c r="N322" s="7"/>
      <c r="O322" s="32" t="str">
        <f>"Retención Judicial "&amp;(Tabla1[[#This Row],[JUDICIAL]]*100)&amp;"%"</f>
        <v>Retención Judicial 0%</v>
      </c>
      <c r="P322" s="7"/>
      <c r="Q322" s="33">
        <f t="shared" si="52"/>
        <v>930</v>
      </c>
      <c r="R322" s="34">
        <f>+Tabla1[[#This Row],[MINIMO VITAL]]*9%</f>
        <v>83.7</v>
      </c>
      <c r="S322" s="7"/>
      <c r="T322" s="7">
        <f t="shared" ref="T322:T385" ca="1" si="53">IFERROR(DATEDIF(H322,TODAY(),"y")," ")</f>
        <v>32</v>
      </c>
      <c r="U322" s="7" t="str">
        <f t="shared" ref="U322:U385" si="54">IF(D322="","",REPT("0",8-LEN(D322))&amp;D322)</f>
        <v>43962722</v>
      </c>
      <c r="V322" s="7"/>
      <c r="W322" s="7"/>
      <c r="X322" s="7"/>
      <c r="Y322" s="7"/>
      <c r="Z322" s="7"/>
      <c r="AA322" s="8">
        <f>+Tabla1[[#This Row],[FECHA DE
NACIMIENTO]]</f>
        <v>31682</v>
      </c>
      <c r="AB322" s="20"/>
      <c r="AC322" s="7"/>
      <c r="AD322" s="7" t="str">
        <f>IF(COUNTIF(D$1:D321,D322)=0,"OK","Duplicado")</f>
        <v>OK</v>
      </c>
      <c r="AE322" s="7" t="str">
        <f t="shared" ref="AE322:AE385" ca="1" si="55">IF(TODAY()&lt;A322,"Pendiente",IF(TODAY()&gt;A322,"Inactivo","Activo"))</f>
        <v>Inactivo</v>
      </c>
      <c r="AF322" s="9" t="s">
        <v>1720</v>
      </c>
      <c r="AG322" s="9" t="str">
        <f t="shared" si="48"/>
        <v/>
      </c>
      <c r="AH322" s="7"/>
      <c r="AI322" s="7"/>
      <c r="AJ322" s="7"/>
      <c r="AK322" s="7"/>
      <c r="AL322" s="7"/>
      <c r="AM322" s="7"/>
      <c r="AN322" s="7"/>
      <c r="AO322" s="7" t="e">
        <f ca="1">SEPARARAPELLIDOS2018(Tabla1[[#This Row],[APELLIDOS Y NOMBRES]])</f>
        <v>#NAME?</v>
      </c>
      <c r="AP322" s="7">
        <f t="shared" ca="1" si="49"/>
        <v>0</v>
      </c>
      <c r="AQ322" s="7">
        <f t="shared" ca="1" si="50"/>
        <v>0</v>
      </c>
      <c r="AR322" s="7">
        <f t="shared" ca="1" si="51"/>
        <v>0</v>
      </c>
      <c r="AS322" s="7" t="e">
        <f ca="1">QuitarSimbolos(Tabla1[[#This Row],[CODTRA5]])</f>
        <v>#NAME?</v>
      </c>
      <c r="AT322" s="7" t="s">
        <v>1703</v>
      </c>
      <c r="AU322" s="7">
        <f t="shared" ref="AU322:AU385" si="56">IF(AT322="","",IF(AT322="MASCULINO",1,2))</f>
        <v>1</v>
      </c>
      <c r="AV322" s="7">
        <v>1</v>
      </c>
      <c r="AW322" s="7" t="str">
        <f>+Tabla1[[#This Row],[DNI23]]</f>
        <v>43962722</v>
      </c>
      <c r="AX322" s="7">
        <v>604</v>
      </c>
      <c r="AY322" s="8">
        <f>+Tabla1[[#This Row],[FECHA DE
NACIMIENTO]]</f>
        <v>31682</v>
      </c>
      <c r="AZ322" s="7">
        <f ca="1">+Tabla1[[#This Row],[CODTRA6]]</f>
        <v>0</v>
      </c>
      <c r="BA322" s="7">
        <f ca="1">+Tabla1[[#This Row],[CODTRA7]]</f>
        <v>0</v>
      </c>
      <c r="BB322" s="7" t="e">
        <f ca="1">+Tabla1[[#This Row],[CODTRA8]]</f>
        <v>#NAME?</v>
      </c>
      <c r="BC322" s="7">
        <f>+Tabla1[[#This Row],[SEXO]]</f>
        <v>1</v>
      </c>
      <c r="BD322" s="7">
        <v>9589</v>
      </c>
      <c r="BE322" s="7"/>
      <c r="BF322" s="7">
        <v>959616135</v>
      </c>
      <c r="BG322" s="10" t="s">
        <v>1704</v>
      </c>
      <c r="BH322" s="7">
        <v>1</v>
      </c>
      <c r="BI322" s="9" t="s">
        <v>2152</v>
      </c>
      <c r="BJ322" s="7">
        <v>418</v>
      </c>
      <c r="BK322" s="7"/>
      <c r="BL322" s="7"/>
      <c r="BM322" s="7"/>
      <c r="BN322" s="7"/>
      <c r="BO322" s="7"/>
      <c r="BP322" s="7"/>
      <c r="BQ322" s="7"/>
      <c r="BR322" s="7">
        <v>2</v>
      </c>
      <c r="BS322" s="7" t="s">
        <v>2230</v>
      </c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9"/>
      <c r="CH322" s="9"/>
      <c r="CI322" s="9"/>
      <c r="CJ322" s="7">
        <v>1</v>
      </c>
    </row>
    <row r="323" spans="1:88" ht="15" x14ac:dyDescent="0.25">
      <c r="A323">
        <v>322</v>
      </c>
      <c r="B323" s="28">
        <v>444</v>
      </c>
      <c r="C323" s="28" t="s">
        <v>521</v>
      </c>
      <c r="D323" s="45">
        <v>30827567</v>
      </c>
      <c r="E323" s="29" t="s">
        <v>2357</v>
      </c>
      <c r="F323" s="29"/>
      <c r="G323" s="29" t="s">
        <v>1702</v>
      </c>
      <c r="H323" s="30">
        <f t="shared" ref="H323:H386" si="57">IFERROR(DATE(MID(E323,1,2),MID(E323,3,2),MID(E323,5,2))," ")</f>
        <v>19237</v>
      </c>
      <c r="I323" s="29"/>
      <c r="J323" s="28">
        <v>0</v>
      </c>
      <c r="K323" s="31">
        <v>0</v>
      </c>
      <c r="L323" s="7"/>
      <c r="M323" s="7"/>
      <c r="N323" s="7"/>
      <c r="O323" s="32" t="str">
        <f>"Retención Judicial "&amp;(Tabla1[[#This Row],[JUDICIAL]]*100)&amp;"%"</f>
        <v>Retención Judicial 0%</v>
      </c>
      <c r="P323" s="7"/>
      <c r="Q323" s="33">
        <f t="shared" si="52"/>
        <v>930</v>
      </c>
      <c r="R323" s="34">
        <f>+Tabla1[[#This Row],[MINIMO VITAL]]*9%</f>
        <v>83.7</v>
      </c>
      <c r="S323" s="7"/>
      <c r="T323" s="7">
        <f t="shared" ca="1" si="53"/>
        <v>66</v>
      </c>
      <c r="U323" s="7" t="str">
        <f t="shared" si="54"/>
        <v>30827567</v>
      </c>
      <c r="V323" s="7"/>
      <c r="W323" s="7"/>
      <c r="X323" s="7"/>
      <c r="Y323" s="7"/>
      <c r="Z323" s="7"/>
      <c r="AA323" s="8">
        <f>+Tabla1[[#This Row],[FECHA DE
NACIMIENTO]]</f>
        <v>19237</v>
      </c>
      <c r="AB323" s="20"/>
      <c r="AC323" s="7"/>
      <c r="AD323" s="7" t="str">
        <f>IF(COUNTIF(D$1:D322,D323)=0,"OK","Duplicado")</f>
        <v>OK</v>
      </c>
      <c r="AE323" s="7" t="str">
        <f t="shared" ca="1" si="55"/>
        <v>Inactivo</v>
      </c>
      <c r="AF323" s="9" t="s">
        <v>522</v>
      </c>
      <c r="AG323" s="9" t="str">
        <f t="shared" ref="AG323:AG386" si="58">IF(AF323="","",IF(AF323="00","","CMAC"))</f>
        <v>CMAC</v>
      </c>
      <c r="AH323" s="7"/>
      <c r="AI323" s="7"/>
      <c r="AJ323" s="7"/>
      <c r="AK323" s="7"/>
      <c r="AL323" s="7"/>
      <c r="AM323" s="7"/>
      <c r="AN323" s="7"/>
      <c r="AO323" s="7" t="e">
        <f ca="1">SEPARARAPELLIDOS2018(Tabla1[[#This Row],[APELLIDOS Y NOMBRES]])</f>
        <v>#NAME?</v>
      </c>
      <c r="AP323" s="7">
        <f t="shared" ref="AP323:AP386" ca="1" si="59">IFERROR(IF(AO323="","",MID((REPLACE((AO323),(SEARCH("@",(AO323))),1,"")),(SEARCH("@",(REPLACE((AO323),(SEARCH("@",(AO323))),1,""))))+1,((LEN((REPLACE((AO323),(SEARCH("@",(AO323))),1,""))))-(SEARCH("@",(REPLACE((AO323),(SEARCH("@",(AO323))),1,""))))))),)</f>
        <v>0</v>
      </c>
      <c r="AQ323" s="7">
        <f t="shared" ref="AQ323:AQ386" ca="1" si="60">IFERROR(IF(AO323="","",LEFT(AO323,(SEARCH("@",AO323))-1)),)</f>
        <v>0</v>
      </c>
      <c r="AR323" s="7">
        <f t="shared" ref="AR323:AR386" ca="1" si="61">IFERROR(IF(AO323="","",LEFT((RIGHT(AO323,(LEN(AO323))-(SEARCH("@",AO323)))),(SEARCH("@",(RIGHT(AO323,(LEN(AO323))-(SEARCH("@",AO323))))))-1)),)</f>
        <v>0</v>
      </c>
      <c r="AS323" s="7" t="e">
        <f ca="1">QuitarSimbolos(Tabla1[[#This Row],[CODTRA5]])</f>
        <v>#NAME?</v>
      </c>
      <c r="AT323" s="7" t="s">
        <v>1703</v>
      </c>
      <c r="AU323" s="7">
        <f t="shared" si="56"/>
        <v>1</v>
      </c>
      <c r="AV323" s="7">
        <v>1</v>
      </c>
      <c r="AW323" s="7" t="str">
        <f>+Tabla1[[#This Row],[DNI23]]</f>
        <v>30827567</v>
      </c>
      <c r="AX323" s="7">
        <v>604</v>
      </c>
      <c r="AY323" s="8">
        <f>+Tabla1[[#This Row],[FECHA DE
NACIMIENTO]]</f>
        <v>19237</v>
      </c>
      <c r="AZ323" s="7">
        <f ca="1">+Tabla1[[#This Row],[CODTRA6]]</f>
        <v>0</v>
      </c>
      <c r="BA323" s="7">
        <f ca="1">+Tabla1[[#This Row],[CODTRA7]]</f>
        <v>0</v>
      </c>
      <c r="BB323" s="7" t="e">
        <f ca="1">+Tabla1[[#This Row],[CODTRA8]]</f>
        <v>#NAME?</v>
      </c>
      <c r="BC323" s="7">
        <f>+Tabla1[[#This Row],[SEXO]]</f>
        <v>1</v>
      </c>
      <c r="BD323" s="7">
        <v>9589</v>
      </c>
      <c r="BE323" s="7"/>
      <c r="BF323" s="7">
        <v>959616135</v>
      </c>
      <c r="BG323" s="10" t="s">
        <v>1704</v>
      </c>
      <c r="BH323" s="7"/>
      <c r="BI323" s="9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9"/>
      <c r="CH323" s="9"/>
      <c r="CI323" s="9"/>
      <c r="CJ323" s="7">
        <v>1</v>
      </c>
    </row>
    <row r="324" spans="1:88" ht="15" x14ac:dyDescent="0.25">
      <c r="A324">
        <v>323</v>
      </c>
      <c r="B324" s="28">
        <v>894</v>
      </c>
      <c r="C324" s="28" t="s">
        <v>523</v>
      </c>
      <c r="D324" s="45">
        <v>46044064</v>
      </c>
      <c r="E324" s="29" t="s">
        <v>2358</v>
      </c>
      <c r="F324" s="29" t="s">
        <v>2359</v>
      </c>
      <c r="G324" s="29" t="s">
        <v>1757</v>
      </c>
      <c r="H324" s="30">
        <f t="shared" si="57"/>
        <v>31611</v>
      </c>
      <c r="I324" s="29" t="s">
        <v>1710</v>
      </c>
      <c r="J324" s="28">
        <v>0</v>
      </c>
      <c r="K324" s="31">
        <v>0</v>
      </c>
      <c r="L324" s="7"/>
      <c r="M324" s="7"/>
      <c r="N324" s="7"/>
      <c r="O324" s="32" t="str">
        <f>"Retención Judicial "&amp;(Tabla1[[#This Row],[JUDICIAL]]*100)&amp;"%"</f>
        <v>Retención Judicial 0%</v>
      </c>
      <c r="P324" s="7"/>
      <c r="Q324" s="33">
        <f t="shared" ref="Q324:Q387" si="62">+Q323</f>
        <v>930</v>
      </c>
      <c r="R324" s="34">
        <f>+Tabla1[[#This Row],[MINIMO VITAL]]*9%</f>
        <v>83.7</v>
      </c>
      <c r="S324" s="7"/>
      <c r="T324" s="7">
        <f t="shared" ca="1" si="53"/>
        <v>32</v>
      </c>
      <c r="U324" s="7" t="str">
        <f t="shared" si="54"/>
        <v>46044064</v>
      </c>
      <c r="V324" s="7"/>
      <c r="W324" s="7"/>
      <c r="X324" s="7"/>
      <c r="Y324" s="7"/>
      <c r="Z324" s="7"/>
      <c r="AA324" s="8">
        <f>+Tabla1[[#This Row],[FECHA DE
NACIMIENTO]]</f>
        <v>31611</v>
      </c>
      <c r="AB324" s="20"/>
      <c r="AC324" s="7"/>
      <c r="AD324" s="7" t="str">
        <f>IF(COUNTIF(D$1:D323,D324)=0,"OK","Duplicado")</f>
        <v>OK</v>
      </c>
      <c r="AE324" s="7" t="str">
        <f t="shared" ca="1" si="55"/>
        <v>Inactivo</v>
      </c>
      <c r="AF324" s="9" t="s">
        <v>524</v>
      </c>
      <c r="AG324" s="9" t="str">
        <f t="shared" si="58"/>
        <v>CMAC</v>
      </c>
      <c r="AH324" s="7"/>
      <c r="AI324" s="7"/>
      <c r="AJ324" s="7"/>
      <c r="AK324" s="7"/>
      <c r="AL324" s="7"/>
      <c r="AM324" s="7"/>
      <c r="AN324" s="7"/>
      <c r="AO324" s="7" t="e">
        <f ca="1">SEPARARAPELLIDOS2018(Tabla1[[#This Row],[APELLIDOS Y NOMBRES]])</f>
        <v>#NAME?</v>
      </c>
      <c r="AP324" s="7">
        <f t="shared" ca="1" si="59"/>
        <v>0</v>
      </c>
      <c r="AQ324" s="7">
        <f t="shared" ca="1" si="60"/>
        <v>0</v>
      </c>
      <c r="AR324" s="7">
        <f t="shared" ca="1" si="61"/>
        <v>0</v>
      </c>
      <c r="AS324" s="7" t="e">
        <f ca="1">QuitarSimbolos(Tabla1[[#This Row],[CODTRA5]])</f>
        <v>#NAME?</v>
      </c>
      <c r="AT324" s="7" t="s">
        <v>1974</v>
      </c>
      <c r="AU324" s="7">
        <f t="shared" si="56"/>
        <v>2</v>
      </c>
      <c r="AV324" s="7">
        <v>1</v>
      </c>
      <c r="AW324" s="7" t="str">
        <f>+Tabla1[[#This Row],[DNI23]]</f>
        <v>46044064</v>
      </c>
      <c r="AX324" s="7">
        <v>604</v>
      </c>
      <c r="AY324" s="8">
        <f>+Tabla1[[#This Row],[FECHA DE
NACIMIENTO]]</f>
        <v>31611</v>
      </c>
      <c r="AZ324" s="7">
        <f ca="1">+Tabla1[[#This Row],[CODTRA6]]</f>
        <v>0</v>
      </c>
      <c r="BA324" s="7">
        <f ca="1">+Tabla1[[#This Row],[CODTRA7]]</f>
        <v>0</v>
      </c>
      <c r="BB324" s="7" t="e">
        <f ca="1">+Tabla1[[#This Row],[CODTRA8]]</f>
        <v>#NAME?</v>
      </c>
      <c r="BC324" s="7">
        <f>+Tabla1[[#This Row],[SEXO]]</f>
        <v>2</v>
      </c>
      <c r="BD324" s="7">
        <v>9589</v>
      </c>
      <c r="BE324" s="7"/>
      <c r="BF324" s="7">
        <v>959616135</v>
      </c>
      <c r="BG324" s="10" t="s">
        <v>1704</v>
      </c>
      <c r="BH324" s="7"/>
      <c r="BI324" s="9"/>
      <c r="BJ324" s="7"/>
      <c r="BK324" s="7"/>
      <c r="BL324" s="7"/>
      <c r="BM324" s="7" t="s">
        <v>1721</v>
      </c>
      <c r="BN324" s="7">
        <v>13</v>
      </c>
      <c r="BO324" s="7"/>
      <c r="BP324" s="7"/>
      <c r="BQ324" s="7"/>
      <c r="BR324" s="7">
        <v>2</v>
      </c>
      <c r="BS324" s="7" t="s">
        <v>2360</v>
      </c>
      <c r="BT324" s="7"/>
      <c r="BU324" s="7">
        <v>40704</v>
      </c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9"/>
      <c r="CH324" s="9"/>
      <c r="CI324" s="9"/>
      <c r="CJ324" s="7">
        <v>1</v>
      </c>
    </row>
    <row r="325" spans="1:88" ht="15" x14ac:dyDescent="0.25">
      <c r="A325">
        <v>324</v>
      </c>
      <c r="B325" s="28">
        <v>438</v>
      </c>
      <c r="C325" s="28" t="s">
        <v>525</v>
      </c>
      <c r="D325" s="45">
        <v>30823151</v>
      </c>
      <c r="E325" s="35" t="s">
        <v>3432</v>
      </c>
      <c r="F325" s="35" t="s">
        <v>3651</v>
      </c>
      <c r="G325" s="35" t="s">
        <v>1736</v>
      </c>
      <c r="H325" s="30">
        <f t="shared" si="57"/>
        <v>24044</v>
      </c>
      <c r="I325" s="29" t="s">
        <v>1710</v>
      </c>
      <c r="J325" s="28">
        <v>0</v>
      </c>
      <c r="K325" s="31">
        <v>0</v>
      </c>
      <c r="L325" s="7"/>
      <c r="M325" s="7"/>
      <c r="N325" s="7"/>
      <c r="O325" s="32" t="str">
        <f>"Retención Judicial "&amp;(Tabla1[[#This Row],[JUDICIAL]]*100)&amp;"%"</f>
        <v>Retención Judicial 0%</v>
      </c>
      <c r="P325" s="7"/>
      <c r="Q325" s="33">
        <f t="shared" si="62"/>
        <v>930</v>
      </c>
      <c r="R325" s="34">
        <f>+Tabla1[[#This Row],[MINIMO VITAL]]*9%</f>
        <v>83.7</v>
      </c>
      <c r="S325" s="7"/>
      <c r="T325" s="7">
        <f t="shared" ca="1" si="53"/>
        <v>53</v>
      </c>
      <c r="U325" s="7" t="str">
        <f t="shared" si="54"/>
        <v>30823151</v>
      </c>
      <c r="V325" s="7"/>
      <c r="W325" s="7"/>
      <c r="X325" s="7"/>
      <c r="Y325" s="7"/>
      <c r="Z325" s="7"/>
      <c r="AA325" s="8">
        <f>+Tabla1[[#This Row],[FECHA DE
NACIMIENTO]]</f>
        <v>24044</v>
      </c>
      <c r="AB325" s="20"/>
      <c r="AC325" s="7"/>
      <c r="AD325" s="7" t="str">
        <f>IF(COUNTIF(D$1:D324,D325)=0,"OK","Duplicado")</f>
        <v>OK</v>
      </c>
      <c r="AE325" s="7" t="str">
        <f t="shared" ca="1" si="55"/>
        <v>Inactivo</v>
      </c>
      <c r="AF325" s="9" t="s">
        <v>1720</v>
      </c>
      <c r="AG325" s="9" t="str">
        <f t="shared" si="58"/>
        <v/>
      </c>
      <c r="AH325" s="7"/>
      <c r="AI325" s="7"/>
      <c r="AJ325" s="7"/>
      <c r="AK325" s="7"/>
      <c r="AL325" s="7"/>
      <c r="AM325" s="7"/>
      <c r="AN325" s="7"/>
      <c r="AO325" s="7" t="e">
        <f ca="1">SEPARARAPELLIDOS2018(Tabla1[[#This Row],[APELLIDOS Y NOMBRES]])</f>
        <v>#NAME?</v>
      </c>
      <c r="AP325" s="7">
        <f t="shared" ca="1" si="59"/>
        <v>0</v>
      </c>
      <c r="AQ325" s="7">
        <f t="shared" ca="1" si="60"/>
        <v>0</v>
      </c>
      <c r="AR325" s="7">
        <f t="shared" ca="1" si="61"/>
        <v>0</v>
      </c>
      <c r="AS325" s="7" t="e">
        <f ca="1">QuitarSimbolos(Tabla1[[#This Row],[CODTRA5]])</f>
        <v>#NAME?</v>
      </c>
      <c r="AT325" s="7" t="s">
        <v>1703</v>
      </c>
      <c r="AU325" s="7">
        <f t="shared" si="56"/>
        <v>1</v>
      </c>
      <c r="AV325" s="7">
        <v>1</v>
      </c>
      <c r="AW325" s="7" t="str">
        <f>+Tabla1[[#This Row],[DNI23]]</f>
        <v>30823151</v>
      </c>
      <c r="AX325" s="7">
        <v>604</v>
      </c>
      <c r="AY325" s="8">
        <f>+Tabla1[[#This Row],[FECHA DE
NACIMIENTO]]</f>
        <v>24044</v>
      </c>
      <c r="AZ325" s="7">
        <f ca="1">+Tabla1[[#This Row],[CODTRA6]]</f>
        <v>0</v>
      </c>
      <c r="BA325" s="7">
        <f ca="1">+Tabla1[[#This Row],[CODTRA7]]</f>
        <v>0</v>
      </c>
      <c r="BB325" s="7" t="e">
        <f ca="1">+Tabla1[[#This Row],[CODTRA8]]</f>
        <v>#NAME?</v>
      </c>
      <c r="BC325" s="7">
        <f>+Tabla1[[#This Row],[SEXO]]</f>
        <v>1</v>
      </c>
      <c r="BD325" s="7">
        <v>9589</v>
      </c>
      <c r="BE325" s="7"/>
      <c r="BF325" s="7">
        <v>999987507</v>
      </c>
      <c r="BG325" s="10" t="s">
        <v>1704</v>
      </c>
      <c r="BH325" s="7">
        <v>3</v>
      </c>
      <c r="BI325" s="9" t="s">
        <v>2361</v>
      </c>
      <c r="BJ325" s="7">
        <v>595</v>
      </c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>
        <v>40701</v>
      </c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9"/>
      <c r="CH325" s="9"/>
      <c r="CI325" s="9"/>
      <c r="CJ325" s="7">
        <v>1</v>
      </c>
    </row>
    <row r="326" spans="1:88" ht="15" x14ac:dyDescent="0.25">
      <c r="A326">
        <v>325</v>
      </c>
      <c r="B326" s="28">
        <v>895</v>
      </c>
      <c r="C326" s="28" t="s">
        <v>526</v>
      </c>
      <c r="D326" s="45">
        <v>43002314</v>
      </c>
      <c r="E326" s="29" t="s">
        <v>2362</v>
      </c>
      <c r="F326" s="29"/>
      <c r="G326" s="29" t="s">
        <v>1702</v>
      </c>
      <c r="H326" s="30">
        <f t="shared" si="57"/>
        <v>31074</v>
      </c>
      <c r="I326" s="29"/>
      <c r="J326" s="28">
        <v>0</v>
      </c>
      <c r="K326" s="31">
        <v>0</v>
      </c>
      <c r="L326" s="7"/>
      <c r="M326" s="7"/>
      <c r="N326" s="7"/>
      <c r="O326" s="32" t="str">
        <f>"Retención Judicial "&amp;(Tabla1[[#This Row],[JUDICIAL]]*100)&amp;"%"</f>
        <v>Retención Judicial 0%</v>
      </c>
      <c r="P326" s="7"/>
      <c r="Q326" s="33">
        <f t="shared" si="62"/>
        <v>930</v>
      </c>
      <c r="R326" s="34">
        <f>+Tabla1[[#This Row],[MINIMO VITAL]]*9%</f>
        <v>83.7</v>
      </c>
      <c r="S326" s="7"/>
      <c r="T326" s="7">
        <f t="shared" ca="1" si="53"/>
        <v>34</v>
      </c>
      <c r="U326" s="7" t="str">
        <f t="shared" si="54"/>
        <v>43002314</v>
      </c>
      <c r="V326" s="7"/>
      <c r="W326" s="7"/>
      <c r="X326" s="7"/>
      <c r="Y326" s="7"/>
      <c r="Z326" s="7"/>
      <c r="AA326" s="8">
        <f>+Tabla1[[#This Row],[FECHA DE
NACIMIENTO]]</f>
        <v>31074</v>
      </c>
      <c r="AB326" s="20"/>
      <c r="AC326" s="7"/>
      <c r="AD326" s="7" t="str">
        <f>IF(COUNTIF(D$1:D325,D326)=0,"OK","Duplicado")</f>
        <v>OK</v>
      </c>
      <c r="AE326" s="7" t="str">
        <f t="shared" ca="1" si="55"/>
        <v>Inactivo</v>
      </c>
      <c r="AF326" s="9" t="s">
        <v>527</v>
      </c>
      <c r="AG326" s="9" t="str">
        <f t="shared" si="58"/>
        <v>CMAC</v>
      </c>
      <c r="AH326" s="7"/>
      <c r="AI326" s="7"/>
      <c r="AJ326" s="7"/>
      <c r="AK326" s="7"/>
      <c r="AL326" s="7"/>
      <c r="AM326" s="7"/>
      <c r="AN326" s="7"/>
      <c r="AO326" s="7" t="e">
        <f ca="1">SEPARARAPELLIDOS2018(Tabla1[[#This Row],[APELLIDOS Y NOMBRES]])</f>
        <v>#NAME?</v>
      </c>
      <c r="AP326" s="7">
        <f t="shared" ca="1" si="59"/>
        <v>0</v>
      </c>
      <c r="AQ326" s="7">
        <f t="shared" ca="1" si="60"/>
        <v>0</v>
      </c>
      <c r="AR326" s="7">
        <f t="shared" ca="1" si="61"/>
        <v>0</v>
      </c>
      <c r="AS326" s="7" t="e">
        <f ca="1">QuitarSimbolos(Tabla1[[#This Row],[CODTRA5]])</f>
        <v>#NAME?</v>
      </c>
      <c r="AT326" s="7" t="s">
        <v>1703</v>
      </c>
      <c r="AU326" s="7">
        <f t="shared" si="56"/>
        <v>1</v>
      </c>
      <c r="AV326" s="7">
        <v>1</v>
      </c>
      <c r="AW326" s="7" t="str">
        <f>+Tabla1[[#This Row],[DNI23]]</f>
        <v>43002314</v>
      </c>
      <c r="AX326" s="7">
        <v>604</v>
      </c>
      <c r="AY326" s="8">
        <f>+Tabla1[[#This Row],[FECHA DE
NACIMIENTO]]</f>
        <v>31074</v>
      </c>
      <c r="AZ326" s="7">
        <f ca="1">+Tabla1[[#This Row],[CODTRA6]]</f>
        <v>0</v>
      </c>
      <c r="BA326" s="7">
        <f ca="1">+Tabla1[[#This Row],[CODTRA7]]</f>
        <v>0</v>
      </c>
      <c r="BB326" s="7" t="e">
        <f ca="1">+Tabla1[[#This Row],[CODTRA8]]</f>
        <v>#NAME?</v>
      </c>
      <c r="BC326" s="7">
        <f>+Tabla1[[#This Row],[SEXO]]</f>
        <v>1</v>
      </c>
      <c r="BD326" s="7">
        <v>9589</v>
      </c>
      <c r="BE326" s="7"/>
      <c r="BF326" s="7">
        <v>950439296</v>
      </c>
      <c r="BG326" s="10" t="s">
        <v>2363</v>
      </c>
      <c r="BH326" s="7">
        <v>3</v>
      </c>
      <c r="BI326" s="9" t="s">
        <v>2361</v>
      </c>
      <c r="BJ326" s="7">
        <v>595</v>
      </c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>
        <v>40701</v>
      </c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9"/>
      <c r="CH326" s="9"/>
      <c r="CI326" s="9"/>
      <c r="CJ326" s="7">
        <v>1</v>
      </c>
    </row>
    <row r="327" spans="1:88" ht="15" x14ac:dyDescent="0.25">
      <c r="A327">
        <v>326</v>
      </c>
      <c r="B327" s="28">
        <v>896</v>
      </c>
      <c r="C327" s="28" t="s">
        <v>528</v>
      </c>
      <c r="D327" s="45">
        <v>44292474</v>
      </c>
      <c r="E327" s="29" t="s">
        <v>2364</v>
      </c>
      <c r="F327" s="29" t="s">
        <v>2365</v>
      </c>
      <c r="G327" s="29" t="s">
        <v>1742</v>
      </c>
      <c r="H327" s="30">
        <f t="shared" si="57"/>
        <v>30790</v>
      </c>
      <c r="I327" s="29" t="s">
        <v>1737</v>
      </c>
      <c r="J327" s="28">
        <v>0</v>
      </c>
      <c r="K327" s="31">
        <v>0</v>
      </c>
      <c r="L327" s="7"/>
      <c r="M327" s="7"/>
      <c r="N327" s="7"/>
      <c r="O327" s="32" t="str">
        <f>"Retención Judicial "&amp;(Tabla1[[#This Row],[JUDICIAL]]*100)&amp;"%"</f>
        <v>Retención Judicial 0%</v>
      </c>
      <c r="P327" s="7"/>
      <c r="Q327" s="33">
        <f t="shared" si="62"/>
        <v>930</v>
      </c>
      <c r="R327" s="34">
        <f>+Tabla1[[#This Row],[MINIMO VITAL]]*9%</f>
        <v>83.7</v>
      </c>
      <c r="S327" s="7"/>
      <c r="T327" s="7">
        <f t="shared" ca="1" si="53"/>
        <v>34</v>
      </c>
      <c r="U327" s="7" t="str">
        <f t="shared" si="54"/>
        <v>44292474</v>
      </c>
      <c r="V327" s="7"/>
      <c r="W327" s="7"/>
      <c r="X327" s="7"/>
      <c r="Y327" s="7"/>
      <c r="Z327" s="7"/>
      <c r="AA327" s="8">
        <f>+Tabla1[[#This Row],[FECHA DE
NACIMIENTO]]</f>
        <v>30790</v>
      </c>
      <c r="AB327" s="20"/>
      <c r="AC327" s="7"/>
      <c r="AD327" s="7" t="str">
        <f>IF(COUNTIF(D$1:D326,D327)=0,"OK","Duplicado")</f>
        <v>OK</v>
      </c>
      <c r="AE327" s="7" t="str">
        <f t="shared" ca="1" si="55"/>
        <v>Inactivo</v>
      </c>
      <c r="AF327" s="9" t="s">
        <v>529</v>
      </c>
      <c r="AG327" s="9" t="str">
        <f t="shared" si="58"/>
        <v>CMAC</v>
      </c>
      <c r="AH327" s="7"/>
      <c r="AI327" s="7"/>
      <c r="AJ327" s="7"/>
      <c r="AK327" s="7"/>
      <c r="AL327" s="7"/>
      <c r="AM327" s="7"/>
      <c r="AN327" s="7"/>
      <c r="AO327" s="7" t="e">
        <f ca="1">SEPARARAPELLIDOS2018(Tabla1[[#This Row],[APELLIDOS Y NOMBRES]])</f>
        <v>#NAME?</v>
      </c>
      <c r="AP327" s="7">
        <f t="shared" ca="1" si="59"/>
        <v>0</v>
      </c>
      <c r="AQ327" s="7">
        <f t="shared" ca="1" si="60"/>
        <v>0</v>
      </c>
      <c r="AR327" s="7">
        <f t="shared" ca="1" si="61"/>
        <v>0</v>
      </c>
      <c r="AS327" s="7" t="e">
        <f ca="1">QuitarSimbolos(Tabla1[[#This Row],[CODTRA5]])</f>
        <v>#NAME?</v>
      </c>
      <c r="AT327" s="7" t="s">
        <v>1703</v>
      </c>
      <c r="AU327" s="7">
        <f t="shared" si="56"/>
        <v>1</v>
      </c>
      <c r="AV327" s="7">
        <v>1</v>
      </c>
      <c r="AW327" s="7" t="str">
        <f>+Tabla1[[#This Row],[DNI23]]</f>
        <v>44292474</v>
      </c>
      <c r="AX327" s="7">
        <v>604</v>
      </c>
      <c r="AY327" s="8">
        <f>+Tabla1[[#This Row],[FECHA DE
NACIMIENTO]]</f>
        <v>30790</v>
      </c>
      <c r="AZ327" s="7">
        <f ca="1">+Tabla1[[#This Row],[CODTRA6]]</f>
        <v>0</v>
      </c>
      <c r="BA327" s="7">
        <f ca="1">+Tabla1[[#This Row],[CODTRA7]]</f>
        <v>0</v>
      </c>
      <c r="BB327" s="7" t="e">
        <f ca="1">+Tabla1[[#This Row],[CODTRA8]]</f>
        <v>#NAME?</v>
      </c>
      <c r="BC327" s="7">
        <f>+Tabla1[[#This Row],[SEXO]]</f>
        <v>1</v>
      </c>
      <c r="BD327" s="7">
        <v>9589</v>
      </c>
      <c r="BE327" s="7"/>
      <c r="BF327" s="7">
        <v>959616135</v>
      </c>
      <c r="BG327" s="10" t="s">
        <v>1704</v>
      </c>
      <c r="BH327" s="7">
        <v>3</v>
      </c>
      <c r="BI327" s="9" t="s">
        <v>2366</v>
      </c>
      <c r="BJ327" s="7">
        <v>278</v>
      </c>
      <c r="BK327" s="7"/>
      <c r="BL327" s="7"/>
      <c r="BM327" s="7"/>
      <c r="BN327" s="7"/>
      <c r="BO327" s="7"/>
      <c r="BP327" s="7"/>
      <c r="BQ327" s="7"/>
      <c r="BR327" s="7">
        <v>2</v>
      </c>
      <c r="BS327" s="7" t="s">
        <v>2087</v>
      </c>
      <c r="BT327" s="7"/>
      <c r="BU327" s="7">
        <v>40701</v>
      </c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9"/>
      <c r="CH327" s="9"/>
      <c r="CI327" s="9"/>
      <c r="CJ327" s="7">
        <v>1</v>
      </c>
    </row>
    <row r="328" spans="1:88" ht="15" x14ac:dyDescent="0.25">
      <c r="A328">
        <v>327</v>
      </c>
      <c r="B328" s="28">
        <v>340</v>
      </c>
      <c r="C328" s="28" t="s">
        <v>530</v>
      </c>
      <c r="D328" s="45">
        <v>30830303</v>
      </c>
      <c r="E328" s="35" t="s">
        <v>3433</v>
      </c>
      <c r="F328" s="35" t="s">
        <v>3652</v>
      </c>
      <c r="G328" s="35" t="s">
        <v>1736</v>
      </c>
      <c r="H328" s="30">
        <f t="shared" si="57"/>
        <v>22185</v>
      </c>
      <c r="I328" s="29" t="s">
        <v>1710</v>
      </c>
      <c r="J328" s="28">
        <v>0</v>
      </c>
      <c r="K328" s="31">
        <v>0</v>
      </c>
      <c r="L328" s="7"/>
      <c r="M328" s="7"/>
      <c r="N328" s="7"/>
      <c r="O328" s="32" t="str">
        <f>"Retención Judicial "&amp;(Tabla1[[#This Row],[JUDICIAL]]*100)&amp;"%"</f>
        <v>Retención Judicial 0%</v>
      </c>
      <c r="P328" s="7"/>
      <c r="Q328" s="33">
        <f t="shared" si="62"/>
        <v>930</v>
      </c>
      <c r="R328" s="34">
        <f>+Tabla1[[#This Row],[MINIMO VITAL]]*9%</f>
        <v>83.7</v>
      </c>
      <c r="S328" s="7"/>
      <c r="T328" s="7">
        <f t="shared" ca="1" si="53"/>
        <v>58</v>
      </c>
      <c r="U328" s="7" t="str">
        <f t="shared" si="54"/>
        <v>30830303</v>
      </c>
      <c r="V328" s="7"/>
      <c r="W328" s="7"/>
      <c r="X328" s="7"/>
      <c r="Y328" s="7"/>
      <c r="Z328" s="7"/>
      <c r="AA328" s="8">
        <f>+Tabla1[[#This Row],[FECHA DE
NACIMIENTO]]</f>
        <v>22185</v>
      </c>
      <c r="AB328" s="20"/>
      <c r="AC328" s="7"/>
      <c r="AD328" s="7" t="str">
        <f>IF(COUNTIF(D$1:D327,D328)=0,"OK","Duplicado")</f>
        <v>OK</v>
      </c>
      <c r="AE328" s="7" t="str">
        <f t="shared" ca="1" si="55"/>
        <v>Inactivo</v>
      </c>
      <c r="AF328" s="9" t="s">
        <v>1720</v>
      </c>
      <c r="AG328" s="9" t="str">
        <f t="shared" si="58"/>
        <v/>
      </c>
      <c r="AH328" s="7"/>
      <c r="AI328" s="7"/>
      <c r="AJ328" s="7"/>
      <c r="AK328" s="7"/>
      <c r="AL328" s="7"/>
      <c r="AM328" s="7"/>
      <c r="AN328" s="7"/>
      <c r="AO328" s="7" t="e">
        <f ca="1">SEPARARAPELLIDOS2018(Tabla1[[#This Row],[APELLIDOS Y NOMBRES]])</f>
        <v>#NAME?</v>
      </c>
      <c r="AP328" s="7">
        <f t="shared" ca="1" si="59"/>
        <v>0</v>
      </c>
      <c r="AQ328" s="7">
        <f t="shared" ca="1" si="60"/>
        <v>0</v>
      </c>
      <c r="AR328" s="7">
        <f t="shared" ca="1" si="61"/>
        <v>0</v>
      </c>
      <c r="AS328" s="7" t="e">
        <f ca="1">QuitarSimbolos(Tabla1[[#This Row],[CODTRA5]])</f>
        <v>#NAME?</v>
      </c>
      <c r="AT328" s="7" t="s">
        <v>1974</v>
      </c>
      <c r="AU328" s="7">
        <f t="shared" si="56"/>
        <v>2</v>
      </c>
      <c r="AV328" s="7">
        <v>1</v>
      </c>
      <c r="AW328" s="7" t="str">
        <f>+Tabla1[[#This Row],[DNI23]]</f>
        <v>30830303</v>
      </c>
      <c r="AX328" s="7">
        <v>604</v>
      </c>
      <c r="AY328" s="8">
        <f>+Tabla1[[#This Row],[FECHA DE
NACIMIENTO]]</f>
        <v>22185</v>
      </c>
      <c r="AZ328" s="7">
        <f ca="1">+Tabla1[[#This Row],[CODTRA6]]</f>
        <v>0</v>
      </c>
      <c r="BA328" s="7">
        <f ca="1">+Tabla1[[#This Row],[CODTRA7]]</f>
        <v>0</v>
      </c>
      <c r="BB328" s="7" t="e">
        <f ca="1">+Tabla1[[#This Row],[CODTRA8]]</f>
        <v>#NAME?</v>
      </c>
      <c r="BC328" s="7">
        <f>+Tabla1[[#This Row],[SEXO]]</f>
        <v>2</v>
      </c>
      <c r="BD328" s="7">
        <v>9589</v>
      </c>
      <c r="BE328" s="7"/>
      <c r="BF328" s="7">
        <v>959616135</v>
      </c>
      <c r="BG328" s="10" t="s">
        <v>1704</v>
      </c>
      <c r="BH328" s="7"/>
      <c r="BI328" s="9"/>
      <c r="BJ328" s="7"/>
      <c r="BK328" s="7"/>
      <c r="BL328" s="7"/>
      <c r="BM328" s="7" t="s">
        <v>1738</v>
      </c>
      <c r="BN328" s="7">
        <v>7</v>
      </c>
      <c r="BO328" s="7"/>
      <c r="BP328" s="7"/>
      <c r="BQ328" s="7"/>
      <c r="BR328" s="7">
        <v>2</v>
      </c>
      <c r="BS328" s="7" t="s">
        <v>2367</v>
      </c>
      <c r="BT328" s="7"/>
      <c r="BU328" s="7">
        <v>40704</v>
      </c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9"/>
      <c r="CH328" s="9"/>
      <c r="CI328" s="9"/>
      <c r="CJ328" s="7">
        <v>1</v>
      </c>
    </row>
    <row r="329" spans="1:88" ht="15" x14ac:dyDescent="0.25">
      <c r="A329">
        <v>328</v>
      </c>
      <c r="B329" s="28">
        <v>897</v>
      </c>
      <c r="C329" s="28" t="s">
        <v>531</v>
      </c>
      <c r="D329" s="45">
        <v>29637616</v>
      </c>
      <c r="E329" s="29" t="s">
        <v>2368</v>
      </c>
      <c r="F329" s="29"/>
      <c r="G329" s="29" t="s">
        <v>1702</v>
      </c>
      <c r="H329" s="30">
        <f t="shared" si="57"/>
        <v>26951</v>
      </c>
      <c r="I329" s="29"/>
      <c r="J329" s="28">
        <v>0</v>
      </c>
      <c r="K329" s="31">
        <v>0</v>
      </c>
      <c r="L329" s="7"/>
      <c r="M329" s="7"/>
      <c r="N329" s="7"/>
      <c r="O329" s="32" t="str">
        <f>"Retención Judicial "&amp;(Tabla1[[#This Row],[JUDICIAL]]*100)&amp;"%"</f>
        <v>Retención Judicial 0%</v>
      </c>
      <c r="P329" s="7"/>
      <c r="Q329" s="33">
        <f t="shared" si="62"/>
        <v>930</v>
      </c>
      <c r="R329" s="34">
        <f>+Tabla1[[#This Row],[MINIMO VITAL]]*9%</f>
        <v>83.7</v>
      </c>
      <c r="S329" s="7"/>
      <c r="T329" s="7">
        <f t="shared" ca="1" si="53"/>
        <v>45</v>
      </c>
      <c r="U329" s="7" t="str">
        <f t="shared" si="54"/>
        <v>29637616</v>
      </c>
      <c r="V329" s="7"/>
      <c r="W329" s="7"/>
      <c r="X329" s="7"/>
      <c r="Y329" s="7"/>
      <c r="Z329" s="7"/>
      <c r="AA329" s="8">
        <f>+Tabla1[[#This Row],[FECHA DE
NACIMIENTO]]</f>
        <v>26951</v>
      </c>
      <c r="AB329" s="20">
        <v>3.1</v>
      </c>
      <c r="AC329" s="7"/>
      <c r="AD329" s="7" t="str">
        <f>IF(COUNTIF(D$1:D328,D329)=0,"OK","Duplicado")</f>
        <v>OK</v>
      </c>
      <c r="AE329" s="7" t="str">
        <f t="shared" ca="1" si="55"/>
        <v>Inactivo</v>
      </c>
      <c r="AF329" s="9" t="s">
        <v>532</v>
      </c>
      <c r="AG329" s="9" t="str">
        <f t="shared" si="58"/>
        <v>CMAC</v>
      </c>
      <c r="AH329" s="7"/>
      <c r="AI329" s="7"/>
      <c r="AJ329" s="7"/>
      <c r="AK329" s="7"/>
      <c r="AL329" s="7"/>
      <c r="AM329" s="7"/>
      <c r="AN329" s="7"/>
      <c r="AO329" s="7" t="e">
        <f ca="1">SEPARARAPELLIDOS2018(Tabla1[[#This Row],[APELLIDOS Y NOMBRES]])</f>
        <v>#NAME?</v>
      </c>
      <c r="AP329" s="7">
        <f t="shared" ca="1" si="59"/>
        <v>0</v>
      </c>
      <c r="AQ329" s="7">
        <f t="shared" ca="1" si="60"/>
        <v>0</v>
      </c>
      <c r="AR329" s="7">
        <f t="shared" ca="1" si="61"/>
        <v>0</v>
      </c>
      <c r="AS329" s="7" t="e">
        <f ca="1">QuitarSimbolos(Tabla1[[#This Row],[CODTRA5]])</f>
        <v>#NAME?</v>
      </c>
      <c r="AT329" s="7" t="s">
        <v>1703</v>
      </c>
      <c r="AU329" s="7">
        <f t="shared" si="56"/>
        <v>1</v>
      </c>
      <c r="AV329" s="7">
        <v>1</v>
      </c>
      <c r="AW329" s="7" t="str">
        <f>+Tabla1[[#This Row],[DNI23]]</f>
        <v>29637616</v>
      </c>
      <c r="AX329" s="7">
        <v>604</v>
      </c>
      <c r="AY329" s="8">
        <f>+Tabla1[[#This Row],[FECHA DE
NACIMIENTO]]</f>
        <v>26951</v>
      </c>
      <c r="AZ329" s="7">
        <f ca="1">+Tabla1[[#This Row],[CODTRA6]]</f>
        <v>0</v>
      </c>
      <c r="BA329" s="7">
        <f ca="1">+Tabla1[[#This Row],[CODTRA7]]</f>
        <v>0</v>
      </c>
      <c r="BB329" s="7" t="e">
        <f ca="1">+Tabla1[[#This Row],[CODTRA8]]</f>
        <v>#NAME?</v>
      </c>
      <c r="BC329" s="7">
        <f>+Tabla1[[#This Row],[SEXO]]</f>
        <v>1</v>
      </c>
      <c r="BD329" s="7">
        <v>9589</v>
      </c>
      <c r="BE329" s="7"/>
      <c r="BF329" s="7">
        <v>999987507</v>
      </c>
      <c r="BG329" s="10" t="s">
        <v>1704</v>
      </c>
      <c r="BH329" s="7"/>
      <c r="BI329" s="9"/>
      <c r="BJ329" s="7"/>
      <c r="BK329" s="7"/>
      <c r="BL329" s="7"/>
      <c r="BM329" s="7" t="s">
        <v>3</v>
      </c>
      <c r="BN329" s="7">
        <v>2</v>
      </c>
      <c r="BO329" s="7"/>
      <c r="BP329" s="7"/>
      <c r="BQ329" s="7"/>
      <c r="BR329" s="7">
        <v>2</v>
      </c>
      <c r="BS329" s="7" t="s">
        <v>2369</v>
      </c>
      <c r="BT329" s="7"/>
      <c r="BU329" s="7">
        <v>40701</v>
      </c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9"/>
      <c r="CH329" s="9"/>
      <c r="CI329" s="9"/>
      <c r="CJ329" s="7">
        <v>1</v>
      </c>
    </row>
    <row r="330" spans="1:88" ht="15" x14ac:dyDescent="0.25">
      <c r="A330">
        <v>329</v>
      </c>
      <c r="B330" s="28">
        <v>122</v>
      </c>
      <c r="C330" s="28" t="s">
        <v>533</v>
      </c>
      <c r="D330" s="45">
        <v>4648194</v>
      </c>
      <c r="E330" s="29" t="s">
        <v>2370</v>
      </c>
      <c r="F330" s="29" t="s">
        <v>2371</v>
      </c>
      <c r="G330" s="29" t="s">
        <v>1736</v>
      </c>
      <c r="H330" s="30">
        <f t="shared" si="57"/>
        <v>26227</v>
      </c>
      <c r="I330" s="29" t="s">
        <v>1737</v>
      </c>
      <c r="J330" s="28">
        <v>0</v>
      </c>
      <c r="K330" s="31">
        <v>0</v>
      </c>
      <c r="L330" s="7"/>
      <c r="M330" s="7"/>
      <c r="N330" s="7"/>
      <c r="O330" s="32" t="str">
        <f>"Retención Judicial "&amp;(Tabla1[[#This Row],[JUDICIAL]]*100)&amp;"%"</f>
        <v>Retención Judicial 0%</v>
      </c>
      <c r="P330" s="7"/>
      <c r="Q330" s="33">
        <f t="shared" si="62"/>
        <v>930</v>
      </c>
      <c r="R330" s="34">
        <f>+Tabla1[[#This Row],[MINIMO VITAL]]*9%</f>
        <v>83.7</v>
      </c>
      <c r="S330" s="7"/>
      <c r="T330" s="7">
        <f t="shared" ca="1" si="53"/>
        <v>47</v>
      </c>
      <c r="U330" s="7" t="str">
        <f t="shared" si="54"/>
        <v>04648194</v>
      </c>
      <c r="V330" s="7"/>
      <c r="W330" s="7"/>
      <c r="X330" s="7"/>
      <c r="Y330" s="7"/>
      <c r="Z330" s="7"/>
      <c r="AA330" s="8">
        <f>+Tabla1[[#This Row],[FECHA DE
NACIMIENTO]]</f>
        <v>26227</v>
      </c>
      <c r="AB330" s="20"/>
      <c r="AC330" s="7"/>
      <c r="AD330" s="7" t="str">
        <f>IF(COUNTIF(D$1:D329,D330)=0,"OK","Duplicado")</f>
        <v>OK</v>
      </c>
      <c r="AE330" s="7" t="str">
        <f t="shared" ca="1" si="55"/>
        <v>Inactivo</v>
      </c>
      <c r="AF330" s="9" t="s">
        <v>534</v>
      </c>
      <c r="AG330" s="9" t="str">
        <f t="shared" si="58"/>
        <v>CMAC</v>
      </c>
      <c r="AH330" s="7"/>
      <c r="AI330" s="7"/>
      <c r="AJ330" s="7"/>
      <c r="AK330" s="7"/>
      <c r="AL330" s="7"/>
      <c r="AM330" s="7"/>
      <c r="AN330" s="7"/>
      <c r="AO330" s="7" t="e">
        <f ca="1">SEPARARAPELLIDOS2018(Tabla1[[#This Row],[APELLIDOS Y NOMBRES]])</f>
        <v>#NAME?</v>
      </c>
      <c r="AP330" s="7">
        <f t="shared" ca="1" si="59"/>
        <v>0</v>
      </c>
      <c r="AQ330" s="7">
        <f t="shared" ca="1" si="60"/>
        <v>0</v>
      </c>
      <c r="AR330" s="7">
        <f t="shared" ca="1" si="61"/>
        <v>0</v>
      </c>
      <c r="AS330" s="7" t="e">
        <f ca="1">QuitarSimbolos(Tabla1[[#This Row],[CODTRA5]])</f>
        <v>#NAME?</v>
      </c>
      <c r="AT330" s="7" t="s">
        <v>1703</v>
      </c>
      <c r="AU330" s="7">
        <f t="shared" si="56"/>
        <v>1</v>
      </c>
      <c r="AV330" s="7">
        <v>1</v>
      </c>
      <c r="AW330" s="7" t="str">
        <f>+Tabla1[[#This Row],[DNI23]]</f>
        <v>04648194</v>
      </c>
      <c r="AX330" s="7">
        <v>604</v>
      </c>
      <c r="AY330" s="8">
        <f>+Tabla1[[#This Row],[FECHA DE
NACIMIENTO]]</f>
        <v>26227</v>
      </c>
      <c r="AZ330" s="7">
        <f ca="1">+Tabla1[[#This Row],[CODTRA6]]</f>
        <v>0</v>
      </c>
      <c r="BA330" s="7">
        <f ca="1">+Tabla1[[#This Row],[CODTRA7]]</f>
        <v>0</v>
      </c>
      <c r="BB330" s="7" t="e">
        <f ca="1">+Tabla1[[#This Row],[CODTRA8]]</f>
        <v>#NAME?</v>
      </c>
      <c r="BC330" s="7">
        <f>+Tabla1[[#This Row],[SEXO]]</f>
        <v>1</v>
      </c>
      <c r="BD330" s="7">
        <v>9589</v>
      </c>
      <c r="BE330" s="7"/>
      <c r="BF330" s="7">
        <v>959616135</v>
      </c>
      <c r="BG330" s="10" t="s">
        <v>1704</v>
      </c>
      <c r="BH330" s="7"/>
      <c r="BI330" s="9"/>
      <c r="BJ330" s="7"/>
      <c r="BK330" s="7"/>
      <c r="BL330" s="7"/>
      <c r="BM330" s="7" t="s">
        <v>4</v>
      </c>
      <c r="BN330" s="7">
        <v>15</v>
      </c>
      <c r="BO330" s="7"/>
      <c r="BP330" s="7"/>
      <c r="BQ330" s="7"/>
      <c r="BR330" s="7">
        <v>1</v>
      </c>
      <c r="BS330" s="7" t="s">
        <v>1945</v>
      </c>
      <c r="BT330" s="7"/>
      <c r="BU330" s="7">
        <v>170301</v>
      </c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9"/>
      <c r="CH330" s="9"/>
      <c r="CI330" s="9"/>
      <c r="CJ330" s="7">
        <v>1</v>
      </c>
    </row>
    <row r="331" spans="1:88" ht="15" x14ac:dyDescent="0.25">
      <c r="A331">
        <v>330</v>
      </c>
      <c r="B331" s="28">
        <v>394</v>
      </c>
      <c r="C331" s="28" t="s">
        <v>535</v>
      </c>
      <c r="D331" s="45">
        <v>30829218</v>
      </c>
      <c r="E331" s="29" t="s">
        <v>2372</v>
      </c>
      <c r="F331" s="29"/>
      <c r="G331" s="29" t="s">
        <v>1702</v>
      </c>
      <c r="H331" s="30">
        <f t="shared" si="57"/>
        <v>22749</v>
      </c>
      <c r="I331" s="29"/>
      <c r="J331" s="28">
        <v>0</v>
      </c>
      <c r="K331" s="31">
        <v>0</v>
      </c>
      <c r="L331" s="7"/>
      <c r="M331" s="7"/>
      <c r="N331" s="7"/>
      <c r="O331" s="32" t="str">
        <f>"Retención Judicial "&amp;(Tabla1[[#This Row],[JUDICIAL]]*100)&amp;"%"</f>
        <v>Retención Judicial 0%</v>
      </c>
      <c r="P331" s="7"/>
      <c r="Q331" s="33">
        <f t="shared" si="62"/>
        <v>930</v>
      </c>
      <c r="R331" s="34">
        <f>+Tabla1[[#This Row],[MINIMO VITAL]]*9%</f>
        <v>83.7</v>
      </c>
      <c r="S331" s="7"/>
      <c r="T331" s="7">
        <f t="shared" ca="1" si="53"/>
        <v>57</v>
      </c>
      <c r="U331" s="7" t="str">
        <f t="shared" si="54"/>
        <v>30829218</v>
      </c>
      <c r="V331" s="7"/>
      <c r="W331" s="7"/>
      <c r="X331" s="7"/>
      <c r="Y331" s="7"/>
      <c r="Z331" s="7"/>
      <c r="AA331" s="8">
        <f>+Tabla1[[#This Row],[FECHA DE
NACIMIENTO]]</f>
        <v>22749</v>
      </c>
      <c r="AB331" s="20"/>
      <c r="AC331" s="7"/>
      <c r="AD331" s="7" t="str">
        <f>IF(COUNTIF(D$1:D330,D331)=0,"OK","Duplicado")</f>
        <v>OK</v>
      </c>
      <c r="AE331" s="7" t="str">
        <f t="shared" ca="1" si="55"/>
        <v>Inactivo</v>
      </c>
      <c r="AF331" s="9" t="s">
        <v>536</v>
      </c>
      <c r="AG331" s="9" t="str">
        <f t="shared" si="58"/>
        <v>CMAC</v>
      </c>
      <c r="AH331" s="7"/>
      <c r="AI331" s="7"/>
      <c r="AJ331" s="7"/>
      <c r="AK331" s="7"/>
      <c r="AL331" s="7"/>
      <c r="AM331" s="7"/>
      <c r="AN331" s="7"/>
      <c r="AO331" s="7" t="e">
        <f ca="1">SEPARARAPELLIDOS2018(Tabla1[[#This Row],[APELLIDOS Y NOMBRES]])</f>
        <v>#NAME?</v>
      </c>
      <c r="AP331" s="7">
        <f t="shared" ca="1" si="59"/>
        <v>0</v>
      </c>
      <c r="AQ331" s="7">
        <f t="shared" ca="1" si="60"/>
        <v>0</v>
      </c>
      <c r="AR331" s="7">
        <f t="shared" ca="1" si="61"/>
        <v>0</v>
      </c>
      <c r="AS331" s="7" t="e">
        <f ca="1">QuitarSimbolos(Tabla1[[#This Row],[CODTRA5]])</f>
        <v>#NAME?</v>
      </c>
      <c r="AT331" s="7" t="s">
        <v>1703</v>
      </c>
      <c r="AU331" s="7">
        <f t="shared" si="56"/>
        <v>1</v>
      </c>
      <c r="AV331" s="7">
        <v>1</v>
      </c>
      <c r="AW331" s="7" t="str">
        <f>+Tabla1[[#This Row],[DNI23]]</f>
        <v>30829218</v>
      </c>
      <c r="AX331" s="7">
        <v>604</v>
      </c>
      <c r="AY331" s="8">
        <f>+Tabla1[[#This Row],[FECHA DE
NACIMIENTO]]</f>
        <v>22749</v>
      </c>
      <c r="AZ331" s="7">
        <f ca="1">+Tabla1[[#This Row],[CODTRA6]]</f>
        <v>0</v>
      </c>
      <c r="BA331" s="7">
        <f ca="1">+Tabla1[[#This Row],[CODTRA7]]</f>
        <v>0</v>
      </c>
      <c r="BB331" s="7" t="e">
        <f ca="1">+Tabla1[[#This Row],[CODTRA8]]</f>
        <v>#NAME?</v>
      </c>
      <c r="BC331" s="7">
        <f>+Tabla1[[#This Row],[SEXO]]</f>
        <v>1</v>
      </c>
      <c r="BD331" s="7">
        <v>9589</v>
      </c>
      <c r="BE331" s="7"/>
      <c r="BF331" s="7">
        <v>959616135</v>
      </c>
      <c r="BG331" s="10" t="s">
        <v>1704</v>
      </c>
      <c r="BH331" s="7"/>
      <c r="BI331" s="9"/>
      <c r="BJ331" s="7"/>
      <c r="BK331" s="7"/>
      <c r="BL331" s="7"/>
      <c r="BM331" s="7" t="s">
        <v>3</v>
      </c>
      <c r="BN331" s="7">
        <v>57</v>
      </c>
      <c r="BO331" s="7"/>
      <c r="BP331" s="7"/>
      <c r="BQ331" s="7"/>
      <c r="BR331" s="7">
        <v>2</v>
      </c>
      <c r="BS331" s="7" t="s">
        <v>2373</v>
      </c>
      <c r="BT331" s="7"/>
      <c r="BU331" s="7">
        <v>40701</v>
      </c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9"/>
      <c r="CH331" s="9"/>
      <c r="CI331" s="9"/>
      <c r="CJ331" s="7">
        <v>1</v>
      </c>
    </row>
    <row r="332" spans="1:88" ht="15" x14ac:dyDescent="0.25">
      <c r="A332">
        <v>331</v>
      </c>
      <c r="B332" s="28">
        <v>562</v>
      </c>
      <c r="C332" s="28" t="s">
        <v>537</v>
      </c>
      <c r="D332" s="45">
        <v>30827821</v>
      </c>
      <c r="E332" s="29" t="s">
        <v>2374</v>
      </c>
      <c r="F332" s="29" t="s">
        <v>3653</v>
      </c>
      <c r="G332" s="29" t="s">
        <v>1757</v>
      </c>
      <c r="H332" s="30">
        <f t="shared" si="57"/>
        <v>21807</v>
      </c>
      <c r="I332" s="29" t="s">
        <v>1710</v>
      </c>
      <c r="J332" s="28">
        <v>0</v>
      </c>
      <c r="K332" s="31">
        <v>0</v>
      </c>
      <c r="L332" s="7"/>
      <c r="M332" s="7"/>
      <c r="N332" s="7"/>
      <c r="O332" s="32" t="str">
        <f>"Retención Judicial "&amp;(Tabla1[[#This Row],[JUDICIAL]]*100)&amp;"%"</f>
        <v>Retención Judicial 0%</v>
      </c>
      <c r="P332" s="7"/>
      <c r="Q332" s="33">
        <f t="shared" si="62"/>
        <v>930</v>
      </c>
      <c r="R332" s="34">
        <f>+Tabla1[[#This Row],[MINIMO VITAL]]*9%</f>
        <v>83.7</v>
      </c>
      <c r="S332" s="7"/>
      <c r="T332" s="7">
        <f t="shared" ca="1" si="53"/>
        <v>59</v>
      </c>
      <c r="U332" s="7" t="str">
        <f t="shared" si="54"/>
        <v>30827821</v>
      </c>
      <c r="V332" s="7"/>
      <c r="W332" s="7"/>
      <c r="X332" s="7"/>
      <c r="Y332" s="7"/>
      <c r="Z332" s="7"/>
      <c r="AA332" s="8">
        <f>+Tabla1[[#This Row],[FECHA DE
NACIMIENTO]]</f>
        <v>21807</v>
      </c>
      <c r="AB332" s="20">
        <v>3.1</v>
      </c>
      <c r="AC332" s="7"/>
      <c r="AD332" s="7" t="str">
        <f>IF(COUNTIF(D$1:D331,D332)=0,"OK","Duplicado")</f>
        <v>OK</v>
      </c>
      <c r="AE332" s="7" t="str">
        <f t="shared" ca="1" si="55"/>
        <v>Inactivo</v>
      </c>
      <c r="AF332" s="9" t="s">
        <v>1610</v>
      </c>
      <c r="AG332" s="9" t="str">
        <f t="shared" si="58"/>
        <v>CMAC</v>
      </c>
      <c r="AH332" s="7"/>
      <c r="AI332" s="7"/>
      <c r="AJ332" s="7"/>
      <c r="AK332" s="7"/>
      <c r="AL332" s="7"/>
      <c r="AM332" s="7"/>
      <c r="AN332" s="7"/>
      <c r="AO332" s="7" t="e">
        <f ca="1">SEPARARAPELLIDOS2018(Tabla1[[#This Row],[APELLIDOS Y NOMBRES]])</f>
        <v>#NAME?</v>
      </c>
      <c r="AP332" s="7">
        <f t="shared" ca="1" si="59"/>
        <v>0</v>
      </c>
      <c r="AQ332" s="7">
        <f t="shared" ca="1" si="60"/>
        <v>0</v>
      </c>
      <c r="AR332" s="7">
        <f t="shared" ca="1" si="61"/>
        <v>0</v>
      </c>
      <c r="AS332" s="7" t="e">
        <f ca="1">QuitarSimbolos(Tabla1[[#This Row],[CODTRA5]])</f>
        <v>#NAME?</v>
      </c>
      <c r="AT332" s="7" t="s">
        <v>1703</v>
      </c>
      <c r="AU332" s="7">
        <f t="shared" si="56"/>
        <v>1</v>
      </c>
      <c r="AV332" s="7">
        <v>1</v>
      </c>
      <c r="AW332" s="7" t="str">
        <f>+Tabla1[[#This Row],[DNI23]]</f>
        <v>30827821</v>
      </c>
      <c r="AX332" s="7">
        <v>604</v>
      </c>
      <c r="AY332" s="8">
        <f>+Tabla1[[#This Row],[FECHA DE
NACIMIENTO]]</f>
        <v>21807</v>
      </c>
      <c r="AZ332" s="7">
        <f ca="1">+Tabla1[[#This Row],[CODTRA6]]</f>
        <v>0</v>
      </c>
      <c r="BA332" s="7">
        <f ca="1">+Tabla1[[#This Row],[CODTRA7]]</f>
        <v>0</v>
      </c>
      <c r="BB332" s="7" t="e">
        <f ca="1">+Tabla1[[#This Row],[CODTRA8]]</f>
        <v>#NAME?</v>
      </c>
      <c r="BC332" s="7">
        <f>+Tabla1[[#This Row],[SEXO]]</f>
        <v>1</v>
      </c>
      <c r="BD332" s="7">
        <v>9589</v>
      </c>
      <c r="BE332" s="7"/>
      <c r="BF332" s="7">
        <v>998038824</v>
      </c>
      <c r="BG332" s="10" t="s">
        <v>2375</v>
      </c>
      <c r="BH332" s="7">
        <v>4</v>
      </c>
      <c r="BI332" s="9" t="s">
        <v>2284</v>
      </c>
      <c r="BJ332" s="7" t="s">
        <v>1769</v>
      </c>
      <c r="BK332" s="7"/>
      <c r="BL332" s="7"/>
      <c r="BM332" s="7" t="s">
        <v>3</v>
      </c>
      <c r="BN332" s="7">
        <v>57</v>
      </c>
      <c r="BO332" s="7"/>
      <c r="BP332" s="7"/>
      <c r="BQ332" s="7"/>
      <c r="BR332" s="7"/>
      <c r="BS332" s="7"/>
      <c r="BT332" s="7"/>
      <c r="BU332" s="7">
        <v>40701</v>
      </c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9"/>
      <c r="CH332" s="9"/>
      <c r="CI332" s="9"/>
      <c r="CJ332" s="7">
        <v>1</v>
      </c>
    </row>
    <row r="333" spans="1:88" ht="15" x14ac:dyDescent="0.25">
      <c r="A333">
        <v>332</v>
      </c>
      <c r="B333" s="28">
        <v>325</v>
      </c>
      <c r="C333" s="28" t="s">
        <v>3434</v>
      </c>
      <c r="D333" s="45">
        <v>30837252</v>
      </c>
      <c r="E333" s="35" t="s">
        <v>3435</v>
      </c>
      <c r="F333" s="29" t="s">
        <v>1720</v>
      </c>
      <c r="G333" s="29" t="s">
        <v>1702</v>
      </c>
      <c r="H333" s="30">
        <f t="shared" si="57"/>
        <v>27870</v>
      </c>
      <c r="I333" s="29" t="s">
        <v>1720</v>
      </c>
      <c r="J333" s="28">
        <v>0</v>
      </c>
      <c r="K333" s="31">
        <v>0</v>
      </c>
      <c r="L333" s="7"/>
      <c r="M333" s="7"/>
      <c r="N333" s="7"/>
      <c r="O333" s="32" t="str">
        <f>"Retención Judicial "&amp;(Tabla1[[#This Row],[JUDICIAL]]*100)&amp;"%"</f>
        <v>Retención Judicial 0%</v>
      </c>
      <c r="P333" s="7"/>
      <c r="Q333" s="33">
        <f t="shared" si="62"/>
        <v>930</v>
      </c>
      <c r="R333" s="34">
        <f>+Tabla1[[#This Row],[MINIMO VITAL]]*9%</f>
        <v>83.7</v>
      </c>
      <c r="S333" s="7"/>
      <c r="T333" s="7">
        <f t="shared" ca="1" si="53"/>
        <v>42</v>
      </c>
      <c r="U333" s="7" t="str">
        <f t="shared" si="54"/>
        <v>30837252</v>
      </c>
      <c r="V333" s="7"/>
      <c r="W333" s="7"/>
      <c r="X333" s="7"/>
      <c r="Y333" s="7"/>
      <c r="Z333" s="7"/>
      <c r="AA333" s="8">
        <f>+Tabla1[[#This Row],[FECHA DE
NACIMIENTO]]</f>
        <v>27870</v>
      </c>
      <c r="AB333" s="20"/>
      <c r="AC333" s="7"/>
      <c r="AD333" s="7" t="str">
        <f>IF(COUNTIF(D$1:D332,D333)=0,"OK","Duplicado")</f>
        <v>OK</v>
      </c>
      <c r="AE333" s="7" t="str">
        <f t="shared" ca="1" si="55"/>
        <v>Inactivo</v>
      </c>
      <c r="AF333" s="9" t="s">
        <v>1720</v>
      </c>
      <c r="AG333" s="9" t="str">
        <f t="shared" si="58"/>
        <v/>
      </c>
      <c r="AH333" s="7"/>
      <c r="AI333" s="7"/>
      <c r="AJ333" s="7"/>
      <c r="AK333" s="7"/>
      <c r="AL333" s="7"/>
      <c r="AM333" s="7"/>
      <c r="AN333" s="7"/>
      <c r="AO333" s="7" t="e">
        <f ca="1">SEPARARAPELLIDOS2018(Tabla1[[#This Row],[APELLIDOS Y NOMBRES]])</f>
        <v>#NAME?</v>
      </c>
      <c r="AP333" s="7">
        <f t="shared" ca="1" si="59"/>
        <v>0</v>
      </c>
      <c r="AQ333" s="7">
        <f t="shared" ca="1" si="60"/>
        <v>0</v>
      </c>
      <c r="AR333" s="7">
        <f t="shared" ca="1" si="61"/>
        <v>0</v>
      </c>
      <c r="AS333" s="7" t="e">
        <f ca="1">QuitarSimbolos(Tabla1[[#This Row],[CODTRA5]])</f>
        <v>#NAME?</v>
      </c>
      <c r="AT333" s="7" t="s">
        <v>1703</v>
      </c>
      <c r="AU333" s="7">
        <f t="shared" si="56"/>
        <v>1</v>
      </c>
      <c r="AV333" s="7">
        <v>1</v>
      </c>
      <c r="AW333" s="7" t="str">
        <f>+Tabla1[[#This Row],[DNI23]]</f>
        <v>30837252</v>
      </c>
      <c r="AX333" s="7">
        <v>604</v>
      </c>
      <c r="AY333" s="8">
        <f>+Tabla1[[#This Row],[FECHA DE
NACIMIENTO]]</f>
        <v>27870</v>
      </c>
      <c r="AZ333" s="7">
        <f ca="1">+Tabla1[[#This Row],[CODTRA6]]</f>
        <v>0</v>
      </c>
      <c r="BA333" s="7">
        <f ca="1">+Tabla1[[#This Row],[CODTRA7]]</f>
        <v>0</v>
      </c>
      <c r="BB333" s="7" t="e">
        <f ca="1">+Tabla1[[#This Row],[CODTRA8]]</f>
        <v>#NAME?</v>
      </c>
      <c r="BC333" s="7">
        <f>+Tabla1[[#This Row],[SEXO]]</f>
        <v>1</v>
      </c>
      <c r="BD333" s="7">
        <v>9589</v>
      </c>
      <c r="BE333" s="7"/>
      <c r="BF333" s="7">
        <v>999987507</v>
      </c>
      <c r="BG333" s="10" t="s">
        <v>1704</v>
      </c>
      <c r="BH333" s="7">
        <v>3</v>
      </c>
      <c r="BI333" s="9" t="s">
        <v>2284</v>
      </c>
      <c r="BJ333" s="7" t="s">
        <v>1918</v>
      </c>
      <c r="BK333" s="7"/>
      <c r="BL333" s="7"/>
      <c r="BM333" s="7" t="s">
        <v>3</v>
      </c>
      <c r="BN333" s="7">
        <v>57</v>
      </c>
      <c r="BO333" s="7"/>
      <c r="BP333" s="7"/>
      <c r="BQ333" s="7"/>
      <c r="BR333" s="7"/>
      <c r="BS333" s="7"/>
      <c r="BT333" s="7"/>
      <c r="BU333" s="7">
        <v>40701</v>
      </c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9"/>
      <c r="CH333" s="9"/>
      <c r="CI333" s="9"/>
      <c r="CJ333" s="7">
        <v>1</v>
      </c>
    </row>
    <row r="334" spans="1:88" ht="15" x14ac:dyDescent="0.25">
      <c r="A334">
        <v>333</v>
      </c>
      <c r="B334" s="28">
        <v>900</v>
      </c>
      <c r="C334" s="28" t="s">
        <v>538</v>
      </c>
      <c r="D334" s="45">
        <v>30856675</v>
      </c>
      <c r="E334" s="29" t="s">
        <v>2376</v>
      </c>
      <c r="F334" s="29" t="s">
        <v>2377</v>
      </c>
      <c r="G334" s="29" t="s">
        <v>1736</v>
      </c>
      <c r="H334" s="30">
        <f t="shared" si="57"/>
        <v>28077</v>
      </c>
      <c r="I334" s="29" t="s">
        <v>1710</v>
      </c>
      <c r="J334" s="28">
        <v>0</v>
      </c>
      <c r="K334" s="31">
        <v>0</v>
      </c>
      <c r="L334" s="7"/>
      <c r="M334" s="7"/>
      <c r="N334" s="7"/>
      <c r="O334" s="32" t="str">
        <f>"Retención Judicial "&amp;(Tabla1[[#This Row],[JUDICIAL]]*100)&amp;"%"</f>
        <v>Retención Judicial 0%</v>
      </c>
      <c r="P334" s="7"/>
      <c r="Q334" s="33">
        <f t="shared" si="62"/>
        <v>930</v>
      </c>
      <c r="R334" s="34">
        <f>+Tabla1[[#This Row],[MINIMO VITAL]]*9%</f>
        <v>83.7</v>
      </c>
      <c r="S334" s="7"/>
      <c r="T334" s="7">
        <f t="shared" ca="1" si="53"/>
        <v>42</v>
      </c>
      <c r="U334" s="7" t="str">
        <f t="shared" si="54"/>
        <v>30856675</v>
      </c>
      <c r="V334" s="7"/>
      <c r="W334" s="7"/>
      <c r="X334" s="7"/>
      <c r="Y334" s="7"/>
      <c r="Z334" s="7"/>
      <c r="AA334" s="8">
        <f>+Tabla1[[#This Row],[FECHA DE
NACIMIENTO]]</f>
        <v>28077</v>
      </c>
      <c r="AB334" s="20"/>
      <c r="AC334" s="7"/>
      <c r="AD334" s="7" t="str">
        <f>IF(COUNTIF(D$1:D333,D334)=0,"OK","Duplicado")</f>
        <v>OK</v>
      </c>
      <c r="AE334" s="7" t="str">
        <f t="shared" ca="1" si="55"/>
        <v>Inactivo</v>
      </c>
      <c r="AF334" s="9" t="s">
        <v>539</v>
      </c>
      <c r="AG334" s="9" t="str">
        <f t="shared" si="58"/>
        <v>CMAC</v>
      </c>
      <c r="AH334" s="7"/>
      <c r="AI334" s="7"/>
      <c r="AJ334" s="7"/>
      <c r="AK334" s="7"/>
      <c r="AL334" s="7"/>
      <c r="AM334" s="7"/>
      <c r="AN334" s="7"/>
      <c r="AO334" s="7" t="e">
        <f ca="1">SEPARARAPELLIDOS2018(Tabla1[[#This Row],[APELLIDOS Y NOMBRES]])</f>
        <v>#NAME?</v>
      </c>
      <c r="AP334" s="7">
        <f t="shared" ca="1" si="59"/>
        <v>0</v>
      </c>
      <c r="AQ334" s="7">
        <f t="shared" ca="1" si="60"/>
        <v>0</v>
      </c>
      <c r="AR334" s="7">
        <f t="shared" ca="1" si="61"/>
        <v>0</v>
      </c>
      <c r="AS334" s="7" t="e">
        <f ca="1">QuitarSimbolos(Tabla1[[#This Row],[CODTRA5]])</f>
        <v>#NAME?</v>
      </c>
      <c r="AT334" s="7" t="s">
        <v>1703</v>
      </c>
      <c r="AU334" s="7">
        <f t="shared" si="56"/>
        <v>1</v>
      </c>
      <c r="AV334" s="7">
        <v>1</v>
      </c>
      <c r="AW334" s="7" t="str">
        <f>+Tabla1[[#This Row],[DNI23]]</f>
        <v>30856675</v>
      </c>
      <c r="AX334" s="7">
        <v>604</v>
      </c>
      <c r="AY334" s="8">
        <f>+Tabla1[[#This Row],[FECHA DE
NACIMIENTO]]</f>
        <v>28077</v>
      </c>
      <c r="AZ334" s="7">
        <f ca="1">+Tabla1[[#This Row],[CODTRA6]]</f>
        <v>0</v>
      </c>
      <c r="BA334" s="7">
        <f ca="1">+Tabla1[[#This Row],[CODTRA7]]</f>
        <v>0</v>
      </c>
      <c r="BB334" s="7" t="e">
        <f ca="1">+Tabla1[[#This Row],[CODTRA8]]</f>
        <v>#NAME?</v>
      </c>
      <c r="BC334" s="7">
        <f>+Tabla1[[#This Row],[SEXO]]</f>
        <v>1</v>
      </c>
      <c r="BD334" s="7">
        <v>9589</v>
      </c>
      <c r="BE334" s="7"/>
      <c r="BF334" s="7">
        <v>959616135</v>
      </c>
      <c r="BG334" s="10" t="s">
        <v>1704</v>
      </c>
      <c r="BH334" s="7">
        <v>3</v>
      </c>
      <c r="BI334" s="9" t="s">
        <v>1962</v>
      </c>
      <c r="BJ334" s="7">
        <v>640</v>
      </c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>
        <v>40701</v>
      </c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9"/>
      <c r="CH334" s="9"/>
      <c r="CI334" s="9"/>
      <c r="CJ334" s="7">
        <v>1</v>
      </c>
    </row>
    <row r="335" spans="1:88" ht="15" x14ac:dyDescent="0.25">
      <c r="A335">
        <v>334</v>
      </c>
      <c r="B335" s="28">
        <v>901</v>
      </c>
      <c r="C335" s="28" t="s">
        <v>540</v>
      </c>
      <c r="D335" s="45">
        <v>42304686</v>
      </c>
      <c r="E335" s="29" t="s">
        <v>2378</v>
      </c>
      <c r="F335" s="29" t="s">
        <v>2379</v>
      </c>
      <c r="G335" s="29" t="s">
        <v>1709</v>
      </c>
      <c r="H335" s="30">
        <f t="shared" si="57"/>
        <v>30147</v>
      </c>
      <c r="I335" s="29" t="s">
        <v>1710</v>
      </c>
      <c r="J335" s="28">
        <v>0</v>
      </c>
      <c r="K335" s="31">
        <v>0</v>
      </c>
      <c r="L335" s="7"/>
      <c r="M335" s="7"/>
      <c r="N335" s="7"/>
      <c r="O335" s="32" t="str">
        <f>"Retención Judicial "&amp;(Tabla1[[#This Row],[JUDICIAL]]*100)&amp;"%"</f>
        <v>Retención Judicial 0%</v>
      </c>
      <c r="P335" s="7"/>
      <c r="Q335" s="33">
        <f t="shared" si="62"/>
        <v>930</v>
      </c>
      <c r="R335" s="34">
        <f>+Tabla1[[#This Row],[MINIMO VITAL]]*9%</f>
        <v>83.7</v>
      </c>
      <c r="S335" s="7"/>
      <c r="T335" s="7">
        <f t="shared" ca="1" si="53"/>
        <v>36</v>
      </c>
      <c r="U335" s="7" t="str">
        <f t="shared" si="54"/>
        <v>42304686</v>
      </c>
      <c r="V335" s="7"/>
      <c r="W335" s="7"/>
      <c r="X335" s="7"/>
      <c r="Y335" s="7"/>
      <c r="Z335" s="7"/>
      <c r="AA335" s="8">
        <f>+Tabla1[[#This Row],[FECHA DE
NACIMIENTO]]</f>
        <v>30147</v>
      </c>
      <c r="AB335" s="20"/>
      <c r="AC335" s="7"/>
      <c r="AD335" s="7" t="str">
        <f>IF(COUNTIF(D$1:D334,D335)=0,"OK","Duplicado")</f>
        <v>OK</v>
      </c>
      <c r="AE335" s="7" t="str">
        <f t="shared" ca="1" si="55"/>
        <v>Inactivo</v>
      </c>
      <c r="AF335" s="9" t="s">
        <v>541</v>
      </c>
      <c r="AG335" s="9" t="str">
        <f t="shared" si="58"/>
        <v>CMAC</v>
      </c>
      <c r="AH335" s="7"/>
      <c r="AI335" s="7"/>
      <c r="AJ335" s="7"/>
      <c r="AK335" s="7"/>
      <c r="AL335" s="7"/>
      <c r="AM335" s="7"/>
      <c r="AN335" s="7"/>
      <c r="AO335" s="7" t="e">
        <f ca="1">SEPARARAPELLIDOS2018(Tabla1[[#This Row],[APELLIDOS Y NOMBRES]])</f>
        <v>#NAME?</v>
      </c>
      <c r="AP335" s="7">
        <f t="shared" ca="1" si="59"/>
        <v>0</v>
      </c>
      <c r="AQ335" s="7">
        <f t="shared" ca="1" si="60"/>
        <v>0</v>
      </c>
      <c r="AR335" s="7">
        <f t="shared" ca="1" si="61"/>
        <v>0</v>
      </c>
      <c r="AS335" s="7" t="e">
        <f ca="1">QuitarSimbolos(Tabla1[[#This Row],[CODTRA5]])</f>
        <v>#NAME?</v>
      </c>
      <c r="AT335" s="7" t="s">
        <v>1974</v>
      </c>
      <c r="AU335" s="7">
        <f t="shared" si="56"/>
        <v>2</v>
      </c>
      <c r="AV335" s="7">
        <v>1</v>
      </c>
      <c r="AW335" s="7" t="str">
        <f>+Tabla1[[#This Row],[DNI23]]</f>
        <v>42304686</v>
      </c>
      <c r="AX335" s="7">
        <v>604</v>
      </c>
      <c r="AY335" s="8">
        <f>+Tabla1[[#This Row],[FECHA DE
NACIMIENTO]]</f>
        <v>30147</v>
      </c>
      <c r="AZ335" s="7">
        <f ca="1">+Tabla1[[#This Row],[CODTRA6]]</f>
        <v>0</v>
      </c>
      <c r="BA335" s="7">
        <f ca="1">+Tabla1[[#This Row],[CODTRA7]]</f>
        <v>0</v>
      </c>
      <c r="BB335" s="7" t="e">
        <f ca="1">+Tabla1[[#This Row],[CODTRA8]]</f>
        <v>#NAME?</v>
      </c>
      <c r="BC335" s="7">
        <f>+Tabla1[[#This Row],[SEXO]]</f>
        <v>2</v>
      </c>
      <c r="BD335" s="7">
        <v>9589</v>
      </c>
      <c r="BE335" s="7"/>
      <c r="BF335" s="7">
        <v>959616135</v>
      </c>
      <c r="BG335" s="10" t="s">
        <v>1704</v>
      </c>
      <c r="BH335" s="7"/>
      <c r="BI335" s="9"/>
      <c r="BJ335" s="7"/>
      <c r="BK335" s="7"/>
      <c r="BL335" s="7"/>
      <c r="BM335" s="7" t="s">
        <v>1750</v>
      </c>
      <c r="BN335" s="7">
        <v>8</v>
      </c>
      <c r="BO335" s="7"/>
      <c r="BP335" s="7"/>
      <c r="BQ335" s="7"/>
      <c r="BR335" s="7">
        <v>2</v>
      </c>
      <c r="BS335" s="7" t="s">
        <v>2267</v>
      </c>
      <c r="BT335" s="7"/>
      <c r="BU335" s="7">
        <v>40704</v>
      </c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9"/>
      <c r="CH335" s="9"/>
      <c r="CI335" s="9"/>
      <c r="CJ335" s="7">
        <v>1</v>
      </c>
    </row>
    <row r="336" spans="1:88" ht="15" x14ac:dyDescent="0.25">
      <c r="A336">
        <v>335</v>
      </c>
      <c r="B336" s="28">
        <v>902</v>
      </c>
      <c r="C336" s="28" t="s">
        <v>542</v>
      </c>
      <c r="D336" s="45">
        <v>42440407</v>
      </c>
      <c r="E336" s="29" t="s">
        <v>2380</v>
      </c>
      <c r="F336" s="29" t="s">
        <v>2381</v>
      </c>
      <c r="G336" s="29" t="s">
        <v>1742</v>
      </c>
      <c r="H336" s="30">
        <f t="shared" si="57"/>
        <v>29748</v>
      </c>
      <c r="I336" s="29" t="s">
        <v>1710</v>
      </c>
      <c r="J336" s="28">
        <v>0</v>
      </c>
      <c r="K336" s="31">
        <v>0</v>
      </c>
      <c r="L336" s="7"/>
      <c r="M336" s="7"/>
      <c r="N336" s="7"/>
      <c r="O336" s="32" t="str">
        <f>"Retención Judicial "&amp;(Tabla1[[#This Row],[JUDICIAL]]*100)&amp;"%"</f>
        <v>Retención Judicial 0%</v>
      </c>
      <c r="P336" s="7"/>
      <c r="Q336" s="33">
        <f t="shared" si="62"/>
        <v>930</v>
      </c>
      <c r="R336" s="34">
        <f>+Tabla1[[#This Row],[MINIMO VITAL]]*9%</f>
        <v>83.7</v>
      </c>
      <c r="S336" s="7"/>
      <c r="T336" s="7">
        <f t="shared" ca="1" si="53"/>
        <v>37</v>
      </c>
      <c r="U336" s="7" t="str">
        <f t="shared" si="54"/>
        <v>42440407</v>
      </c>
      <c r="V336" s="7"/>
      <c r="W336" s="7"/>
      <c r="X336" s="7"/>
      <c r="Y336" s="7"/>
      <c r="Z336" s="7"/>
      <c r="AA336" s="8">
        <f>+Tabla1[[#This Row],[FECHA DE
NACIMIENTO]]</f>
        <v>29748</v>
      </c>
      <c r="AB336" s="20"/>
      <c r="AC336" s="7"/>
      <c r="AD336" s="7" t="str">
        <f>IF(COUNTIF(D$1:D335,D336)=0,"OK","Duplicado")</f>
        <v>OK</v>
      </c>
      <c r="AE336" s="7" t="str">
        <f t="shared" ca="1" si="55"/>
        <v>Inactivo</v>
      </c>
      <c r="AF336" s="9" t="s">
        <v>543</v>
      </c>
      <c r="AG336" s="9" t="str">
        <f t="shared" si="58"/>
        <v>CMAC</v>
      </c>
      <c r="AH336" s="7"/>
      <c r="AI336" s="7"/>
      <c r="AJ336" s="7"/>
      <c r="AK336" s="7"/>
      <c r="AL336" s="7"/>
      <c r="AM336" s="7"/>
      <c r="AN336" s="7"/>
      <c r="AO336" s="7" t="e">
        <f ca="1">SEPARARAPELLIDOS2018(Tabla1[[#This Row],[APELLIDOS Y NOMBRES]])</f>
        <v>#NAME?</v>
      </c>
      <c r="AP336" s="7">
        <f t="shared" ca="1" si="59"/>
        <v>0</v>
      </c>
      <c r="AQ336" s="7">
        <f t="shared" ca="1" si="60"/>
        <v>0</v>
      </c>
      <c r="AR336" s="7">
        <f t="shared" ca="1" si="61"/>
        <v>0</v>
      </c>
      <c r="AS336" s="7" t="e">
        <f ca="1">QuitarSimbolos(Tabla1[[#This Row],[CODTRA5]])</f>
        <v>#NAME?</v>
      </c>
      <c r="AT336" s="7" t="s">
        <v>1703</v>
      </c>
      <c r="AU336" s="7">
        <f t="shared" si="56"/>
        <v>1</v>
      </c>
      <c r="AV336" s="7">
        <v>1</v>
      </c>
      <c r="AW336" s="7" t="str">
        <f>+Tabla1[[#This Row],[DNI23]]</f>
        <v>42440407</v>
      </c>
      <c r="AX336" s="7">
        <v>604</v>
      </c>
      <c r="AY336" s="8">
        <f>+Tabla1[[#This Row],[FECHA DE
NACIMIENTO]]</f>
        <v>29748</v>
      </c>
      <c r="AZ336" s="7">
        <f ca="1">+Tabla1[[#This Row],[CODTRA6]]</f>
        <v>0</v>
      </c>
      <c r="BA336" s="7">
        <f ca="1">+Tabla1[[#This Row],[CODTRA7]]</f>
        <v>0</v>
      </c>
      <c r="BB336" s="7" t="e">
        <f ca="1">+Tabla1[[#This Row],[CODTRA8]]</f>
        <v>#NAME?</v>
      </c>
      <c r="BC336" s="7">
        <f>+Tabla1[[#This Row],[SEXO]]</f>
        <v>1</v>
      </c>
      <c r="BD336" s="7">
        <v>9589</v>
      </c>
      <c r="BE336" s="7"/>
      <c r="BF336" s="7">
        <v>959493280</v>
      </c>
      <c r="BG336" s="10" t="s">
        <v>2382</v>
      </c>
      <c r="BH336" s="7"/>
      <c r="BI336" s="9"/>
      <c r="BJ336" s="7"/>
      <c r="BK336" s="7"/>
      <c r="BL336" s="7"/>
      <c r="BM336" s="7" t="s">
        <v>3</v>
      </c>
      <c r="BN336" s="7">
        <v>57</v>
      </c>
      <c r="BO336" s="7"/>
      <c r="BP336" s="7"/>
      <c r="BQ336" s="7"/>
      <c r="BR336" s="7">
        <v>2</v>
      </c>
      <c r="BS336" s="7" t="s">
        <v>2284</v>
      </c>
      <c r="BT336" s="7"/>
      <c r="BU336" s="7">
        <v>40701</v>
      </c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9"/>
      <c r="CH336" s="9"/>
      <c r="CI336" s="9"/>
      <c r="CJ336" s="7">
        <v>1</v>
      </c>
    </row>
    <row r="337" spans="1:88" ht="15" x14ac:dyDescent="0.25">
      <c r="A337">
        <v>336</v>
      </c>
      <c r="B337" s="28">
        <v>903</v>
      </c>
      <c r="C337" s="28" t="s">
        <v>544</v>
      </c>
      <c r="D337" s="45">
        <v>41603866</v>
      </c>
      <c r="E337" s="29" t="s">
        <v>2383</v>
      </c>
      <c r="F337" s="29" t="s">
        <v>2384</v>
      </c>
      <c r="G337" s="29" t="s">
        <v>1757</v>
      </c>
      <c r="H337" s="30">
        <f t="shared" si="57"/>
        <v>28816</v>
      </c>
      <c r="I337" s="29" t="s">
        <v>1737</v>
      </c>
      <c r="J337" s="28">
        <v>0</v>
      </c>
      <c r="K337" s="31">
        <v>0</v>
      </c>
      <c r="L337" s="7"/>
      <c r="M337" s="7"/>
      <c r="N337" s="7"/>
      <c r="O337" s="32" t="str">
        <f>"Retención Judicial "&amp;(Tabla1[[#This Row],[JUDICIAL]]*100)&amp;"%"</f>
        <v>Retención Judicial 0%</v>
      </c>
      <c r="P337" s="7"/>
      <c r="Q337" s="33">
        <f t="shared" si="62"/>
        <v>930</v>
      </c>
      <c r="R337" s="34">
        <f>+Tabla1[[#This Row],[MINIMO VITAL]]*9%</f>
        <v>83.7</v>
      </c>
      <c r="S337" s="7"/>
      <c r="T337" s="7">
        <f t="shared" ca="1" si="53"/>
        <v>40</v>
      </c>
      <c r="U337" s="7" t="str">
        <f t="shared" si="54"/>
        <v>41603866</v>
      </c>
      <c r="V337" s="7"/>
      <c r="W337" s="7"/>
      <c r="X337" s="7"/>
      <c r="Y337" s="7"/>
      <c r="Z337" s="7"/>
      <c r="AA337" s="8">
        <f>+Tabla1[[#This Row],[FECHA DE
NACIMIENTO]]</f>
        <v>28816</v>
      </c>
      <c r="AB337" s="20"/>
      <c r="AC337" s="7"/>
      <c r="AD337" s="7" t="str">
        <f>IF(COUNTIF(D$1:D336,D337)=0,"OK","Duplicado")</f>
        <v>OK</v>
      </c>
      <c r="AE337" s="7" t="str">
        <f t="shared" ca="1" si="55"/>
        <v>Inactivo</v>
      </c>
      <c r="AF337" s="9" t="s">
        <v>545</v>
      </c>
      <c r="AG337" s="9" t="str">
        <f t="shared" si="58"/>
        <v>CMAC</v>
      </c>
      <c r="AH337" s="7"/>
      <c r="AI337" s="7"/>
      <c r="AJ337" s="7"/>
      <c r="AK337" s="7"/>
      <c r="AL337" s="7"/>
      <c r="AM337" s="7"/>
      <c r="AN337" s="7"/>
      <c r="AO337" s="7" t="e">
        <f ca="1">SEPARARAPELLIDOS2018(Tabla1[[#This Row],[APELLIDOS Y NOMBRES]])</f>
        <v>#NAME?</v>
      </c>
      <c r="AP337" s="7">
        <f t="shared" ca="1" si="59"/>
        <v>0</v>
      </c>
      <c r="AQ337" s="7">
        <f t="shared" ca="1" si="60"/>
        <v>0</v>
      </c>
      <c r="AR337" s="7">
        <f t="shared" ca="1" si="61"/>
        <v>0</v>
      </c>
      <c r="AS337" s="7" t="e">
        <f ca="1">QuitarSimbolos(Tabla1[[#This Row],[CODTRA5]])</f>
        <v>#NAME?</v>
      </c>
      <c r="AT337" s="7" t="s">
        <v>1703</v>
      </c>
      <c r="AU337" s="7">
        <f t="shared" si="56"/>
        <v>1</v>
      </c>
      <c r="AV337" s="7">
        <v>1</v>
      </c>
      <c r="AW337" s="7" t="str">
        <f>+Tabla1[[#This Row],[DNI23]]</f>
        <v>41603866</v>
      </c>
      <c r="AX337" s="7">
        <v>604</v>
      </c>
      <c r="AY337" s="8">
        <f>+Tabla1[[#This Row],[FECHA DE
NACIMIENTO]]</f>
        <v>28816</v>
      </c>
      <c r="AZ337" s="7">
        <f ca="1">+Tabla1[[#This Row],[CODTRA6]]</f>
        <v>0</v>
      </c>
      <c r="BA337" s="7">
        <f ca="1">+Tabla1[[#This Row],[CODTRA7]]</f>
        <v>0</v>
      </c>
      <c r="BB337" s="7" t="e">
        <f ca="1">+Tabla1[[#This Row],[CODTRA8]]</f>
        <v>#NAME?</v>
      </c>
      <c r="BC337" s="7">
        <f>+Tabla1[[#This Row],[SEXO]]</f>
        <v>1</v>
      </c>
      <c r="BD337" s="7">
        <v>9589</v>
      </c>
      <c r="BE337" s="7"/>
      <c r="BF337" s="7">
        <v>959616135</v>
      </c>
      <c r="BG337" s="10" t="s">
        <v>1704</v>
      </c>
      <c r="BH337" s="7"/>
      <c r="BI337" s="9"/>
      <c r="BJ337" s="7"/>
      <c r="BK337" s="7"/>
      <c r="BL337" s="7"/>
      <c r="BM337" s="7" t="s">
        <v>1750</v>
      </c>
      <c r="BN337" s="7">
        <v>9</v>
      </c>
      <c r="BO337" s="7"/>
      <c r="BP337" s="7"/>
      <c r="BQ337" s="7"/>
      <c r="BR337" s="7">
        <v>1</v>
      </c>
      <c r="BS337" s="7" t="s">
        <v>1945</v>
      </c>
      <c r="BT337" s="7"/>
      <c r="BU337" s="7">
        <v>170301</v>
      </c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9"/>
      <c r="CH337" s="9"/>
      <c r="CI337" s="9"/>
      <c r="CJ337" s="7">
        <v>1</v>
      </c>
    </row>
    <row r="338" spans="1:88" ht="15" x14ac:dyDescent="0.25">
      <c r="A338">
        <v>337</v>
      </c>
      <c r="B338" s="28">
        <v>466</v>
      </c>
      <c r="C338" s="28" t="s">
        <v>546</v>
      </c>
      <c r="D338" s="45">
        <v>30856568</v>
      </c>
      <c r="E338" s="29" t="s">
        <v>2385</v>
      </c>
      <c r="F338" s="29" t="s">
        <v>2386</v>
      </c>
      <c r="G338" s="29" t="s">
        <v>1757</v>
      </c>
      <c r="H338" s="30">
        <f t="shared" si="57"/>
        <v>28123</v>
      </c>
      <c r="I338" s="29" t="s">
        <v>1737</v>
      </c>
      <c r="J338" s="28">
        <v>0</v>
      </c>
      <c r="K338" s="31">
        <v>0</v>
      </c>
      <c r="L338" s="7"/>
      <c r="M338" s="7"/>
      <c r="N338" s="7"/>
      <c r="O338" s="32" t="str">
        <f>"Retención Judicial "&amp;(Tabla1[[#This Row],[JUDICIAL]]*100)&amp;"%"</f>
        <v>Retención Judicial 0%</v>
      </c>
      <c r="P338" s="7"/>
      <c r="Q338" s="33">
        <f t="shared" si="62"/>
        <v>930</v>
      </c>
      <c r="R338" s="34">
        <f>+Tabla1[[#This Row],[MINIMO VITAL]]*9%</f>
        <v>83.7</v>
      </c>
      <c r="S338" s="7"/>
      <c r="T338" s="7">
        <f t="shared" ca="1" si="53"/>
        <v>42</v>
      </c>
      <c r="U338" s="7" t="str">
        <f t="shared" si="54"/>
        <v>30856568</v>
      </c>
      <c r="V338" s="7"/>
      <c r="W338" s="7"/>
      <c r="X338" s="7"/>
      <c r="Y338" s="7"/>
      <c r="Z338" s="7"/>
      <c r="AA338" s="8">
        <f>+Tabla1[[#This Row],[FECHA DE
NACIMIENTO]]</f>
        <v>28123</v>
      </c>
      <c r="AB338" s="20">
        <v>3.1</v>
      </c>
      <c r="AC338" s="7"/>
      <c r="AD338" s="7" t="str">
        <f>IF(COUNTIF(D$1:D337,D338)=0,"OK","Duplicado")</f>
        <v>OK</v>
      </c>
      <c r="AE338" s="7" t="str">
        <f t="shared" ca="1" si="55"/>
        <v>Inactivo</v>
      </c>
      <c r="AF338" s="9" t="s">
        <v>547</v>
      </c>
      <c r="AG338" s="9" t="str">
        <f t="shared" si="58"/>
        <v>CMAC</v>
      </c>
      <c r="AH338" s="7"/>
      <c r="AI338" s="7"/>
      <c r="AJ338" s="7"/>
      <c r="AK338" s="7"/>
      <c r="AL338" s="7"/>
      <c r="AM338" s="7"/>
      <c r="AN338" s="7"/>
      <c r="AO338" s="7" t="e">
        <f ca="1">SEPARARAPELLIDOS2018(Tabla1[[#This Row],[APELLIDOS Y NOMBRES]])</f>
        <v>#NAME?</v>
      </c>
      <c r="AP338" s="7">
        <f t="shared" ca="1" si="59"/>
        <v>0</v>
      </c>
      <c r="AQ338" s="7">
        <f t="shared" ca="1" si="60"/>
        <v>0</v>
      </c>
      <c r="AR338" s="7">
        <f t="shared" ca="1" si="61"/>
        <v>0</v>
      </c>
      <c r="AS338" s="7" t="e">
        <f ca="1">QuitarSimbolos(Tabla1[[#This Row],[CODTRA5]])</f>
        <v>#NAME?</v>
      </c>
      <c r="AT338" s="7" t="s">
        <v>1703</v>
      </c>
      <c r="AU338" s="7">
        <f t="shared" si="56"/>
        <v>1</v>
      </c>
      <c r="AV338" s="7">
        <v>1</v>
      </c>
      <c r="AW338" s="7" t="str">
        <f>+Tabla1[[#This Row],[DNI23]]</f>
        <v>30856568</v>
      </c>
      <c r="AX338" s="7">
        <v>604</v>
      </c>
      <c r="AY338" s="8">
        <f>+Tabla1[[#This Row],[FECHA DE
NACIMIENTO]]</f>
        <v>28123</v>
      </c>
      <c r="AZ338" s="7">
        <f ca="1">+Tabla1[[#This Row],[CODTRA6]]</f>
        <v>0</v>
      </c>
      <c r="BA338" s="7">
        <f ca="1">+Tabla1[[#This Row],[CODTRA7]]</f>
        <v>0</v>
      </c>
      <c r="BB338" s="7" t="e">
        <f ca="1">+Tabla1[[#This Row],[CODTRA8]]</f>
        <v>#NAME?</v>
      </c>
      <c r="BC338" s="7">
        <f>+Tabla1[[#This Row],[SEXO]]</f>
        <v>1</v>
      </c>
      <c r="BD338" s="7">
        <v>9589</v>
      </c>
      <c r="BE338" s="7"/>
      <c r="BF338" s="7">
        <v>959616135</v>
      </c>
      <c r="BG338" s="10" t="s">
        <v>1704</v>
      </c>
      <c r="BH338" s="7"/>
      <c r="BI338" s="9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9"/>
      <c r="CH338" s="9"/>
      <c r="CI338" s="9"/>
      <c r="CJ338" s="7">
        <v>1</v>
      </c>
    </row>
    <row r="339" spans="1:88" ht="15" x14ac:dyDescent="0.25">
      <c r="A339">
        <v>338</v>
      </c>
      <c r="B339" s="28">
        <v>33</v>
      </c>
      <c r="C339" s="28" t="s">
        <v>548</v>
      </c>
      <c r="D339" s="45">
        <v>30856869</v>
      </c>
      <c r="E339" s="29" t="s">
        <v>2387</v>
      </c>
      <c r="F339" s="29" t="s">
        <v>2388</v>
      </c>
      <c r="G339" s="29" t="s">
        <v>1742</v>
      </c>
      <c r="H339" s="30">
        <f t="shared" si="57"/>
        <v>27567</v>
      </c>
      <c r="I339" s="29" t="s">
        <v>1737</v>
      </c>
      <c r="J339" s="28">
        <v>0</v>
      </c>
      <c r="K339" s="31">
        <v>0</v>
      </c>
      <c r="L339" s="7"/>
      <c r="M339" s="7"/>
      <c r="N339" s="7"/>
      <c r="O339" s="32" t="str">
        <f>"Retención Judicial "&amp;(Tabla1[[#This Row],[JUDICIAL]]*100)&amp;"%"</f>
        <v>Retención Judicial 0%</v>
      </c>
      <c r="P339" s="7"/>
      <c r="Q339" s="33">
        <f t="shared" si="62"/>
        <v>930</v>
      </c>
      <c r="R339" s="34">
        <f>+Tabla1[[#This Row],[MINIMO VITAL]]*9%</f>
        <v>83.7</v>
      </c>
      <c r="S339" s="7"/>
      <c r="T339" s="7">
        <f t="shared" ca="1" si="53"/>
        <v>43</v>
      </c>
      <c r="U339" s="7" t="str">
        <f t="shared" si="54"/>
        <v>30856869</v>
      </c>
      <c r="V339" s="7"/>
      <c r="W339" s="7"/>
      <c r="X339" s="7"/>
      <c r="Y339" s="7"/>
      <c r="Z339" s="7"/>
      <c r="AA339" s="8">
        <f>+Tabla1[[#This Row],[FECHA DE
NACIMIENTO]]</f>
        <v>27567</v>
      </c>
      <c r="AB339" s="20"/>
      <c r="AC339" s="7"/>
      <c r="AD339" s="7" t="str">
        <f>IF(COUNTIF(D$1:D338,D339)=0,"OK","Duplicado")</f>
        <v>OK</v>
      </c>
      <c r="AE339" s="7" t="str">
        <f t="shared" ca="1" si="55"/>
        <v>Inactivo</v>
      </c>
      <c r="AF339" s="9" t="s">
        <v>549</v>
      </c>
      <c r="AG339" s="9" t="str">
        <f t="shared" si="58"/>
        <v>CMAC</v>
      </c>
      <c r="AH339" s="7"/>
      <c r="AI339" s="7"/>
      <c r="AJ339" s="7"/>
      <c r="AK339" s="7"/>
      <c r="AL339" s="7"/>
      <c r="AM339" s="7"/>
      <c r="AN339" s="7"/>
      <c r="AO339" s="7" t="e">
        <f ca="1">SEPARARAPELLIDOS2018(Tabla1[[#This Row],[APELLIDOS Y NOMBRES]])</f>
        <v>#NAME?</v>
      </c>
      <c r="AP339" s="7">
        <f t="shared" ca="1" si="59"/>
        <v>0</v>
      </c>
      <c r="AQ339" s="7">
        <f t="shared" ca="1" si="60"/>
        <v>0</v>
      </c>
      <c r="AR339" s="7">
        <f t="shared" ca="1" si="61"/>
        <v>0</v>
      </c>
      <c r="AS339" s="7" t="e">
        <f ca="1">QuitarSimbolos(Tabla1[[#This Row],[CODTRA5]])</f>
        <v>#NAME?</v>
      </c>
      <c r="AT339" s="7" t="s">
        <v>1703</v>
      </c>
      <c r="AU339" s="7">
        <f t="shared" si="56"/>
        <v>1</v>
      </c>
      <c r="AV339" s="7">
        <v>1</v>
      </c>
      <c r="AW339" s="7" t="str">
        <f>+Tabla1[[#This Row],[DNI23]]</f>
        <v>30856869</v>
      </c>
      <c r="AX339" s="7">
        <v>604</v>
      </c>
      <c r="AY339" s="8">
        <f>+Tabla1[[#This Row],[FECHA DE
NACIMIENTO]]</f>
        <v>27567</v>
      </c>
      <c r="AZ339" s="7">
        <f ca="1">+Tabla1[[#This Row],[CODTRA6]]</f>
        <v>0</v>
      </c>
      <c r="BA339" s="7">
        <f ca="1">+Tabla1[[#This Row],[CODTRA7]]</f>
        <v>0</v>
      </c>
      <c r="BB339" s="7" t="e">
        <f ca="1">+Tabla1[[#This Row],[CODTRA8]]</f>
        <v>#NAME?</v>
      </c>
      <c r="BC339" s="7">
        <f>+Tabla1[[#This Row],[SEXO]]</f>
        <v>1</v>
      </c>
      <c r="BD339" s="7">
        <v>9589</v>
      </c>
      <c r="BE339" s="7"/>
      <c r="BF339" s="7">
        <v>959616135</v>
      </c>
      <c r="BG339" s="10" t="s">
        <v>1704</v>
      </c>
      <c r="BH339" s="7"/>
      <c r="BI339" s="9"/>
      <c r="BJ339" s="7"/>
      <c r="BK339" s="7"/>
      <c r="BL339" s="7"/>
      <c r="BM339" s="7" t="s">
        <v>1857</v>
      </c>
      <c r="BN339" s="7">
        <v>13</v>
      </c>
      <c r="BO339" s="7"/>
      <c r="BP339" s="7"/>
      <c r="BQ339" s="7"/>
      <c r="BR339" s="7">
        <v>2</v>
      </c>
      <c r="BS339" s="7" t="s">
        <v>2389</v>
      </c>
      <c r="BT339" s="7"/>
      <c r="BU339" s="7">
        <v>170301</v>
      </c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9"/>
      <c r="CH339" s="9"/>
      <c r="CI339" s="9"/>
      <c r="CJ339" s="7">
        <v>1</v>
      </c>
    </row>
    <row r="340" spans="1:88" ht="15" x14ac:dyDescent="0.25">
      <c r="A340">
        <v>339</v>
      </c>
      <c r="B340" s="28">
        <v>352</v>
      </c>
      <c r="C340" s="28" t="s">
        <v>550</v>
      </c>
      <c r="D340" s="45">
        <v>40613614</v>
      </c>
      <c r="E340" s="29" t="s">
        <v>2390</v>
      </c>
      <c r="F340" s="29" t="s">
        <v>2391</v>
      </c>
      <c r="G340" s="29" t="s">
        <v>1736</v>
      </c>
      <c r="H340" s="30">
        <f t="shared" si="57"/>
        <v>28720</v>
      </c>
      <c r="I340" s="29" t="s">
        <v>1737</v>
      </c>
      <c r="J340" s="28">
        <v>0</v>
      </c>
      <c r="K340" s="31">
        <v>0</v>
      </c>
      <c r="L340" s="7"/>
      <c r="M340" s="7"/>
      <c r="N340" s="7"/>
      <c r="O340" s="32" t="str">
        <f>"Retención Judicial "&amp;(Tabla1[[#This Row],[JUDICIAL]]*100)&amp;"%"</f>
        <v>Retención Judicial 0%</v>
      </c>
      <c r="P340" s="7"/>
      <c r="Q340" s="33">
        <f t="shared" si="62"/>
        <v>930</v>
      </c>
      <c r="R340" s="34">
        <f>+Tabla1[[#This Row],[MINIMO VITAL]]*9%</f>
        <v>83.7</v>
      </c>
      <c r="S340" s="7"/>
      <c r="T340" s="7">
        <f t="shared" ca="1" si="53"/>
        <v>40</v>
      </c>
      <c r="U340" s="7" t="str">
        <f t="shared" si="54"/>
        <v>40613614</v>
      </c>
      <c r="V340" s="7"/>
      <c r="W340" s="7"/>
      <c r="X340" s="7"/>
      <c r="Y340" s="7"/>
      <c r="Z340" s="7"/>
      <c r="AA340" s="8">
        <f>+Tabla1[[#This Row],[FECHA DE
NACIMIENTO]]</f>
        <v>28720</v>
      </c>
      <c r="AB340" s="20">
        <v>3.1</v>
      </c>
      <c r="AC340" s="7"/>
      <c r="AD340" s="7" t="str">
        <f>IF(COUNTIF(D$1:D339,D340)=0,"OK","Duplicado")</f>
        <v>OK</v>
      </c>
      <c r="AE340" s="7" t="str">
        <f t="shared" ca="1" si="55"/>
        <v>Inactivo</v>
      </c>
      <c r="AF340" s="9" t="s">
        <v>551</v>
      </c>
      <c r="AG340" s="9" t="str">
        <f t="shared" si="58"/>
        <v>CMAC</v>
      </c>
      <c r="AH340" s="7"/>
      <c r="AI340" s="7"/>
      <c r="AJ340" s="7"/>
      <c r="AK340" s="7"/>
      <c r="AL340" s="7"/>
      <c r="AM340" s="7"/>
      <c r="AN340" s="7"/>
      <c r="AO340" s="7" t="e">
        <f ca="1">SEPARARAPELLIDOS2018(Tabla1[[#This Row],[APELLIDOS Y NOMBRES]])</f>
        <v>#NAME?</v>
      </c>
      <c r="AP340" s="7">
        <f t="shared" ca="1" si="59"/>
        <v>0</v>
      </c>
      <c r="AQ340" s="7">
        <f t="shared" ca="1" si="60"/>
        <v>0</v>
      </c>
      <c r="AR340" s="7">
        <f t="shared" ca="1" si="61"/>
        <v>0</v>
      </c>
      <c r="AS340" s="7" t="e">
        <f ca="1">QuitarSimbolos(Tabla1[[#This Row],[CODTRA5]])</f>
        <v>#NAME?</v>
      </c>
      <c r="AT340" s="7" t="s">
        <v>1703</v>
      </c>
      <c r="AU340" s="7">
        <f t="shared" si="56"/>
        <v>1</v>
      </c>
      <c r="AV340" s="7">
        <v>1</v>
      </c>
      <c r="AW340" s="7" t="str">
        <f>+Tabla1[[#This Row],[DNI23]]</f>
        <v>40613614</v>
      </c>
      <c r="AX340" s="7">
        <v>604</v>
      </c>
      <c r="AY340" s="8">
        <f>+Tabla1[[#This Row],[FECHA DE
NACIMIENTO]]</f>
        <v>28720</v>
      </c>
      <c r="AZ340" s="7">
        <f ca="1">+Tabla1[[#This Row],[CODTRA6]]</f>
        <v>0</v>
      </c>
      <c r="BA340" s="7">
        <f ca="1">+Tabla1[[#This Row],[CODTRA7]]</f>
        <v>0</v>
      </c>
      <c r="BB340" s="7" t="e">
        <f ca="1">+Tabla1[[#This Row],[CODTRA8]]</f>
        <v>#NAME?</v>
      </c>
      <c r="BC340" s="7">
        <f>+Tabla1[[#This Row],[SEXO]]</f>
        <v>1</v>
      </c>
      <c r="BD340" s="7">
        <v>9589</v>
      </c>
      <c r="BE340" s="7"/>
      <c r="BF340" s="7">
        <v>959616135</v>
      </c>
      <c r="BG340" s="10" t="s">
        <v>1704</v>
      </c>
      <c r="BH340" s="7">
        <v>3</v>
      </c>
      <c r="BI340" s="9" t="s">
        <v>2392</v>
      </c>
      <c r="BJ340" s="7">
        <v>206</v>
      </c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>
        <v>40701</v>
      </c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9"/>
      <c r="CH340" s="9"/>
      <c r="CI340" s="9"/>
      <c r="CJ340" s="7">
        <v>1</v>
      </c>
    </row>
    <row r="341" spans="1:88" ht="15" x14ac:dyDescent="0.25">
      <c r="A341">
        <v>340</v>
      </c>
      <c r="B341" s="28">
        <v>1301</v>
      </c>
      <c r="C341" s="28" t="s">
        <v>1557</v>
      </c>
      <c r="D341" s="45">
        <v>42898785</v>
      </c>
      <c r="E341" s="28" t="s">
        <v>2393</v>
      </c>
      <c r="F341" s="37" t="s">
        <v>2394</v>
      </c>
      <c r="G341" s="29" t="s">
        <v>1709</v>
      </c>
      <c r="H341" s="30">
        <f t="shared" si="57"/>
        <v>30417</v>
      </c>
      <c r="I341" s="29" t="s">
        <v>1710</v>
      </c>
      <c r="J341" s="28">
        <v>0</v>
      </c>
      <c r="K341" s="31">
        <v>0</v>
      </c>
      <c r="L341" s="7"/>
      <c r="M341" s="7"/>
      <c r="N341" s="7"/>
      <c r="O341" s="32" t="str">
        <f>"Retención Judicial "&amp;(Tabla1[[#This Row],[JUDICIAL]]*100)&amp;"%"</f>
        <v>Retención Judicial 0%</v>
      </c>
      <c r="P341" s="7"/>
      <c r="Q341" s="33">
        <f t="shared" si="62"/>
        <v>930</v>
      </c>
      <c r="R341" s="34">
        <f>+Tabla1[[#This Row],[MINIMO VITAL]]*9%</f>
        <v>83.7</v>
      </c>
      <c r="S341" s="7"/>
      <c r="T341" s="7">
        <f t="shared" ca="1" si="53"/>
        <v>36</v>
      </c>
      <c r="U341" s="7" t="str">
        <f t="shared" si="54"/>
        <v>42898785</v>
      </c>
      <c r="V341" s="7"/>
      <c r="W341" s="7"/>
      <c r="X341" s="7"/>
      <c r="Y341" s="7"/>
      <c r="Z341" s="7"/>
      <c r="AA341" s="8">
        <f>+Tabla1[[#This Row],[FECHA DE
NACIMIENTO]]</f>
        <v>30417</v>
      </c>
      <c r="AB341" s="20"/>
      <c r="AC341" s="7"/>
      <c r="AD341" s="7" t="str">
        <f>IF(COUNTIF(D$1:D340,D341)=0,"OK","Duplicado")</f>
        <v>OK</v>
      </c>
      <c r="AE341" s="7" t="str">
        <f t="shared" ca="1" si="55"/>
        <v>Inactivo</v>
      </c>
      <c r="AF341" s="7" t="s">
        <v>1572</v>
      </c>
      <c r="AG341" s="9" t="str">
        <f t="shared" si="58"/>
        <v>CMAC</v>
      </c>
      <c r="AH341" s="7"/>
      <c r="AI341" s="7"/>
      <c r="AJ341" s="7"/>
      <c r="AK341" s="7"/>
      <c r="AL341" s="7"/>
      <c r="AM341" s="7"/>
      <c r="AN341" s="7"/>
      <c r="AO341" s="7" t="e">
        <f ca="1">SEPARARAPELLIDOS2018(Tabla1[[#This Row],[APELLIDOS Y NOMBRES]])</f>
        <v>#NAME?</v>
      </c>
      <c r="AP341" s="7">
        <f t="shared" ca="1" si="59"/>
        <v>0</v>
      </c>
      <c r="AQ341" s="7">
        <f t="shared" ca="1" si="60"/>
        <v>0</v>
      </c>
      <c r="AR341" s="7">
        <f t="shared" ca="1" si="61"/>
        <v>0</v>
      </c>
      <c r="AS341" s="7" t="e">
        <f ca="1">QuitarSimbolos(Tabla1[[#This Row],[CODTRA5]])</f>
        <v>#NAME?</v>
      </c>
      <c r="AT341" s="7" t="s">
        <v>1974</v>
      </c>
      <c r="AU341" s="7">
        <f t="shared" si="56"/>
        <v>2</v>
      </c>
      <c r="AV341" s="7">
        <v>1</v>
      </c>
      <c r="AW341" s="7" t="str">
        <f>+Tabla1[[#This Row],[DNI23]]</f>
        <v>42898785</v>
      </c>
      <c r="AX341" s="7">
        <v>604</v>
      </c>
      <c r="AY341" s="11">
        <f>+Tabla1[[#This Row],[FECHA DE
NACIMIENTO]]</f>
        <v>30417</v>
      </c>
      <c r="AZ341" s="7">
        <f ca="1">+Tabla1[[#This Row],[CODTRA6]]</f>
        <v>0</v>
      </c>
      <c r="BA341" s="7">
        <f ca="1">+Tabla1[[#This Row],[CODTRA7]]</f>
        <v>0</v>
      </c>
      <c r="BB341" s="7" t="e">
        <f ca="1">+Tabla1[[#This Row],[CODTRA8]]</f>
        <v>#NAME?</v>
      </c>
      <c r="BC341" s="7">
        <f>+Tabla1[[#This Row],[SEXO]]</f>
        <v>2</v>
      </c>
      <c r="BD341" s="7">
        <v>9589</v>
      </c>
      <c r="BE341" s="7"/>
      <c r="BF341" s="7">
        <v>959616135</v>
      </c>
      <c r="BG341" s="10" t="s">
        <v>1704</v>
      </c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</row>
    <row r="342" spans="1:88" ht="15" x14ac:dyDescent="0.25">
      <c r="A342">
        <v>341</v>
      </c>
      <c r="B342" s="28">
        <v>907</v>
      </c>
      <c r="C342" s="28" t="s">
        <v>552</v>
      </c>
      <c r="D342" s="45">
        <v>45774102</v>
      </c>
      <c r="E342" s="29" t="s">
        <v>2395</v>
      </c>
      <c r="F342" s="29" t="s">
        <v>2396</v>
      </c>
      <c r="G342" s="29" t="s">
        <v>1757</v>
      </c>
      <c r="H342" s="30">
        <f t="shared" si="57"/>
        <v>32292</v>
      </c>
      <c r="I342" s="29" t="s">
        <v>1710</v>
      </c>
      <c r="J342" s="28">
        <v>0</v>
      </c>
      <c r="K342" s="31">
        <v>0</v>
      </c>
      <c r="L342" s="7"/>
      <c r="M342" s="7"/>
      <c r="N342" s="7"/>
      <c r="O342" s="32" t="str">
        <f>"Retención Judicial "&amp;(Tabla1[[#This Row],[JUDICIAL]]*100)&amp;"%"</f>
        <v>Retención Judicial 0%</v>
      </c>
      <c r="P342" s="7"/>
      <c r="Q342" s="33">
        <f t="shared" si="62"/>
        <v>930</v>
      </c>
      <c r="R342" s="34">
        <f>+Tabla1[[#This Row],[MINIMO VITAL]]*9%</f>
        <v>83.7</v>
      </c>
      <c r="S342" s="7"/>
      <c r="T342" s="7">
        <f t="shared" ca="1" si="53"/>
        <v>30</v>
      </c>
      <c r="U342" s="7" t="str">
        <f t="shared" si="54"/>
        <v>45774102</v>
      </c>
      <c r="V342" s="7"/>
      <c r="W342" s="7"/>
      <c r="X342" s="7"/>
      <c r="Y342" s="7"/>
      <c r="Z342" s="7"/>
      <c r="AA342" s="8">
        <f>+Tabla1[[#This Row],[FECHA DE
NACIMIENTO]]</f>
        <v>32292</v>
      </c>
      <c r="AB342" s="20"/>
      <c r="AC342" s="7"/>
      <c r="AD342" s="7" t="str">
        <f>IF(COUNTIF(D$1:D341,D342)=0,"OK","Duplicado")</f>
        <v>OK</v>
      </c>
      <c r="AE342" s="7" t="str">
        <f t="shared" ca="1" si="55"/>
        <v>Inactivo</v>
      </c>
      <c r="AF342" s="9" t="s">
        <v>553</v>
      </c>
      <c r="AG342" s="9" t="str">
        <f t="shared" si="58"/>
        <v>CMAC</v>
      </c>
      <c r="AH342" s="7"/>
      <c r="AI342" s="7"/>
      <c r="AJ342" s="7"/>
      <c r="AK342" s="7"/>
      <c r="AL342" s="7"/>
      <c r="AM342" s="7"/>
      <c r="AN342" s="7"/>
      <c r="AO342" s="7" t="e">
        <f ca="1">SEPARARAPELLIDOS2018(Tabla1[[#This Row],[APELLIDOS Y NOMBRES]])</f>
        <v>#NAME?</v>
      </c>
      <c r="AP342" s="7">
        <f t="shared" ca="1" si="59"/>
        <v>0</v>
      </c>
      <c r="AQ342" s="7">
        <f t="shared" ca="1" si="60"/>
        <v>0</v>
      </c>
      <c r="AR342" s="7">
        <f t="shared" ca="1" si="61"/>
        <v>0</v>
      </c>
      <c r="AS342" s="7" t="e">
        <f ca="1">QuitarSimbolos(Tabla1[[#This Row],[CODTRA5]])</f>
        <v>#NAME?</v>
      </c>
      <c r="AT342" s="7" t="s">
        <v>1703</v>
      </c>
      <c r="AU342" s="7">
        <f t="shared" si="56"/>
        <v>1</v>
      </c>
      <c r="AV342" s="7">
        <v>1</v>
      </c>
      <c r="AW342" s="7" t="str">
        <f>+Tabla1[[#This Row],[DNI23]]</f>
        <v>45774102</v>
      </c>
      <c r="AX342" s="7">
        <v>604</v>
      </c>
      <c r="AY342" s="8">
        <f>+Tabla1[[#This Row],[FECHA DE
NACIMIENTO]]</f>
        <v>32292</v>
      </c>
      <c r="AZ342" s="7">
        <f ca="1">+Tabla1[[#This Row],[CODTRA6]]</f>
        <v>0</v>
      </c>
      <c r="BA342" s="7">
        <f ca="1">+Tabla1[[#This Row],[CODTRA7]]</f>
        <v>0</v>
      </c>
      <c r="BB342" s="7" t="e">
        <f ca="1">+Tabla1[[#This Row],[CODTRA8]]</f>
        <v>#NAME?</v>
      </c>
      <c r="BC342" s="7">
        <f>+Tabla1[[#This Row],[SEXO]]</f>
        <v>1</v>
      </c>
      <c r="BD342" s="7">
        <v>9589</v>
      </c>
      <c r="BE342" s="7"/>
      <c r="BF342" s="7">
        <v>959616135</v>
      </c>
      <c r="BG342" s="10" t="s">
        <v>1704</v>
      </c>
      <c r="BH342" s="7"/>
      <c r="BI342" s="9"/>
      <c r="BJ342" s="7"/>
      <c r="BK342" s="7"/>
      <c r="BL342" s="7"/>
      <c r="BM342" s="7" t="s">
        <v>1721</v>
      </c>
      <c r="BN342" s="7">
        <v>1</v>
      </c>
      <c r="BO342" s="7"/>
      <c r="BP342" s="7"/>
      <c r="BQ342" s="7"/>
      <c r="BR342" s="7">
        <v>1</v>
      </c>
      <c r="BS342" s="7" t="s">
        <v>2309</v>
      </c>
      <c r="BT342" s="7"/>
      <c r="BU342" s="7">
        <v>40701</v>
      </c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9"/>
      <c r="CH342" s="9"/>
      <c r="CI342" s="9"/>
      <c r="CJ342" s="7">
        <v>1</v>
      </c>
    </row>
    <row r="343" spans="1:88" ht="15" x14ac:dyDescent="0.25">
      <c r="A343">
        <v>342</v>
      </c>
      <c r="B343" s="28">
        <v>908</v>
      </c>
      <c r="C343" s="28" t="s">
        <v>554</v>
      </c>
      <c r="D343" s="45">
        <v>80230156</v>
      </c>
      <c r="E343" s="29" t="s">
        <v>2397</v>
      </c>
      <c r="F343" s="29"/>
      <c r="G343" s="29" t="s">
        <v>1702</v>
      </c>
      <c r="H343" s="30">
        <f t="shared" si="57"/>
        <v>27367</v>
      </c>
      <c r="I343" s="29"/>
      <c r="J343" s="28">
        <v>0</v>
      </c>
      <c r="K343" s="31">
        <v>0</v>
      </c>
      <c r="L343" s="7"/>
      <c r="M343" s="7"/>
      <c r="N343" s="7"/>
      <c r="O343" s="32" t="str">
        <f>"Retención Judicial "&amp;(Tabla1[[#This Row],[JUDICIAL]]*100)&amp;"%"</f>
        <v>Retención Judicial 0%</v>
      </c>
      <c r="P343" s="7"/>
      <c r="Q343" s="33">
        <f t="shared" si="62"/>
        <v>930</v>
      </c>
      <c r="R343" s="34">
        <f>+Tabla1[[#This Row],[MINIMO VITAL]]*9%</f>
        <v>83.7</v>
      </c>
      <c r="S343" s="7"/>
      <c r="T343" s="7">
        <f t="shared" ca="1" si="53"/>
        <v>44</v>
      </c>
      <c r="U343" s="7" t="str">
        <f t="shared" si="54"/>
        <v>80230156</v>
      </c>
      <c r="V343" s="7"/>
      <c r="W343" s="7"/>
      <c r="X343" s="7"/>
      <c r="Y343" s="7"/>
      <c r="Z343" s="7"/>
      <c r="AA343" s="8">
        <f>+Tabla1[[#This Row],[FECHA DE
NACIMIENTO]]</f>
        <v>27367</v>
      </c>
      <c r="AB343" s="20"/>
      <c r="AC343" s="7"/>
      <c r="AD343" s="7" t="str">
        <f>IF(COUNTIF(D$1:D342,D343)=0,"OK","Duplicado")</f>
        <v>OK</v>
      </c>
      <c r="AE343" s="7" t="str">
        <f t="shared" ca="1" si="55"/>
        <v>Inactivo</v>
      </c>
      <c r="AF343" s="9" t="s">
        <v>555</v>
      </c>
      <c r="AG343" s="9" t="str">
        <f t="shared" si="58"/>
        <v>CMAC</v>
      </c>
      <c r="AH343" s="7"/>
      <c r="AI343" s="7"/>
      <c r="AJ343" s="7"/>
      <c r="AK343" s="7"/>
      <c r="AL343" s="7"/>
      <c r="AM343" s="7"/>
      <c r="AN343" s="7"/>
      <c r="AO343" s="7" t="e">
        <f ca="1">SEPARARAPELLIDOS2018(Tabla1[[#This Row],[APELLIDOS Y NOMBRES]])</f>
        <v>#NAME?</v>
      </c>
      <c r="AP343" s="7">
        <f t="shared" ca="1" si="59"/>
        <v>0</v>
      </c>
      <c r="AQ343" s="7">
        <f t="shared" ca="1" si="60"/>
        <v>0</v>
      </c>
      <c r="AR343" s="7">
        <f t="shared" ca="1" si="61"/>
        <v>0</v>
      </c>
      <c r="AS343" s="7" t="e">
        <f ca="1">QuitarSimbolos(Tabla1[[#This Row],[CODTRA5]])</f>
        <v>#NAME?</v>
      </c>
      <c r="AT343" s="7" t="s">
        <v>1703</v>
      </c>
      <c r="AU343" s="7">
        <f t="shared" si="56"/>
        <v>1</v>
      </c>
      <c r="AV343" s="7">
        <v>1</v>
      </c>
      <c r="AW343" s="7" t="str">
        <f>+Tabla1[[#This Row],[DNI23]]</f>
        <v>80230156</v>
      </c>
      <c r="AX343" s="7">
        <v>604</v>
      </c>
      <c r="AY343" s="8">
        <f>+Tabla1[[#This Row],[FECHA DE
NACIMIENTO]]</f>
        <v>27367</v>
      </c>
      <c r="AZ343" s="7">
        <f ca="1">+Tabla1[[#This Row],[CODTRA6]]</f>
        <v>0</v>
      </c>
      <c r="BA343" s="7">
        <f ca="1">+Tabla1[[#This Row],[CODTRA7]]</f>
        <v>0</v>
      </c>
      <c r="BB343" s="7" t="e">
        <f ca="1">+Tabla1[[#This Row],[CODTRA8]]</f>
        <v>#NAME?</v>
      </c>
      <c r="BC343" s="7">
        <f>+Tabla1[[#This Row],[SEXO]]</f>
        <v>1</v>
      </c>
      <c r="BD343" s="7">
        <v>9589</v>
      </c>
      <c r="BE343" s="7"/>
      <c r="BF343" s="7">
        <v>959616135</v>
      </c>
      <c r="BG343" s="10" t="s">
        <v>1704</v>
      </c>
      <c r="BH343" s="7"/>
      <c r="BI343" s="9"/>
      <c r="BJ343" s="7"/>
      <c r="BK343" s="7"/>
      <c r="BL343" s="7"/>
      <c r="BM343" s="7">
        <v>16</v>
      </c>
      <c r="BN343" s="7">
        <v>2</v>
      </c>
      <c r="BO343" s="7"/>
      <c r="BP343" s="7"/>
      <c r="BQ343" s="7"/>
      <c r="BR343" s="7">
        <v>5</v>
      </c>
      <c r="BS343" s="7" t="s">
        <v>1868</v>
      </c>
      <c r="BT343" s="7"/>
      <c r="BU343" s="7">
        <v>170301</v>
      </c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9"/>
      <c r="CH343" s="9"/>
      <c r="CI343" s="9"/>
      <c r="CJ343" s="7">
        <v>1</v>
      </c>
    </row>
    <row r="344" spans="1:88" ht="15" x14ac:dyDescent="0.25">
      <c r="A344">
        <v>343</v>
      </c>
      <c r="B344" s="28">
        <v>7</v>
      </c>
      <c r="C344" s="28" t="s">
        <v>556</v>
      </c>
      <c r="D344" s="45">
        <v>4622603</v>
      </c>
      <c r="E344" s="29" t="s">
        <v>2398</v>
      </c>
      <c r="F344" s="29" t="s">
        <v>2399</v>
      </c>
      <c r="G344" s="29" t="s">
        <v>1742</v>
      </c>
      <c r="H344" s="30">
        <f t="shared" si="57"/>
        <v>17779</v>
      </c>
      <c r="I344" s="29" t="s">
        <v>1737</v>
      </c>
      <c r="J344" s="28">
        <v>0</v>
      </c>
      <c r="K344" s="31">
        <v>0</v>
      </c>
      <c r="L344" s="7"/>
      <c r="M344" s="7"/>
      <c r="N344" s="7"/>
      <c r="O344" s="32" t="str">
        <f>"Retención Judicial "&amp;(Tabla1[[#This Row],[JUDICIAL]]*100)&amp;"%"</f>
        <v>Retención Judicial 0%</v>
      </c>
      <c r="P344" s="7"/>
      <c r="Q344" s="33">
        <f t="shared" si="62"/>
        <v>930</v>
      </c>
      <c r="R344" s="34">
        <f>+Tabla1[[#This Row],[MINIMO VITAL]]*9%</f>
        <v>83.7</v>
      </c>
      <c r="S344" s="7"/>
      <c r="T344" s="7">
        <f t="shared" ca="1" si="53"/>
        <v>70</v>
      </c>
      <c r="U344" s="7" t="str">
        <f t="shared" si="54"/>
        <v>04622603</v>
      </c>
      <c r="V344" s="7"/>
      <c r="W344" s="7"/>
      <c r="X344" s="7"/>
      <c r="Y344" s="7"/>
      <c r="Z344" s="7"/>
      <c r="AA344" s="8">
        <f>+Tabla1[[#This Row],[FECHA DE
NACIMIENTO]]</f>
        <v>17779</v>
      </c>
      <c r="AB344" s="20"/>
      <c r="AC344" s="7"/>
      <c r="AD344" s="7" t="str">
        <f>IF(COUNTIF(D$1:D343,D344)=0,"OK","Duplicado")</f>
        <v>OK</v>
      </c>
      <c r="AE344" s="7" t="str">
        <f t="shared" ca="1" si="55"/>
        <v>Inactivo</v>
      </c>
      <c r="AF344" s="9" t="s">
        <v>557</v>
      </c>
      <c r="AG344" s="9" t="str">
        <f t="shared" si="58"/>
        <v>CMAC</v>
      </c>
      <c r="AH344" s="7"/>
      <c r="AI344" s="7"/>
      <c r="AJ344" s="7"/>
      <c r="AK344" s="7"/>
      <c r="AL344" s="7"/>
      <c r="AM344" s="7"/>
      <c r="AN344" s="7"/>
      <c r="AO344" s="7" t="e">
        <f ca="1">SEPARARAPELLIDOS2018(Tabla1[[#This Row],[APELLIDOS Y NOMBRES]])</f>
        <v>#NAME?</v>
      </c>
      <c r="AP344" s="7">
        <f t="shared" ca="1" si="59"/>
        <v>0</v>
      </c>
      <c r="AQ344" s="7">
        <f t="shared" ca="1" si="60"/>
        <v>0</v>
      </c>
      <c r="AR344" s="7">
        <f t="shared" ca="1" si="61"/>
        <v>0</v>
      </c>
      <c r="AS344" s="7" t="e">
        <f ca="1">QuitarSimbolos(Tabla1[[#This Row],[CODTRA5]])</f>
        <v>#NAME?</v>
      </c>
      <c r="AT344" s="7" t="s">
        <v>1703</v>
      </c>
      <c r="AU344" s="7">
        <f t="shared" si="56"/>
        <v>1</v>
      </c>
      <c r="AV344" s="7">
        <v>1</v>
      </c>
      <c r="AW344" s="7" t="str">
        <f>+Tabla1[[#This Row],[DNI23]]</f>
        <v>04622603</v>
      </c>
      <c r="AX344" s="7">
        <v>604</v>
      </c>
      <c r="AY344" s="8">
        <f>+Tabla1[[#This Row],[FECHA DE
NACIMIENTO]]</f>
        <v>17779</v>
      </c>
      <c r="AZ344" s="7">
        <f ca="1">+Tabla1[[#This Row],[CODTRA6]]</f>
        <v>0</v>
      </c>
      <c r="BA344" s="7">
        <f ca="1">+Tabla1[[#This Row],[CODTRA7]]</f>
        <v>0</v>
      </c>
      <c r="BB344" s="7" t="e">
        <f ca="1">+Tabla1[[#This Row],[CODTRA8]]</f>
        <v>#NAME?</v>
      </c>
      <c r="BC344" s="7">
        <f>+Tabla1[[#This Row],[SEXO]]</f>
        <v>1</v>
      </c>
      <c r="BD344" s="7">
        <v>9589</v>
      </c>
      <c r="BE344" s="7"/>
      <c r="BF344" s="7">
        <v>968240662</v>
      </c>
      <c r="BG344" s="10" t="s">
        <v>2400</v>
      </c>
      <c r="BH344" s="7"/>
      <c r="BI344" s="9"/>
      <c r="BJ344" s="7"/>
      <c r="BK344" s="7"/>
      <c r="BL344" s="7"/>
      <c r="BM344" s="7" t="s">
        <v>1738</v>
      </c>
      <c r="BN344" s="7">
        <v>20</v>
      </c>
      <c r="BO344" s="7"/>
      <c r="BP344" s="7"/>
      <c r="BQ344" s="7"/>
      <c r="BR344" s="7">
        <v>1</v>
      </c>
      <c r="BS344" s="7" t="s">
        <v>2112</v>
      </c>
      <c r="BT344" s="7"/>
      <c r="BU344" s="7">
        <v>40701</v>
      </c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9"/>
      <c r="CH344" s="9"/>
      <c r="CI344" s="9"/>
      <c r="CJ344" s="7">
        <v>1</v>
      </c>
    </row>
    <row r="345" spans="1:88" ht="15" x14ac:dyDescent="0.25">
      <c r="A345">
        <v>344</v>
      </c>
      <c r="B345" s="28">
        <v>489</v>
      </c>
      <c r="C345" s="28" t="s">
        <v>558</v>
      </c>
      <c r="D345" s="45">
        <v>10301927</v>
      </c>
      <c r="E345" s="29" t="s">
        <v>2401</v>
      </c>
      <c r="F345" s="29"/>
      <c r="G345" s="29" t="s">
        <v>1702</v>
      </c>
      <c r="H345" s="30">
        <f t="shared" si="57"/>
        <v>27160</v>
      </c>
      <c r="I345" s="29"/>
      <c r="J345" s="28">
        <v>0</v>
      </c>
      <c r="K345" s="31">
        <v>0</v>
      </c>
      <c r="L345" s="7"/>
      <c r="M345" s="7"/>
      <c r="N345" s="7"/>
      <c r="O345" s="32" t="str">
        <f>"Retención Judicial "&amp;(Tabla1[[#This Row],[JUDICIAL]]*100)&amp;"%"</f>
        <v>Retención Judicial 0%</v>
      </c>
      <c r="P345" s="7"/>
      <c r="Q345" s="33">
        <f t="shared" si="62"/>
        <v>930</v>
      </c>
      <c r="R345" s="34">
        <f>+Tabla1[[#This Row],[MINIMO VITAL]]*9%</f>
        <v>83.7</v>
      </c>
      <c r="S345" s="7"/>
      <c r="T345" s="7">
        <f t="shared" ca="1" si="53"/>
        <v>44</v>
      </c>
      <c r="U345" s="7" t="str">
        <f t="shared" si="54"/>
        <v>10301927</v>
      </c>
      <c r="V345" s="7"/>
      <c r="W345" s="7"/>
      <c r="X345" s="7"/>
      <c r="Y345" s="7"/>
      <c r="Z345" s="7"/>
      <c r="AA345" s="8">
        <f>+Tabla1[[#This Row],[FECHA DE
NACIMIENTO]]</f>
        <v>27160</v>
      </c>
      <c r="AB345" s="20">
        <v>3.1</v>
      </c>
      <c r="AC345" s="7"/>
      <c r="AD345" s="7" t="str">
        <f>IF(COUNTIF(D$1:D344,D345)=0,"OK","Duplicado")</f>
        <v>OK</v>
      </c>
      <c r="AE345" s="7" t="str">
        <f t="shared" ca="1" si="55"/>
        <v>Inactivo</v>
      </c>
      <c r="AF345" s="9" t="s">
        <v>559</v>
      </c>
      <c r="AG345" s="9" t="str">
        <f t="shared" si="58"/>
        <v>CMAC</v>
      </c>
      <c r="AH345" s="7"/>
      <c r="AI345" s="7"/>
      <c r="AJ345" s="7"/>
      <c r="AK345" s="7"/>
      <c r="AL345" s="7"/>
      <c r="AM345" s="7"/>
      <c r="AN345" s="7"/>
      <c r="AO345" s="7" t="e">
        <f ca="1">SEPARARAPELLIDOS2018(Tabla1[[#This Row],[APELLIDOS Y NOMBRES]])</f>
        <v>#NAME?</v>
      </c>
      <c r="AP345" s="7">
        <f t="shared" ca="1" si="59"/>
        <v>0</v>
      </c>
      <c r="AQ345" s="7">
        <f t="shared" ca="1" si="60"/>
        <v>0</v>
      </c>
      <c r="AR345" s="7">
        <f t="shared" ca="1" si="61"/>
        <v>0</v>
      </c>
      <c r="AS345" s="7" t="e">
        <f ca="1">QuitarSimbolos(Tabla1[[#This Row],[CODTRA5]])</f>
        <v>#NAME?</v>
      </c>
      <c r="AT345" s="7" t="s">
        <v>1703</v>
      </c>
      <c r="AU345" s="7">
        <f t="shared" si="56"/>
        <v>1</v>
      </c>
      <c r="AV345" s="7">
        <v>1</v>
      </c>
      <c r="AW345" s="7" t="str">
        <f>+Tabla1[[#This Row],[DNI23]]</f>
        <v>10301927</v>
      </c>
      <c r="AX345" s="7">
        <v>604</v>
      </c>
      <c r="AY345" s="8">
        <f>+Tabla1[[#This Row],[FECHA DE
NACIMIENTO]]</f>
        <v>27160</v>
      </c>
      <c r="AZ345" s="7">
        <f ca="1">+Tabla1[[#This Row],[CODTRA6]]</f>
        <v>0</v>
      </c>
      <c r="BA345" s="7">
        <f ca="1">+Tabla1[[#This Row],[CODTRA7]]</f>
        <v>0</v>
      </c>
      <c r="BB345" s="7" t="e">
        <f ca="1">+Tabla1[[#This Row],[CODTRA8]]</f>
        <v>#NAME?</v>
      </c>
      <c r="BC345" s="7">
        <f>+Tabla1[[#This Row],[SEXO]]</f>
        <v>1</v>
      </c>
      <c r="BD345" s="7">
        <v>9589</v>
      </c>
      <c r="BE345" s="7"/>
      <c r="BF345" s="7">
        <v>972990395</v>
      </c>
      <c r="BG345" s="10" t="s">
        <v>2402</v>
      </c>
      <c r="BH345" s="7"/>
      <c r="BI345" s="9"/>
      <c r="BJ345" s="7"/>
      <c r="BK345" s="7"/>
      <c r="BL345" s="7"/>
      <c r="BM345" s="7" t="s">
        <v>3</v>
      </c>
      <c r="BN345" s="7">
        <v>3</v>
      </c>
      <c r="BO345" s="7"/>
      <c r="BP345" s="7"/>
      <c r="BQ345" s="7"/>
      <c r="BR345" s="7">
        <v>2</v>
      </c>
      <c r="BS345" s="7" t="s">
        <v>2112</v>
      </c>
      <c r="BT345" s="7"/>
      <c r="BU345" s="7">
        <v>40701</v>
      </c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9"/>
      <c r="CH345" s="9"/>
      <c r="CI345" s="9"/>
      <c r="CJ345" s="7">
        <v>1</v>
      </c>
    </row>
    <row r="346" spans="1:88" ht="15" x14ac:dyDescent="0.25">
      <c r="A346">
        <v>345</v>
      </c>
      <c r="B346" s="28">
        <v>910</v>
      </c>
      <c r="C346" s="28" t="s">
        <v>560</v>
      </c>
      <c r="D346" s="45">
        <v>40239508</v>
      </c>
      <c r="E346" s="29" t="s">
        <v>2403</v>
      </c>
      <c r="F346" s="29" t="s">
        <v>2404</v>
      </c>
      <c r="G346" s="29" t="s">
        <v>1736</v>
      </c>
      <c r="H346" s="30">
        <f t="shared" si="57"/>
        <v>29043</v>
      </c>
      <c r="I346" s="29" t="s">
        <v>1710</v>
      </c>
      <c r="J346" s="28">
        <v>0</v>
      </c>
      <c r="K346" s="31">
        <v>0</v>
      </c>
      <c r="L346" s="7"/>
      <c r="M346" s="7"/>
      <c r="N346" s="7"/>
      <c r="O346" s="32" t="str">
        <f>"Retención Judicial "&amp;(Tabla1[[#This Row],[JUDICIAL]]*100)&amp;"%"</f>
        <v>Retención Judicial 0%</v>
      </c>
      <c r="P346" s="7"/>
      <c r="Q346" s="33">
        <f t="shared" si="62"/>
        <v>930</v>
      </c>
      <c r="R346" s="34">
        <f>+Tabla1[[#This Row],[MINIMO VITAL]]*9%</f>
        <v>83.7</v>
      </c>
      <c r="S346" s="7"/>
      <c r="T346" s="7">
        <f t="shared" ca="1" si="53"/>
        <v>39</v>
      </c>
      <c r="U346" s="7" t="str">
        <f t="shared" si="54"/>
        <v>40239508</v>
      </c>
      <c r="V346" s="7"/>
      <c r="W346" s="7"/>
      <c r="X346" s="7"/>
      <c r="Y346" s="7"/>
      <c r="Z346" s="7"/>
      <c r="AA346" s="8">
        <f>+Tabla1[[#This Row],[FECHA DE
NACIMIENTO]]</f>
        <v>29043</v>
      </c>
      <c r="AB346" s="20"/>
      <c r="AC346" s="7"/>
      <c r="AD346" s="7" t="str">
        <f>IF(COUNTIF(D$1:D345,D346)=0,"OK","Duplicado")</f>
        <v>OK</v>
      </c>
      <c r="AE346" s="7" t="str">
        <f t="shared" ca="1" si="55"/>
        <v>Inactivo</v>
      </c>
      <c r="AF346" s="9" t="s">
        <v>561</v>
      </c>
      <c r="AG346" s="9" t="str">
        <f t="shared" si="58"/>
        <v>CMAC</v>
      </c>
      <c r="AH346" s="7"/>
      <c r="AI346" s="7"/>
      <c r="AJ346" s="7"/>
      <c r="AK346" s="7"/>
      <c r="AL346" s="7"/>
      <c r="AM346" s="7"/>
      <c r="AN346" s="7"/>
      <c r="AO346" s="7" t="e">
        <f ca="1">SEPARARAPELLIDOS2018(Tabla1[[#This Row],[APELLIDOS Y NOMBRES]])</f>
        <v>#NAME?</v>
      </c>
      <c r="AP346" s="7">
        <f t="shared" ca="1" si="59"/>
        <v>0</v>
      </c>
      <c r="AQ346" s="7">
        <f t="shared" ca="1" si="60"/>
        <v>0</v>
      </c>
      <c r="AR346" s="7">
        <f t="shared" ca="1" si="61"/>
        <v>0</v>
      </c>
      <c r="AS346" s="7" t="e">
        <f ca="1">QuitarSimbolos(Tabla1[[#This Row],[CODTRA5]])</f>
        <v>#NAME?</v>
      </c>
      <c r="AT346" s="7" t="s">
        <v>1703</v>
      </c>
      <c r="AU346" s="7">
        <f t="shared" si="56"/>
        <v>1</v>
      </c>
      <c r="AV346" s="7">
        <v>1</v>
      </c>
      <c r="AW346" s="7" t="str">
        <f>+Tabla1[[#This Row],[DNI23]]</f>
        <v>40239508</v>
      </c>
      <c r="AX346" s="7">
        <v>604</v>
      </c>
      <c r="AY346" s="8">
        <f>+Tabla1[[#This Row],[FECHA DE
NACIMIENTO]]</f>
        <v>29043</v>
      </c>
      <c r="AZ346" s="7">
        <f ca="1">+Tabla1[[#This Row],[CODTRA6]]</f>
        <v>0</v>
      </c>
      <c r="BA346" s="7">
        <f ca="1">+Tabla1[[#This Row],[CODTRA7]]</f>
        <v>0</v>
      </c>
      <c r="BB346" s="7" t="e">
        <f ca="1">+Tabla1[[#This Row],[CODTRA8]]</f>
        <v>#NAME?</v>
      </c>
      <c r="BC346" s="7">
        <f>+Tabla1[[#This Row],[SEXO]]</f>
        <v>1</v>
      </c>
      <c r="BD346" s="7">
        <v>9589</v>
      </c>
      <c r="BE346" s="7"/>
      <c r="BF346" s="7">
        <v>959616135</v>
      </c>
      <c r="BG346" s="10" t="s">
        <v>1704</v>
      </c>
      <c r="BH346" s="7">
        <v>3</v>
      </c>
      <c r="BI346" s="9" t="s">
        <v>2344</v>
      </c>
      <c r="BJ346" s="7">
        <v>539</v>
      </c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>
        <v>40701</v>
      </c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9"/>
      <c r="CH346" s="9"/>
      <c r="CI346" s="9"/>
      <c r="CJ346" s="7">
        <v>1</v>
      </c>
    </row>
    <row r="347" spans="1:88" ht="15" x14ac:dyDescent="0.25">
      <c r="A347">
        <v>346</v>
      </c>
      <c r="B347" s="28">
        <v>13</v>
      </c>
      <c r="C347" s="28" t="s">
        <v>562</v>
      </c>
      <c r="D347" s="45">
        <v>4643290</v>
      </c>
      <c r="E347" s="29" t="s">
        <v>2405</v>
      </c>
      <c r="F347" s="29" t="s">
        <v>2406</v>
      </c>
      <c r="G347" s="29" t="s">
        <v>1736</v>
      </c>
      <c r="H347" s="30">
        <f t="shared" si="57"/>
        <v>28024</v>
      </c>
      <c r="I347" s="29" t="s">
        <v>1737</v>
      </c>
      <c r="J347" s="28">
        <v>0</v>
      </c>
      <c r="K347" s="31">
        <v>0</v>
      </c>
      <c r="L347" s="7"/>
      <c r="M347" s="7"/>
      <c r="N347" s="7"/>
      <c r="O347" s="32" t="str">
        <f>"Retención Judicial "&amp;(Tabla1[[#This Row],[JUDICIAL]]*100)&amp;"%"</f>
        <v>Retención Judicial 0%</v>
      </c>
      <c r="P347" s="7"/>
      <c r="Q347" s="33">
        <f t="shared" si="62"/>
        <v>930</v>
      </c>
      <c r="R347" s="34">
        <f>+Tabla1[[#This Row],[MINIMO VITAL]]*9%</f>
        <v>83.7</v>
      </c>
      <c r="S347" s="7"/>
      <c r="T347" s="7">
        <f t="shared" ca="1" si="53"/>
        <v>42</v>
      </c>
      <c r="U347" s="7" t="str">
        <f t="shared" si="54"/>
        <v>04643290</v>
      </c>
      <c r="V347" s="7"/>
      <c r="W347" s="7"/>
      <c r="X347" s="7"/>
      <c r="Y347" s="7"/>
      <c r="Z347" s="7"/>
      <c r="AA347" s="8">
        <f>+Tabla1[[#This Row],[FECHA DE
NACIMIENTO]]</f>
        <v>28024</v>
      </c>
      <c r="AB347" s="20"/>
      <c r="AC347" s="7"/>
      <c r="AD347" s="7" t="str">
        <f>IF(COUNTIF(D$1:D346,D347)=0,"OK","Duplicado")</f>
        <v>OK</v>
      </c>
      <c r="AE347" s="7" t="str">
        <f t="shared" ca="1" si="55"/>
        <v>Inactivo</v>
      </c>
      <c r="AF347" s="9" t="s">
        <v>563</v>
      </c>
      <c r="AG347" s="9" t="str">
        <f t="shared" si="58"/>
        <v>CMAC</v>
      </c>
      <c r="AH347" s="7"/>
      <c r="AI347" s="7"/>
      <c r="AJ347" s="7"/>
      <c r="AK347" s="7"/>
      <c r="AL347" s="7"/>
      <c r="AM347" s="7"/>
      <c r="AN347" s="7"/>
      <c r="AO347" s="7" t="e">
        <f ca="1">SEPARARAPELLIDOS2018(Tabla1[[#This Row],[APELLIDOS Y NOMBRES]])</f>
        <v>#NAME?</v>
      </c>
      <c r="AP347" s="7">
        <f t="shared" ca="1" si="59"/>
        <v>0</v>
      </c>
      <c r="AQ347" s="7">
        <f t="shared" ca="1" si="60"/>
        <v>0</v>
      </c>
      <c r="AR347" s="7">
        <f t="shared" ca="1" si="61"/>
        <v>0</v>
      </c>
      <c r="AS347" s="7" t="e">
        <f ca="1">QuitarSimbolos(Tabla1[[#This Row],[CODTRA5]])</f>
        <v>#NAME?</v>
      </c>
      <c r="AT347" s="7" t="s">
        <v>1974</v>
      </c>
      <c r="AU347" s="7">
        <f t="shared" si="56"/>
        <v>2</v>
      </c>
      <c r="AV347" s="7">
        <v>1</v>
      </c>
      <c r="AW347" s="7" t="str">
        <f>+Tabla1[[#This Row],[DNI23]]</f>
        <v>04643290</v>
      </c>
      <c r="AX347" s="7">
        <v>604</v>
      </c>
      <c r="AY347" s="8">
        <f>+Tabla1[[#This Row],[FECHA DE
NACIMIENTO]]</f>
        <v>28024</v>
      </c>
      <c r="AZ347" s="7">
        <f ca="1">+Tabla1[[#This Row],[CODTRA6]]</f>
        <v>0</v>
      </c>
      <c r="BA347" s="7">
        <f ca="1">+Tabla1[[#This Row],[CODTRA7]]</f>
        <v>0</v>
      </c>
      <c r="BB347" s="7" t="e">
        <f ca="1">+Tabla1[[#This Row],[CODTRA8]]</f>
        <v>#NAME?</v>
      </c>
      <c r="BC347" s="7">
        <f>+Tabla1[[#This Row],[SEXO]]</f>
        <v>2</v>
      </c>
      <c r="BD347" s="7">
        <v>9589</v>
      </c>
      <c r="BE347" s="7"/>
      <c r="BF347" s="7">
        <v>959616135</v>
      </c>
      <c r="BG347" s="10" t="s">
        <v>1704</v>
      </c>
      <c r="BH347" s="7"/>
      <c r="BI347" s="9"/>
      <c r="BJ347" s="7"/>
      <c r="BK347" s="7"/>
      <c r="BL347" s="7"/>
      <c r="BM347" s="7" t="s">
        <v>3</v>
      </c>
      <c r="BN347" s="7">
        <v>5</v>
      </c>
      <c r="BO347" s="7"/>
      <c r="BP347" s="7"/>
      <c r="BQ347" s="7"/>
      <c r="BR347" s="7">
        <v>2</v>
      </c>
      <c r="BS347" s="7" t="s">
        <v>2232</v>
      </c>
      <c r="BT347" s="7"/>
      <c r="BU347" s="7">
        <v>40704</v>
      </c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9"/>
      <c r="CH347" s="9"/>
      <c r="CI347" s="9"/>
      <c r="CJ347" s="7">
        <v>1</v>
      </c>
    </row>
    <row r="348" spans="1:88" ht="15" x14ac:dyDescent="0.25">
      <c r="A348">
        <v>347</v>
      </c>
      <c r="B348" s="28">
        <v>911</v>
      </c>
      <c r="C348" s="28" t="s">
        <v>564</v>
      </c>
      <c r="D348" s="45">
        <v>70420920</v>
      </c>
      <c r="E348" s="29" t="s">
        <v>2407</v>
      </c>
      <c r="F348" s="29"/>
      <c r="G348" s="29" t="s">
        <v>1702</v>
      </c>
      <c r="H348" s="30">
        <f t="shared" si="57"/>
        <v>33392</v>
      </c>
      <c r="I348" s="29"/>
      <c r="J348" s="28">
        <v>0</v>
      </c>
      <c r="K348" s="31">
        <v>0</v>
      </c>
      <c r="L348" s="7"/>
      <c r="M348" s="7"/>
      <c r="N348" s="7"/>
      <c r="O348" s="32" t="str">
        <f>"Retención Judicial "&amp;(Tabla1[[#This Row],[JUDICIAL]]*100)&amp;"%"</f>
        <v>Retención Judicial 0%</v>
      </c>
      <c r="P348" s="7"/>
      <c r="Q348" s="33">
        <f t="shared" si="62"/>
        <v>930</v>
      </c>
      <c r="R348" s="34">
        <f>+Tabla1[[#This Row],[MINIMO VITAL]]*9%</f>
        <v>83.7</v>
      </c>
      <c r="S348" s="7"/>
      <c r="T348" s="7">
        <f t="shared" ca="1" si="53"/>
        <v>27</v>
      </c>
      <c r="U348" s="7" t="str">
        <f t="shared" si="54"/>
        <v>70420920</v>
      </c>
      <c r="V348" s="7"/>
      <c r="W348" s="7"/>
      <c r="X348" s="7"/>
      <c r="Y348" s="7"/>
      <c r="Z348" s="7"/>
      <c r="AA348" s="8">
        <f>+Tabla1[[#This Row],[FECHA DE
NACIMIENTO]]</f>
        <v>33392</v>
      </c>
      <c r="AB348" s="20"/>
      <c r="AC348" s="7"/>
      <c r="AD348" s="7" t="str">
        <f>IF(COUNTIF(D$1:D347,D348)=0,"OK","Duplicado")</f>
        <v>OK</v>
      </c>
      <c r="AE348" s="7" t="str">
        <f t="shared" ca="1" si="55"/>
        <v>Inactivo</v>
      </c>
      <c r="AF348" s="9" t="s">
        <v>565</v>
      </c>
      <c r="AG348" s="9" t="str">
        <f t="shared" si="58"/>
        <v>CMAC</v>
      </c>
      <c r="AH348" s="7"/>
      <c r="AI348" s="7"/>
      <c r="AJ348" s="7"/>
      <c r="AK348" s="7"/>
      <c r="AL348" s="7"/>
      <c r="AM348" s="7"/>
      <c r="AN348" s="7"/>
      <c r="AO348" s="7" t="e">
        <f ca="1">SEPARARAPELLIDOS2018(Tabla1[[#This Row],[APELLIDOS Y NOMBRES]])</f>
        <v>#NAME?</v>
      </c>
      <c r="AP348" s="7">
        <f t="shared" ca="1" si="59"/>
        <v>0</v>
      </c>
      <c r="AQ348" s="7">
        <f t="shared" ca="1" si="60"/>
        <v>0</v>
      </c>
      <c r="AR348" s="7">
        <f t="shared" ca="1" si="61"/>
        <v>0</v>
      </c>
      <c r="AS348" s="7" t="e">
        <f ca="1">QuitarSimbolos(Tabla1[[#This Row],[CODTRA5]])</f>
        <v>#NAME?</v>
      </c>
      <c r="AT348" s="7" t="s">
        <v>1974</v>
      </c>
      <c r="AU348" s="7">
        <f t="shared" si="56"/>
        <v>2</v>
      </c>
      <c r="AV348" s="7">
        <v>1</v>
      </c>
      <c r="AW348" s="7" t="str">
        <f>+Tabla1[[#This Row],[DNI23]]</f>
        <v>70420920</v>
      </c>
      <c r="AX348" s="7">
        <v>604</v>
      </c>
      <c r="AY348" s="8">
        <f>+Tabla1[[#This Row],[FECHA DE
NACIMIENTO]]</f>
        <v>33392</v>
      </c>
      <c r="AZ348" s="7">
        <f ca="1">+Tabla1[[#This Row],[CODTRA6]]</f>
        <v>0</v>
      </c>
      <c r="BA348" s="7">
        <f ca="1">+Tabla1[[#This Row],[CODTRA7]]</f>
        <v>0</v>
      </c>
      <c r="BB348" s="7" t="e">
        <f ca="1">+Tabla1[[#This Row],[CODTRA8]]</f>
        <v>#NAME?</v>
      </c>
      <c r="BC348" s="7">
        <f>+Tabla1[[#This Row],[SEXO]]</f>
        <v>2</v>
      </c>
      <c r="BD348" s="7">
        <v>9589</v>
      </c>
      <c r="BE348" s="7"/>
      <c r="BF348" s="7">
        <v>959616135</v>
      </c>
      <c r="BG348" s="10" t="s">
        <v>1704</v>
      </c>
      <c r="BH348" s="7"/>
      <c r="BI348" s="9"/>
      <c r="BJ348" s="7"/>
      <c r="BK348" s="7"/>
      <c r="BL348" s="7"/>
      <c r="BM348" s="7" t="s">
        <v>1738</v>
      </c>
      <c r="BN348" s="7">
        <v>1</v>
      </c>
      <c r="BO348" s="7"/>
      <c r="BP348" s="7"/>
      <c r="BQ348" s="7"/>
      <c r="BR348" s="7">
        <v>2</v>
      </c>
      <c r="BS348" s="7" t="s">
        <v>2408</v>
      </c>
      <c r="BT348" s="7"/>
      <c r="BU348" s="7">
        <v>40704</v>
      </c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9"/>
      <c r="CH348" s="9"/>
      <c r="CI348" s="9"/>
      <c r="CJ348" s="7">
        <v>1</v>
      </c>
    </row>
    <row r="349" spans="1:88" ht="15" x14ac:dyDescent="0.25">
      <c r="A349">
        <v>348</v>
      </c>
      <c r="B349" s="28">
        <v>417</v>
      </c>
      <c r="C349" s="28" t="s">
        <v>566</v>
      </c>
      <c r="D349" s="45">
        <v>30820976</v>
      </c>
      <c r="E349" s="35" t="s">
        <v>3436</v>
      </c>
      <c r="F349" s="29" t="s">
        <v>1720</v>
      </c>
      <c r="G349" s="29" t="s">
        <v>1702</v>
      </c>
      <c r="H349" s="30">
        <f t="shared" si="57"/>
        <v>22441</v>
      </c>
      <c r="I349" s="29" t="s">
        <v>1720</v>
      </c>
      <c r="J349" s="28">
        <v>0</v>
      </c>
      <c r="K349" s="31">
        <v>0</v>
      </c>
      <c r="L349" s="7"/>
      <c r="M349" s="7"/>
      <c r="N349" s="7"/>
      <c r="O349" s="32" t="str">
        <f>"Retención Judicial "&amp;(Tabla1[[#This Row],[JUDICIAL]]*100)&amp;"%"</f>
        <v>Retención Judicial 0%</v>
      </c>
      <c r="P349" s="7"/>
      <c r="Q349" s="33">
        <f t="shared" si="62"/>
        <v>930</v>
      </c>
      <c r="R349" s="34">
        <f>+Tabla1[[#This Row],[MINIMO VITAL]]*9%</f>
        <v>83.7</v>
      </c>
      <c r="S349" s="7"/>
      <c r="T349" s="7">
        <f t="shared" ca="1" si="53"/>
        <v>57</v>
      </c>
      <c r="U349" s="7" t="str">
        <f t="shared" si="54"/>
        <v>30820976</v>
      </c>
      <c r="V349" s="7"/>
      <c r="W349" s="7"/>
      <c r="X349" s="7"/>
      <c r="Y349" s="7"/>
      <c r="Z349" s="7"/>
      <c r="AA349" s="8">
        <f>+Tabla1[[#This Row],[FECHA DE
NACIMIENTO]]</f>
        <v>22441</v>
      </c>
      <c r="AB349" s="20"/>
      <c r="AC349" s="7"/>
      <c r="AD349" s="7" t="str">
        <f>IF(COUNTIF(D$1:D348,D349)=0,"OK","Duplicado")</f>
        <v>OK</v>
      </c>
      <c r="AE349" s="7" t="str">
        <f t="shared" ca="1" si="55"/>
        <v>Inactivo</v>
      </c>
      <c r="AF349" s="9" t="s">
        <v>1720</v>
      </c>
      <c r="AG349" s="9" t="str">
        <f t="shared" si="58"/>
        <v/>
      </c>
      <c r="AH349" s="7"/>
      <c r="AI349" s="7"/>
      <c r="AJ349" s="7"/>
      <c r="AK349" s="7"/>
      <c r="AL349" s="7"/>
      <c r="AM349" s="7"/>
      <c r="AN349" s="7"/>
      <c r="AO349" s="7" t="e">
        <f ca="1">SEPARARAPELLIDOS2018(Tabla1[[#This Row],[APELLIDOS Y NOMBRES]])</f>
        <v>#NAME?</v>
      </c>
      <c r="AP349" s="7">
        <f t="shared" ca="1" si="59"/>
        <v>0</v>
      </c>
      <c r="AQ349" s="7">
        <f t="shared" ca="1" si="60"/>
        <v>0</v>
      </c>
      <c r="AR349" s="7">
        <f t="shared" ca="1" si="61"/>
        <v>0</v>
      </c>
      <c r="AS349" s="7" t="e">
        <f ca="1">QuitarSimbolos(Tabla1[[#This Row],[CODTRA5]])</f>
        <v>#NAME?</v>
      </c>
      <c r="AT349" s="7" t="s">
        <v>1703</v>
      </c>
      <c r="AU349" s="7">
        <f t="shared" si="56"/>
        <v>1</v>
      </c>
      <c r="AV349" s="7">
        <v>1</v>
      </c>
      <c r="AW349" s="7" t="str">
        <f>+Tabla1[[#This Row],[DNI23]]</f>
        <v>30820976</v>
      </c>
      <c r="AX349" s="7">
        <v>604</v>
      </c>
      <c r="AY349" s="8">
        <f>+Tabla1[[#This Row],[FECHA DE
NACIMIENTO]]</f>
        <v>22441</v>
      </c>
      <c r="AZ349" s="7">
        <f ca="1">+Tabla1[[#This Row],[CODTRA6]]</f>
        <v>0</v>
      </c>
      <c r="BA349" s="7">
        <f ca="1">+Tabla1[[#This Row],[CODTRA7]]</f>
        <v>0</v>
      </c>
      <c r="BB349" s="7" t="e">
        <f ca="1">+Tabla1[[#This Row],[CODTRA8]]</f>
        <v>#NAME?</v>
      </c>
      <c r="BC349" s="7">
        <f>+Tabla1[[#This Row],[SEXO]]</f>
        <v>1</v>
      </c>
      <c r="BD349" s="7">
        <v>9589</v>
      </c>
      <c r="BE349" s="7"/>
      <c r="BF349" s="7">
        <v>959616135</v>
      </c>
      <c r="BG349" s="10" t="s">
        <v>1704</v>
      </c>
      <c r="BH349" s="7"/>
      <c r="BI349" s="9"/>
      <c r="BJ349" s="7"/>
      <c r="BK349" s="7"/>
      <c r="BL349" s="7"/>
      <c r="BM349" s="7" t="s">
        <v>1738</v>
      </c>
      <c r="BN349" s="7">
        <v>13</v>
      </c>
      <c r="BO349" s="7"/>
      <c r="BP349" s="7"/>
      <c r="BQ349" s="7"/>
      <c r="BR349" s="7">
        <v>2</v>
      </c>
      <c r="BS349" s="7" t="s">
        <v>2409</v>
      </c>
      <c r="BT349" s="7"/>
      <c r="BU349" s="7">
        <v>220111</v>
      </c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9"/>
      <c r="CH349" s="9"/>
      <c r="CI349" s="9"/>
      <c r="CJ349" s="7">
        <v>1</v>
      </c>
    </row>
    <row r="350" spans="1:88" ht="15" x14ac:dyDescent="0.25">
      <c r="A350">
        <v>349</v>
      </c>
      <c r="B350" s="28">
        <v>359</v>
      </c>
      <c r="C350" s="28" t="s">
        <v>567</v>
      </c>
      <c r="D350" s="45">
        <v>30821255</v>
      </c>
      <c r="E350" s="35" t="s">
        <v>3437</v>
      </c>
      <c r="F350" s="29" t="s">
        <v>1720</v>
      </c>
      <c r="G350" s="29" t="s">
        <v>1702</v>
      </c>
      <c r="H350" s="30">
        <f t="shared" si="57"/>
        <v>18008</v>
      </c>
      <c r="I350" s="29" t="s">
        <v>1720</v>
      </c>
      <c r="J350" s="28">
        <v>0</v>
      </c>
      <c r="K350" s="31">
        <v>0</v>
      </c>
      <c r="L350" s="7"/>
      <c r="M350" s="7"/>
      <c r="N350" s="7"/>
      <c r="O350" s="32" t="str">
        <f>"Retención Judicial "&amp;(Tabla1[[#This Row],[JUDICIAL]]*100)&amp;"%"</f>
        <v>Retención Judicial 0%</v>
      </c>
      <c r="P350" s="7"/>
      <c r="Q350" s="33">
        <f t="shared" si="62"/>
        <v>930</v>
      </c>
      <c r="R350" s="34">
        <f>+Tabla1[[#This Row],[MINIMO VITAL]]*9%</f>
        <v>83.7</v>
      </c>
      <c r="S350" s="7"/>
      <c r="T350" s="7">
        <f t="shared" ca="1" si="53"/>
        <v>69</v>
      </c>
      <c r="U350" s="7" t="str">
        <f t="shared" si="54"/>
        <v>30821255</v>
      </c>
      <c r="V350" s="7"/>
      <c r="W350" s="7"/>
      <c r="X350" s="7"/>
      <c r="Y350" s="7"/>
      <c r="Z350" s="7"/>
      <c r="AA350" s="8">
        <f>+Tabla1[[#This Row],[FECHA DE
NACIMIENTO]]</f>
        <v>18008</v>
      </c>
      <c r="AB350" s="20"/>
      <c r="AC350" s="7"/>
      <c r="AD350" s="7" t="str">
        <f>IF(COUNTIF(D$1:D349,D350)=0,"OK","Duplicado")</f>
        <v>OK</v>
      </c>
      <c r="AE350" s="7" t="str">
        <f t="shared" ca="1" si="55"/>
        <v>Inactivo</v>
      </c>
      <c r="AF350" s="9" t="s">
        <v>1720</v>
      </c>
      <c r="AG350" s="9" t="str">
        <f t="shared" si="58"/>
        <v/>
      </c>
      <c r="AH350" s="7"/>
      <c r="AI350" s="7"/>
      <c r="AJ350" s="7"/>
      <c r="AK350" s="7"/>
      <c r="AL350" s="7"/>
      <c r="AM350" s="7"/>
      <c r="AN350" s="7"/>
      <c r="AO350" s="7" t="e">
        <f ca="1">SEPARARAPELLIDOS2018(Tabla1[[#This Row],[APELLIDOS Y NOMBRES]])</f>
        <v>#NAME?</v>
      </c>
      <c r="AP350" s="7">
        <f t="shared" ca="1" si="59"/>
        <v>0</v>
      </c>
      <c r="AQ350" s="7">
        <f t="shared" ca="1" si="60"/>
        <v>0</v>
      </c>
      <c r="AR350" s="7">
        <f t="shared" ca="1" si="61"/>
        <v>0</v>
      </c>
      <c r="AS350" s="7" t="e">
        <f ca="1">QuitarSimbolos(Tabla1[[#This Row],[CODTRA5]])</f>
        <v>#NAME?</v>
      </c>
      <c r="AT350" s="7" t="s">
        <v>1703</v>
      </c>
      <c r="AU350" s="7">
        <f t="shared" si="56"/>
        <v>1</v>
      </c>
      <c r="AV350" s="7">
        <v>1</v>
      </c>
      <c r="AW350" s="7" t="str">
        <f>+Tabla1[[#This Row],[DNI23]]</f>
        <v>30821255</v>
      </c>
      <c r="AX350" s="7">
        <v>604</v>
      </c>
      <c r="AY350" s="8">
        <f>+Tabla1[[#This Row],[FECHA DE
NACIMIENTO]]</f>
        <v>18008</v>
      </c>
      <c r="AZ350" s="7">
        <f ca="1">+Tabla1[[#This Row],[CODTRA6]]</f>
        <v>0</v>
      </c>
      <c r="BA350" s="7">
        <f ca="1">+Tabla1[[#This Row],[CODTRA7]]</f>
        <v>0</v>
      </c>
      <c r="BB350" s="7" t="e">
        <f ca="1">+Tabla1[[#This Row],[CODTRA8]]</f>
        <v>#NAME?</v>
      </c>
      <c r="BC350" s="7">
        <f>+Tabla1[[#This Row],[SEXO]]</f>
        <v>1</v>
      </c>
      <c r="BD350" s="7">
        <v>9589</v>
      </c>
      <c r="BE350" s="7"/>
      <c r="BF350" s="7">
        <v>959616135</v>
      </c>
      <c r="BG350" s="10" t="s">
        <v>1704</v>
      </c>
      <c r="BH350" s="7"/>
      <c r="BI350" s="9"/>
      <c r="BJ350" s="7"/>
      <c r="BK350" s="7"/>
      <c r="BL350" s="7"/>
      <c r="BM350" s="7" t="s">
        <v>1738</v>
      </c>
      <c r="BN350" s="7">
        <v>3</v>
      </c>
      <c r="BO350" s="7"/>
      <c r="BP350" s="7"/>
      <c r="BQ350" s="7"/>
      <c r="BR350" s="7">
        <v>6</v>
      </c>
      <c r="BS350" s="7" t="s">
        <v>2410</v>
      </c>
      <c r="BT350" s="7"/>
      <c r="BU350" s="7">
        <v>40121</v>
      </c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9"/>
      <c r="CH350" s="9"/>
      <c r="CI350" s="9"/>
      <c r="CJ350" s="7">
        <v>1</v>
      </c>
    </row>
    <row r="351" spans="1:88" ht="15" x14ac:dyDescent="0.25">
      <c r="A351">
        <v>350</v>
      </c>
      <c r="B351" s="28">
        <v>912</v>
      </c>
      <c r="C351" s="28" t="s">
        <v>568</v>
      </c>
      <c r="D351" s="45">
        <v>46375707</v>
      </c>
      <c r="E351" s="29" t="s">
        <v>2411</v>
      </c>
      <c r="F351" s="29"/>
      <c r="G351" s="29" t="s">
        <v>1702</v>
      </c>
      <c r="H351" s="30">
        <f t="shared" si="57"/>
        <v>32919</v>
      </c>
      <c r="I351" s="29"/>
      <c r="J351" s="28">
        <v>0</v>
      </c>
      <c r="K351" s="31">
        <v>0</v>
      </c>
      <c r="L351" s="7"/>
      <c r="M351" s="7"/>
      <c r="N351" s="7"/>
      <c r="O351" s="32" t="str">
        <f>"Retención Judicial "&amp;(Tabla1[[#This Row],[JUDICIAL]]*100)&amp;"%"</f>
        <v>Retención Judicial 0%</v>
      </c>
      <c r="P351" s="7"/>
      <c r="Q351" s="33">
        <f t="shared" si="62"/>
        <v>930</v>
      </c>
      <c r="R351" s="34">
        <f>+Tabla1[[#This Row],[MINIMO VITAL]]*9%</f>
        <v>83.7</v>
      </c>
      <c r="S351" s="7"/>
      <c r="T351" s="7">
        <f t="shared" ca="1" si="53"/>
        <v>29</v>
      </c>
      <c r="U351" s="7" t="str">
        <f t="shared" si="54"/>
        <v>46375707</v>
      </c>
      <c r="V351" s="7"/>
      <c r="W351" s="7"/>
      <c r="X351" s="7"/>
      <c r="Y351" s="7"/>
      <c r="Z351" s="7"/>
      <c r="AA351" s="8">
        <f>+Tabla1[[#This Row],[FECHA DE
NACIMIENTO]]</f>
        <v>32919</v>
      </c>
      <c r="AB351" s="20"/>
      <c r="AC351" s="7"/>
      <c r="AD351" s="7" t="str">
        <f>IF(COUNTIF(D$1:D350,D351)=0,"OK","Duplicado")</f>
        <v>OK</v>
      </c>
      <c r="AE351" s="7" t="str">
        <f t="shared" ca="1" si="55"/>
        <v>Inactivo</v>
      </c>
      <c r="AF351" s="9" t="s">
        <v>569</v>
      </c>
      <c r="AG351" s="9" t="str">
        <f t="shared" si="58"/>
        <v>CMAC</v>
      </c>
      <c r="AH351" s="7"/>
      <c r="AI351" s="7"/>
      <c r="AJ351" s="7"/>
      <c r="AK351" s="7"/>
      <c r="AL351" s="7"/>
      <c r="AM351" s="7"/>
      <c r="AN351" s="7"/>
      <c r="AO351" s="7" t="e">
        <f ca="1">SEPARARAPELLIDOS2018(Tabla1[[#This Row],[APELLIDOS Y NOMBRES]])</f>
        <v>#NAME?</v>
      </c>
      <c r="AP351" s="7">
        <f t="shared" ca="1" si="59"/>
        <v>0</v>
      </c>
      <c r="AQ351" s="7">
        <f t="shared" ca="1" si="60"/>
        <v>0</v>
      </c>
      <c r="AR351" s="7">
        <f t="shared" ca="1" si="61"/>
        <v>0</v>
      </c>
      <c r="AS351" s="7" t="e">
        <f ca="1">QuitarSimbolos(Tabla1[[#This Row],[CODTRA5]])</f>
        <v>#NAME?</v>
      </c>
      <c r="AT351" s="7" t="s">
        <v>1703</v>
      </c>
      <c r="AU351" s="7">
        <f t="shared" si="56"/>
        <v>1</v>
      </c>
      <c r="AV351" s="7">
        <v>1</v>
      </c>
      <c r="AW351" s="7" t="str">
        <f>+Tabla1[[#This Row],[DNI23]]</f>
        <v>46375707</v>
      </c>
      <c r="AX351" s="7">
        <v>604</v>
      </c>
      <c r="AY351" s="8">
        <f>+Tabla1[[#This Row],[FECHA DE
NACIMIENTO]]</f>
        <v>32919</v>
      </c>
      <c r="AZ351" s="7">
        <f ca="1">+Tabla1[[#This Row],[CODTRA6]]</f>
        <v>0</v>
      </c>
      <c r="BA351" s="7">
        <f ca="1">+Tabla1[[#This Row],[CODTRA7]]</f>
        <v>0</v>
      </c>
      <c r="BB351" s="7" t="e">
        <f ca="1">+Tabla1[[#This Row],[CODTRA8]]</f>
        <v>#NAME?</v>
      </c>
      <c r="BC351" s="7">
        <f>+Tabla1[[#This Row],[SEXO]]</f>
        <v>1</v>
      </c>
      <c r="BD351" s="7">
        <v>9589</v>
      </c>
      <c r="BE351" s="7"/>
      <c r="BF351" s="7">
        <v>999987507</v>
      </c>
      <c r="BG351" s="10" t="s">
        <v>1704</v>
      </c>
      <c r="BH351" s="7">
        <v>1</v>
      </c>
      <c r="BI351" s="9" t="s">
        <v>2274</v>
      </c>
      <c r="BJ351" s="7">
        <v>502</v>
      </c>
      <c r="BK351" s="7"/>
      <c r="BL351" s="7"/>
      <c r="BM351" s="7"/>
      <c r="BN351" s="7"/>
      <c r="BO351" s="7"/>
      <c r="BP351" s="7"/>
      <c r="BQ351" s="7"/>
      <c r="BR351" s="7">
        <v>2</v>
      </c>
      <c r="BS351" s="7" t="s">
        <v>1961</v>
      </c>
      <c r="BT351" s="7"/>
      <c r="BU351" s="7">
        <v>40701</v>
      </c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9"/>
      <c r="CH351" s="9"/>
      <c r="CI351" s="9"/>
      <c r="CJ351" s="7">
        <v>1</v>
      </c>
    </row>
    <row r="352" spans="1:88" ht="15" x14ac:dyDescent="0.25">
      <c r="A352">
        <v>351</v>
      </c>
      <c r="B352" s="28">
        <v>451</v>
      </c>
      <c r="C352" s="28" t="s">
        <v>570</v>
      </c>
      <c r="D352" s="45">
        <v>30850089</v>
      </c>
      <c r="E352" s="35" t="s">
        <v>3438</v>
      </c>
      <c r="F352" s="29" t="s">
        <v>1720</v>
      </c>
      <c r="G352" s="29" t="s">
        <v>1702</v>
      </c>
      <c r="H352" s="30">
        <f t="shared" si="57"/>
        <v>26498</v>
      </c>
      <c r="I352" s="29" t="s">
        <v>1720</v>
      </c>
      <c r="J352" s="28">
        <v>0</v>
      </c>
      <c r="K352" s="31">
        <v>0</v>
      </c>
      <c r="L352" s="7"/>
      <c r="M352" s="7"/>
      <c r="N352" s="7"/>
      <c r="O352" s="32" t="str">
        <f>"Retención Judicial "&amp;(Tabla1[[#This Row],[JUDICIAL]]*100)&amp;"%"</f>
        <v>Retención Judicial 0%</v>
      </c>
      <c r="P352" s="7"/>
      <c r="Q352" s="33">
        <f t="shared" si="62"/>
        <v>930</v>
      </c>
      <c r="R352" s="34">
        <f>+Tabla1[[#This Row],[MINIMO VITAL]]*9%</f>
        <v>83.7</v>
      </c>
      <c r="S352" s="7"/>
      <c r="T352" s="7">
        <f t="shared" ca="1" si="53"/>
        <v>46</v>
      </c>
      <c r="U352" s="7" t="str">
        <f t="shared" si="54"/>
        <v>30850089</v>
      </c>
      <c r="V352" s="7"/>
      <c r="W352" s="7"/>
      <c r="X352" s="7"/>
      <c r="Y352" s="7"/>
      <c r="Z352" s="7"/>
      <c r="AA352" s="8">
        <f>+Tabla1[[#This Row],[FECHA DE
NACIMIENTO]]</f>
        <v>26498</v>
      </c>
      <c r="AB352" s="20"/>
      <c r="AC352" s="7"/>
      <c r="AD352" s="7" t="str">
        <f>IF(COUNTIF(D$1:D351,D352)=0,"OK","Duplicado")</f>
        <v>OK</v>
      </c>
      <c r="AE352" s="7" t="str">
        <f t="shared" ca="1" si="55"/>
        <v>Inactivo</v>
      </c>
      <c r="AF352" s="9" t="s">
        <v>1720</v>
      </c>
      <c r="AG352" s="9" t="str">
        <f t="shared" si="58"/>
        <v/>
      </c>
      <c r="AH352" s="7"/>
      <c r="AI352" s="7"/>
      <c r="AJ352" s="7"/>
      <c r="AK352" s="7"/>
      <c r="AL352" s="7"/>
      <c r="AM352" s="7"/>
      <c r="AN352" s="7"/>
      <c r="AO352" s="7" t="e">
        <f ca="1">SEPARARAPELLIDOS2018(Tabla1[[#This Row],[APELLIDOS Y NOMBRES]])</f>
        <v>#NAME?</v>
      </c>
      <c r="AP352" s="7">
        <f t="shared" ca="1" si="59"/>
        <v>0</v>
      </c>
      <c r="AQ352" s="7">
        <f t="shared" ca="1" si="60"/>
        <v>0</v>
      </c>
      <c r="AR352" s="7">
        <f t="shared" ca="1" si="61"/>
        <v>0</v>
      </c>
      <c r="AS352" s="7" t="e">
        <f ca="1">QuitarSimbolos(Tabla1[[#This Row],[CODTRA5]])</f>
        <v>#NAME?</v>
      </c>
      <c r="AT352" s="7" t="s">
        <v>1703</v>
      </c>
      <c r="AU352" s="7">
        <f t="shared" si="56"/>
        <v>1</v>
      </c>
      <c r="AV352" s="7">
        <v>1</v>
      </c>
      <c r="AW352" s="7" t="str">
        <f>+Tabla1[[#This Row],[DNI23]]</f>
        <v>30850089</v>
      </c>
      <c r="AX352" s="7">
        <v>604</v>
      </c>
      <c r="AY352" s="8">
        <f>+Tabla1[[#This Row],[FECHA DE
NACIMIENTO]]</f>
        <v>26498</v>
      </c>
      <c r="AZ352" s="7">
        <f ca="1">+Tabla1[[#This Row],[CODTRA6]]</f>
        <v>0</v>
      </c>
      <c r="BA352" s="7">
        <f ca="1">+Tabla1[[#This Row],[CODTRA7]]</f>
        <v>0</v>
      </c>
      <c r="BB352" s="7" t="e">
        <f ca="1">+Tabla1[[#This Row],[CODTRA8]]</f>
        <v>#NAME?</v>
      </c>
      <c r="BC352" s="7">
        <f>+Tabla1[[#This Row],[SEXO]]</f>
        <v>1</v>
      </c>
      <c r="BD352" s="7">
        <v>9589</v>
      </c>
      <c r="BE352" s="7"/>
      <c r="BF352" s="7">
        <v>959616135</v>
      </c>
      <c r="BG352" s="10" t="s">
        <v>1704</v>
      </c>
      <c r="BH352" s="7"/>
      <c r="BI352" s="9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9"/>
      <c r="CH352" s="9"/>
      <c r="CI352" s="9"/>
      <c r="CJ352" s="7">
        <v>1</v>
      </c>
    </row>
    <row r="353" spans="1:88" ht="15" x14ac:dyDescent="0.25">
      <c r="A353">
        <v>352</v>
      </c>
      <c r="B353" s="28">
        <v>169</v>
      </c>
      <c r="C353" s="28" t="s">
        <v>571</v>
      </c>
      <c r="D353" s="45">
        <v>30831277</v>
      </c>
      <c r="E353" s="29" t="s">
        <v>2412</v>
      </c>
      <c r="F353" s="29" t="s">
        <v>2413</v>
      </c>
      <c r="G353" s="29" t="s">
        <v>1742</v>
      </c>
      <c r="H353" s="30">
        <f t="shared" si="57"/>
        <v>23236</v>
      </c>
      <c r="I353" s="29" t="s">
        <v>1737</v>
      </c>
      <c r="J353" s="28">
        <v>0</v>
      </c>
      <c r="K353" s="31">
        <v>0</v>
      </c>
      <c r="L353" s="7"/>
      <c r="M353" s="7"/>
      <c r="N353" s="7"/>
      <c r="O353" s="32" t="str">
        <f>"Retención Judicial "&amp;(Tabla1[[#This Row],[JUDICIAL]]*100)&amp;"%"</f>
        <v>Retención Judicial 0%</v>
      </c>
      <c r="P353" s="7"/>
      <c r="Q353" s="33">
        <f t="shared" si="62"/>
        <v>930</v>
      </c>
      <c r="R353" s="34">
        <f>+Tabla1[[#This Row],[MINIMO VITAL]]*9%</f>
        <v>83.7</v>
      </c>
      <c r="S353" s="7"/>
      <c r="T353" s="7">
        <f t="shared" ca="1" si="53"/>
        <v>55</v>
      </c>
      <c r="U353" s="7" t="str">
        <f t="shared" si="54"/>
        <v>30831277</v>
      </c>
      <c r="V353" s="7"/>
      <c r="W353" s="7"/>
      <c r="X353" s="7"/>
      <c r="Y353" s="7"/>
      <c r="Z353" s="7"/>
      <c r="AA353" s="8">
        <f>+Tabla1[[#This Row],[FECHA DE
NACIMIENTO]]</f>
        <v>23236</v>
      </c>
      <c r="AB353" s="20">
        <v>3.1</v>
      </c>
      <c r="AC353" s="7"/>
      <c r="AD353" s="7" t="str">
        <f>IF(COUNTIF(D$1:D352,D353)=0,"OK","Duplicado")</f>
        <v>OK</v>
      </c>
      <c r="AE353" s="7" t="str">
        <f t="shared" ca="1" si="55"/>
        <v>Inactivo</v>
      </c>
      <c r="AF353" s="9" t="s">
        <v>572</v>
      </c>
      <c r="AG353" s="9" t="str">
        <f t="shared" si="58"/>
        <v>CMAC</v>
      </c>
      <c r="AH353" s="7"/>
      <c r="AI353" s="7"/>
      <c r="AJ353" s="7"/>
      <c r="AK353" s="7"/>
      <c r="AL353" s="7"/>
      <c r="AM353" s="7"/>
      <c r="AN353" s="7"/>
      <c r="AO353" s="7" t="e">
        <f ca="1">SEPARARAPELLIDOS2018(Tabla1[[#This Row],[APELLIDOS Y NOMBRES]])</f>
        <v>#NAME?</v>
      </c>
      <c r="AP353" s="7">
        <f t="shared" ca="1" si="59"/>
        <v>0</v>
      </c>
      <c r="AQ353" s="7">
        <f t="shared" ca="1" si="60"/>
        <v>0</v>
      </c>
      <c r="AR353" s="7">
        <f t="shared" ca="1" si="61"/>
        <v>0</v>
      </c>
      <c r="AS353" s="7" t="e">
        <f ca="1">QuitarSimbolos(Tabla1[[#This Row],[CODTRA5]])</f>
        <v>#NAME?</v>
      </c>
      <c r="AT353" s="7" t="s">
        <v>1703</v>
      </c>
      <c r="AU353" s="7">
        <f t="shared" si="56"/>
        <v>1</v>
      </c>
      <c r="AV353" s="7">
        <v>1</v>
      </c>
      <c r="AW353" s="7" t="str">
        <f>+Tabla1[[#This Row],[DNI23]]</f>
        <v>30831277</v>
      </c>
      <c r="AX353" s="7">
        <v>604</v>
      </c>
      <c r="AY353" s="8">
        <f>+Tabla1[[#This Row],[FECHA DE
NACIMIENTO]]</f>
        <v>23236</v>
      </c>
      <c r="AZ353" s="7">
        <f ca="1">+Tabla1[[#This Row],[CODTRA6]]</f>
        <v>0</v>
      </c>
      <c r="BA353" s="7">
        <f ca="1">+Tabla1[[#This Row],[CODTRA7]]</f>
        <v>0</v>
      </c>
      <c r="BB353" s="7" t="e">
        <f ca="1">+Tabla1[[#This Row],[CODTRA8]]</f>
        <v>#NAME?</v>
      </c>
      <c r="BC353" s="7">
        <f>+Tabla1[[#This Row],[SEXO]]</f>
        <v>1</v>
      </c>
      <c r="BD353" s="7">
        <v>9589</v>
      </c>
      <c r="BE353" s="7"/>
      <c r="BF353" s="7">
        <v>959903135</v>
      </c>
      <c r="BG353" s="10" t="s">
        <v>2414</v>
      </c>
      <c r="BH353" s="7"/>
      <c r="BI353" s="9"/>
      <c r="BJ353" s="7"/>
      <c r="BK353" s="7"/>
      <c r="BL353" s="7"/>
      <c r="BM353" s="7" t="s">
        <v>1784</v>
      </c>
      <c r="BN353" s="7">
        <v>5</v>
      </c>
      <c r="BO353" s="7"/>
      <c r="BP353" s="7"/>
      <c r="BQ353" s="7"/>
      <c r="BR353" s="7">
        <v>1</v>
      </c>
      <c r="BS353" s="7" t="s">
        <v>2112</v>
      </c>
      <c r="BT353" s="7" t="s">
        <v>2415</v>
      </c>
      <c r="BU353" s="7">
        <v>40701</v>
      </c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9"/>
      <c r="CH353" s="9"/>
      <c r="CI353" s="9"/>
      <c r="CJ353" s="7">
        <v>1</v>
      </c>
    </row>
    <row r="354" spans="1:88" ht="15" x14ac:dyDescent="0.25">
      <c r="A354">
        <v>353</v>
      </c>
      <c r="B354" s="28">
        <v>338</v>
      </c>
      <c r="C354" s="28" t="s">
        <v>573</v>
      </c>
      <c r="D354" s="45">
        <v>40329928</v>
      </c>
      <c r="E354" s="29" t="s">
        <v>2416</v>
      </c>
      <c r="F354" s="29" t="s">
        <v>2417</v>
      </c>
      <c r="G354" s="29" t="s">
        <v>1757</v>
      </c>
      <c r="H354" s="30">
        <f t="shared" si="57"/>
        <v>28271</v>
      </c>
      <c r="I354" s="29" t="s">
        <v>1737</v>
      </c>
      <c r="J354" s="28">
        <v>0</v>
      </c>
      <c r="K354" s="31">
        <v>0</v>
      </c>
      <c r="L354" s="7"/>
      <c r="M354" s="7"/>
      <c r="N354" s="7"/>
      <c r="O354" s="32" t="str">
        <f>"Retención Judicial "&amp;(Tabla1[[#This Row],[JUDICIAL]]*100)&amp;"%"</f>
        <v>Retención Judicial 0%</v>
      </c>
      <c r="P354" s="7"/>
      <c r="Q354" s="33">
        <f t="shared" si="62"/>
        <v>930</v>
      </c>
      <c r="R354" s="34">
        <f>+Tabla1[[#This Row],[MINIMO VITAL]]*9%</f>
        <v>83.7</v>
      </c>
      <c r="S354" s="7"/>
      <c r="T354" s="7">
        <f t="shared" ca="1" si="53"/>
        <v>41</v>
      </c>
      <c r="U354" s="7" t="str">
        <f t="shared" si="54"/>
        <v>40329928</v>
      </c>
      <c r="V354" s="7"/>
      <c r="W354" s="7"/>
      <c r="X354" s="7"/>
      <c r="Y354" s="7"/>
      <c r="Z354" s="7"/>
      <c r="AA354" s="8">
        <f>+Tabla1[[#This Row],[FECHA DE
NACIMIENTO]]</f>
        <v>28271</v>
      </c>
      <c r="AB354" s="20"/>
      <c r="AC354" s="7"/>
      <c r="AD354" s="7" t="str">
        <f>IF(COUNTIF(D$1:D353,D354)=0,"OK","Duplicado")</f>
        <v>OK</v>
      </c>
      <c r="AE354" s="7" t="str">
        <f t="shared" ca="1" si="55"/>
        <v>Inactivo</v>
      </c>
      <c r="AF354" s="9" t="s">
        <v>574</v>
      </c>
      <c r="AG354" s="9" t="str">
        <f t="shared" si="58"/>
        <v>CMAC</v>
      </c>
      <c r="AH354" s="7"/>
      <c r="AI354" s="7"/>
      <c r="AJ354" s="7"/>
      <c r="AK354" s="7"/>
      <c r="AL354" s="7"/>
      <c r="AM354" s="7"/>
      <c r="AN354" s="7"/>
      <c r="AO354" s="7" t="e">
        <f ca="1">SEPARARAPELLIDOS2018(Tabla1[[#This Row],[APELLIDOS Y NOMBRES]])</f>
        <v>#NAME?</v>
      </c>
      <c r="AP354" s="7">
        <f t="shared" ca="1" si="59"/>
        <v>0</v>
      </c>
      <c r="AQ354" s="7">
        <f t="shared" ca="1" si="60"/>
        <v>0</v>
      </c>
      <c r="AR354" s="7">
        <f t="shared" ca="1" si="61"/>
        <v>0</v>
      </c>
      <c r="AS354" s="7" t="e">
        <f ca="1">QuitarSimbolos(Tabla1[[#This Row],[CODTRA5]])</f>
        <v>#NAME?</v>
      </c>
      <c r="AT354" s="7" t="s">
        <v>1974</v>
      </c>
      <c r="AU354" s="7">
        <f t="shared" si="56"/>
        <v>2</v>
      </c>
      <c r="AV354" s="7">
        <v>1</v>
      </c>
      <c r="AW354" s="7" t="str">
        <f>+Tabla1[[#This Row],[DNI23]]</f>
        <v>40329928</v>
      </c>
      <c r="AX354" s="7">
        <v>604</v>
      </c>
      <c r="AY354" s="8">
        <f>+Tabla1[[#This Row],[FECHA DE
NACIMIENTO]]</f>
        <v>28271</v>
      </c>
      <c r="AZ354" s="7">
        <f ca="1">+Tabla1[[#This Row],[CODTRA6]]</f>
        <v>0</v>
      </c>
      <c r="BA354" s="7">
        <f ca="1">+Tabla1[[#This Row],[CODTRA7]]</f>
        <v>0</v>
      </c>
      <c r="BB354" s="7" t="e">
        <f ca="1">+Tabla1[[#This Row],[CODTRA8]]</f>
        <v>#NAME?</v>
      </c>
      <c r="BC354" s="7">
        <f>+Tabla1[[#This Row],[SEXO]]</f>
        <v>2</v>
      </c>
      <c r="BD354" s="7">
        <v>9589</v>
      </c>
      <c r="BE354" s="7"/>
      <c r="BF354" s="7">
        <v>959616135</v>
      </c>
      <c r="BG354" s="10" t="s">
        <v>1704</v>
      </c>
      <c r="BH354" s="7"/>
      <c r="BI354" s="9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 t="s">
        <v>2418</v>
      </c>
      <c r="BU354" s="7">
        <v>40704</v>
      </c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9"/>
      <c r="CH354" s="9"/>
      <c r="CI354" s="9"/>
      <c r="CJ354" s="7">
        <v>1</v>
      </c>
    </row>
    <row r="355" spans="1:88" ht="15" x14ac:dyDescent="0.25">
      <c r="A355">
        <v>354</v>
      </c>
      <c r="B355" s="28">
        <v>692</v>
      </c>
      <c r="C355" s="28" t="s">
        <v>575</v>
      </c>
      <c r="D355" s="45">
        <v>30832559</v>
      </c>
      <c r="E355" s="29" t="s">
        <v>2419</v>
      </c>
      <c r="F355" s="29" t="s">
        <v>2420</v>
      </c>
      <c r="G355" s="29" t="s">
        <v>1736</v>
      </c>
      <c r="H355" s="30">
        <f t="shared" si="57"/>
        <v>24319</v>
      </c>
      <c r="I355" s="29" t="s">
        <v>1737</v>
      </c>
      <c r="J355" s="28">
        <v>0</v>
      </c>
      <c r="K355" s="31">
        <v>0</v>
      </c>
      <c r="L355" s="7"/>
      <c r="M355" s="7"/>
      <c r="N355" s="7"/>
      <c r="O355" s="32" t="str">
        <f>"Retención Judicial "&amp;(Tabla1[[#This Row],[JUDICIAL]]*100)&amp;"%"</f>
        <v>Retención Judicial 0%</v>
      </c>
      <c r="P355" s="7"/>
      <c r="Q355" s="33">
        <f t="shared" si="62"/>
        <v>930</v>
      </c>
      <c r="R355" s="34">
        <f>+Tabla1[[#This Row],[MINIMO VITAL]]*9%</f>
        <v>83.7</v>
      </c>
      <c r="S355" s="7"/>
      <c r="T355" s="7">
        <f t="shared" ca="1" si="53"/>
        <v>52</v>
      </c>
      <c r="U355" s="7" t="str">
        <f t="shared" si="54"/>
        <v>30832559</v>
      </c>
      <c r="V355" s="7"/>
      <c r="W355" s="7"/>
      <c r="X355" s="7"/>
      <c r="Y355" s="7"/>
      <c r="Z355" s="7"/>
      <c r="AA355" s="8">
        <f>+Tabla1[[#This Row],[FECHA DE
NACIMIENTO]]</f>
        <v>24319</v>
      </c>
      <c r="AB355" s="20"/>
      <c r="AC355" s="7"/>
      <c r="AD355" s="7" t="str">
        <f>IF(COUNTIF(D$1:D354,D355)=0,"OK","Duplicado")</f>
        <v>OK</v>
      </c>
      <c r="AE355" s="7" t="str">
        <f t="shared" ca="1" si="55"/>
        <v>Inactivo</v>
      </c>
      <c r="AF355" s="9" t="s">
        <v>576</v>
      </c>
      <c r="AG355" s="9" t="str">
        <f t="shared" si="58"/>
        <v>CMAC</v>
      </c>
      <c r="AH355" s="7"/>
      <c r="AI355" s="7"/>
      <c r="AJ355" s="7"/>
      <c r="AK355" s="7"/>
      <c r="AL355" s="7"/>
      <c r="AM355" s="7"/>
      <c r="AN355" s="7"/>
      <c r="AO355" s="7" t="e">
        <f ca="1">SEPARARAPELLIDOS2018(Tabla1[[#This Row],[APELLIDOS Y NOMBRES]])</f>
        <v>#NAME?</v>
      </c>
      <c r="AP355" s="7">
        <f t="shared" ca="1" si="59"/>
        <v>0</v>
      </c>
      <c r="AQ355" s="7">
        <f t="shared" ca="1" si="60"/>
        <v>0</v>
      </c>
      <c r="AR355" s="7">
        <f t="shared" ca="1" si="61"/>
        <v>0</v>
      </c>
      <c r="AS355" s="7" t="e">
        <f ca="1">QuitarSimbolos(Tabla1[[#This Row],[CODTRA5]])</f>
        <v>#NAME?</v>
      </c>
      <c r="AT355" s="7" t="s">
        <v>1703</v>
      </c>
      <c r="AU355" s="7">
        <f t="shared" si="56"/>
        <v>1</v>
      </c>
      <c r="AV355" s="7">
        <v>1</v>
      </c>
      <c r="AW355" s="7" t="str">
        <f>+Tabla1[[#This Row],[DNI23]]</f>
        <v>30832559</v>
      </c>
      <c r="AX355" s="7">
        <v>604</v>
      </c>
      <c r="AY355" s="8">
        <f>+Tabla1[[#This Row],[FECHA DE
NACIMIENTO]]</f>
        <v>24319</v>
      </c>
      <c r="AZ355" s="7">
        <f ca="1">+Tabla1[[#This Row],[CODTRA6]]</f>
        <v>0</v>
      </c>
      <c r="BA355" s="7">
        <f ca="1">+Tabla1[[#This Row],[CODTRA7]]</f>
        <v>0</v>
      </c>
      <c r="BB355" s="7" t="e">
        <f ca="1">+Tabla1[[#This Row],[CODTRA8]]</f>
        <v>#NAME?</v>
      </c>
      <c r="BC355" s="7">
        <f>+Tabla1[[#This Row],[SEXO]]</f>
        <v>1</v>
      </c>
      <c r="BD355" s="7">
        <v>9589</v>
      </c>
      <c r="BE355" s="7"/>
      <c r="BF355" s="7">
        <v>959616135</v>
      </c>
      <c r="BG355" s="10" t="s">
        <v>1704</v>
      </c>
      <c r="BH355" s="7">
        <v>17</v>
      </c>
      <c r="BI355" s="9" t="s">
        <v>2421</v>
      </c>
      <c r="BJ355" s="7">
        <v>901</v>
      </c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>
        <v>40701</v>
      </c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9"/>
      <c r="CH355" s="9"/>
      <c r="CI355" s="9"/>
      <c r="CJ355" s="7">
        <v>1</v>
      </c>
    </row>
    <row r="356" spans="1:88" ht="15" x14ac:dyDescent="0.25">
      <c r="A356">
        <v>355</v>
      </c>
      <c r="B356" s="28">
        <v>243</v>
      </c>
      <c r="C356" s="28" t="s">
        <v>3439</v>
      </c>
      <c r="D356" s="45">
        <v>30831557</v>
      </c>
      <c r="E356" s="35" t="s">
        <v>3440</v>
      </c>
      <c r="F356" s="29" t="s">
        <v>1720</v>
      </c>
      <c r="G356" s="29" t="s">
        <v>1702</v>
      </c>
      <c r="H356" s="30">
        <f t="shared" si="57"/>
        <v>23595</v>
      </c>
      <c r="I356" s="29" t="s">
        <v>1720</v>
      </c>
      <c r="J356" s="28">
        <v>0</v>
      </c>
      <c r="K356" s="31">
        <v>0</v>
      </c>
      <c r="L356" s="7"/>
      <c r="M356" s="7"/>
      <c r="N356" s="7"/>
      <c r="O356" s="32" t="str">
        <f>"Retención Judicial "&amp;(Tabla1[[#This Row],[JUDICIAL]]*100)&amp;"%"</f>
        <v>Retención Judicial 0%</v>
      </c>
      <c r="P356" s="7"/>
      <c r="Q356" s="33">
        <f t="shared" si="62"/>
        <v>930</v>
      </c>
      <c r="R356" s="34">
        <f>+Tabla1[[#This Row],[MINIMO VITAL]]*9%</f>
        <v>83.7</v>
      </c>
      <c r="S356" s="7"/>
      <c r="T356" s="7">
        <f t="shared" ca="1" si="53"/>
        <v>54</v>
      </c>
      <c r="U356" s="7" t="str">
        <f t="shared" si="54"/>
        <v>30831557</v>
      </c>
      <c r="V356" s="7"/>
      <c r="W356" s="7"/>
      <c r="X356" s="7"/>
      <c r="Y356" s="7"/>
      <c r="Z356" s="7"/>
      <c r="AA356" s="8">
        <f>+Tabla1[[#This Row],[FECHA DE
NACIMIENTO]]</f>
        <v>23595</v>
      </c>
      <c r="AB356" s="20"/>
      <c r="AC356" s="7"/>
      <c r="AD356" s="7" t="str">
        <f>IF(COUNTIF(D$1:D355,D356)=0,"OK","Duplicado")</f>
        <v>OK</v>
      </c>
      <c r="AE356" s="7" t="str">
        <f t="shared" ca="1" si="55"/>
        <v>Inactivo</v>
      </c>
      <c r="AF356" s="9" t="s">
        <v>1720</v>
      </c>
      <c r="AG356" s="9" t="str">
        <f t="shared" si="58"/>
        <v/>
      </c>
      <c r="AH356" s="7"/>
      <c r="AI356" s="7"/>
      <c r="AJ356" s="7"/>
      <c r="AK356" s="7"/>
      <c r="AL356" s="7"/>
      <c r="AM356" s="7"/>
      <c r="AN356" s="7"/>
      <c r="AO356" s="7" t="e">
        <f ca="1">SEPARARAPELLIDOS2018(Tabla1[[#This Row],[APELLIDOS Y NOMBRES]])</f>
        <v>#NAME?</v>
      </c>
      <c r="AP356" s="7">
        <f t="shared" ca="1" si="59"/>
        <v>0</v>
      </c>
      <c r="AQ356" s="7">
        <f t="shared" ca="1" si="60"/>
        <v>0</v>
      </c>
      <c r="AR356" s="7">
        <f t="shared" ca="1" si="61"/>
        <v>0</v>
      </c>
      <c r="AS356" s="7" t="e">
        <f ca="1">QuitarSimbolos(Tabla1[[#This Row],[CODTRA5]])</f>
        <v>#NAME?</v>
      </c>
      <c r="AT356" s="7" t="s">
        <v>1703</v>
      </c>
      <c r="AU356" s="7">
        <f t="shared" si="56"/>
        <v>1</v>
      </c>
      <c r="AV356" s="7">
        <v>1</v>
      </c>
      <c r="AW356" s="7" t="str">
        <f>+Tabla1[[#This Row],[DNI23]]</f>
        <v>30831557</v>
      </c>
      <c r="AX356" s="7">
        <v>604</v>
      </c>
      <c r="AY356" s="8">
        <f>+Tabla1[[#This Row],[FECHA DE
NACIMIENTO]]</f>
        <v>23595</v>
      </c>
      <c r="AZ356" s="7">
        <f ca="1">+Tabla1[[#This Row],[CODTRA6]]</f>
        <v>0</v>
      </c>
      <c r="BA356" s="7">
        <f ca="1">+Tabla1[[#This Row],[CODTRA7]]</f>
        <v>0</v>
      </c>
      <c r="BB356" s="7" t="e">
        <f ca="1">+Tabla1[[#This Row],[CODTRA8]]</f>
        <v>#NAME?</v>
      </c>
      <c r="BC356" s="7">
        <f>+Tabla1[[#This Row],[SEXO]]</f>
        <v>1</v>
      </c>
      <c r="BD356" s="7">
        <v>9589</v>
      </c>
      <c r="BE356" s="7"/>
      <c r="BF356" s="7">
        <v>980482380</v>
      </c>
      <c r="BG356" s="10" t="s">
        <v>2422</v>
      </c>
      <c r="BH356" s="7">
        <v>3</v>
      </c>
      <c r="BI356" s="9" t="s">
        <v>2039</v>
      </c>
      <c r="BJ356" s="7">
        <v>260</v>
      </c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>
        <v>40701</v>
      </c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9"/>
      <c r="CH356" s="9"/>
      <c r="CI356" s="9"/>
      <c r="CJ356" s="7">
        <v>1</v>
      </c>
    </row>
    <row r="357" spans="1:88" ht="15" x14ac:dyDescent="0.25">
      <c r="A357">
        <v>356</v>
      </c>
      <c r="B357" s="28">
        <v>915</v>
      </c>
      <c r="C357" s="28" t="s">
        <v>577</v>
      </c>
      <c r="D357" s="45">
        <v>40405525</v>
      </c>
      <c r="E357" s="29" t="s">
        <v>2423</v>
      </c>
      <c r="F357" s="29" t="s">
        <v>2424</v>
      </c>
      <c r="G357" s="29" t="s">
        <v>1736</v>
      </c>
      <c r="H357" s="30">
        <f t="shared" si="57"/>
        <v>26644</v>
      </c>
      <c r="I357" s="29" t="s">
        <v>1710</v>
      </c>
      <c r="J357" s="28">
        <v>0</v>
      </c>
      <c r="K357" s="31">
        <v>0</v>
      </c>
      <c r="L357" s="7"/>
      <c r="M357" s="7"/>
      <c r="N357" s="7"/>
      <c r="O357" s="32" t="str">
        <f>"Retención Judicial "&amp;(Tabla1[[#This Row],[JUDICIAL]]*100)&amp;"%"</f>
        <v>Retención Judicial 0%</v>
      </c>
      <c r="P357" s="7"/>
      <c r="Q357" s="33">
        <f t="shared" si="62"/>
        <v>930</v>
      </c>
      <c r="R357" s="34">
        <f>+Tabla1[[#This Row],[MINIMO VITAL]]*9%</f>
        <v>83.7</v>
      </c>
      <c r="S357" s="7"/>
      <c r="T357" s="7">
        <f t="shared" ca="1" si="53"/>
        <v>46</v>
      </c>
      <c r="U357" s="7" t="str">
        <f t="shared" si="54"/>
        <v>40405525</v>
      </c>
      <c r="V357" s="7"/>
      <c r="W357" s="7"/>
      <c r="X357" s="7"/>
      <c r="Y357" s="7"/>
      <c r="Z357" s="7"/>
      <c r="AA357" s="8">
        <f>+Tabla1[[#This Row],[FECHA DE
NACIMIENTO]]</f>
        <v>26644</v>
      </c>
      <c r="AB357" s="20"/>
      <c r="AC357" s="7"/>
      <c r="AD357" s="7" t="str">
        <f>IF(COUNTIF(D$1:D356,D357)=0,"OK","Duplicado")</f>
        <v>OK</v>
      </c>
      <c r="AE357" s="7" t="str">
        <f t="shared" ca="1" si="55"/>
        <v>Inactivo</v>
      </c>
      <c r="AF357" s="9" t="s">
        <v>578</v>
      </c>
      <c r="AG357" s="9" t="str">
        <f t="shared" si="58"/>
        <v>CMAC</v>
      </c>
      <c r="AH357" s="7"/>
      <c r="AI357" s="7"/>
      <c r="AJ357" s="7"/>
      <c r="AK357" s="7"/>
      <c r="AL357" s="7"/>
      <c r="AM357" s="7"/>
      <c r="AN357" s="7"/>
      <c r="AO357" s="7" t="e">
        <f ca="1">SEPARARAPELLIDOS2018(Tabla1[[#This Row],[APELLIDOS Y NOMBRES]])</f>
        <v>#NAME?</v>
      </c>
      <c r="AP357" s="7">
        <f t="shared" ca="1" si="59"/>
        <v>0</v>
      </c>
      <c r="AQ357" s="7">
        <f t="shared" ca="1" si="60"/>
        <v>0</v>
      </c>
      <c r="AR357" s="7">
        <f t="shared" ca="1" si="61"/>
        <v>0</v>
      </c>
      <c r="AS357" s="7" t="e">
        <f ca="1">QuitarSimbolos(Tabla1[[#This Row],[CODTRA5]])</f>
        <v>#NAME?</v>
      </c>
      <c r="AT357" s="7" t="s">
        <v>1703</v>
      </c>
      <c r="AU357" s="7">
        <f t="shared" si="56"/>
        <v>1</v>
      </c>
      <c r="AV357" s="7">
        <v>1</v>
      </c>
      <c r="AW357" s="7" t="str">
        <f>+Tabla1[[#This Row],[DNI23]]</f>
        <v>40405525</v>
      </c>
      <c r="AX357" s="7">
        <v>604</v>
      </c>
      <c r="AY357" s="8">
        <f>+Tabla1[[#This Row],[FECHA DE
NACIMIENTO]]</f>
        <v>26644</v>
      </c>
      <c r="AZ357" s="7">
        <f ca="1">+Tabla1[[#This Row],[CODTRA6]]</f>
        <v>0</v>
      </c>
      <c r="BA357" s="7">
        <f ca="1">+Tabla1[[#This Row],[CODTRA7]]</f>
        <v>0</v>
      </c>
      <c r="BB357" s="7" t="e">
        <f ca="1">+Tabla1[[#This Row],[CODTRA8]]</f>
        <v>#NAME?</v>
      </c>
      <c r="BC357" s="7">
        <f>+Tabla1[[#This Row],[SEXO]]</f>
        <v>1</v>
      </c>
      <c r="BD357" s="7">
        <v>9589</v>
      </c>
      <c r="BE357" s="7"/>
      <c r="BF357" s="7">
        <v>959616135</v>
      </c>
      <c r="BG357" s="10" t="s">
        <v>1704</v>
      </c>
      <c r="BH357" s="7"/>
      <c r="BI357" s="9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9"/>
      <c r="CH357" s="9"/>
      <c r="CI357" s="9"/>
      <c r="CJ357" s="7">
        <v>1</v>
      </c>
    </row>
    <row r="358" spans="1:88" ht="15" x14ac:dyDescent="0.25">
      <c r="A358">
        <v>357</v>
      </c>
      <c r="B358" s="28">
        <v>475</v>
      </c>
      <c r="C358" s="28" t="s">
        <v>579</v>
      </c>
      <c r="D358" s="45">
        <v>30834912</v>
      </c>
      <c r="E358" s="29" t="s">
        <v>2425</v>
      </c>
      <c r="F358" s="29"/>
      <c r="G358" s="29" t="s">
        <v>1702</v>
      </c>
      <c r="H358" s="30">
        <f t="shared" si="57"/>
        <v>25900</v>
      </c>
      <c r="I358" s="29"/>
      <c r="J358" s="28">
        <v>0</v>
      </c>
      <c r="K358" s="31">
        <v>0</v>
      </c>
      <c r="L358" s="7"/>
      <c r="M358" s="7"/>
      <c r="N358" s="7"/>
      <c r="O358" s="32" t="str">
        <f>"Retención Judicial "&amp;(Tabla1[[#This Row],[JUDICIAL]]*100)&amp;"%"</f>
        <v>Retención Judicial 0%</v>
      </c>
      <c r="P358" s="7"/>
      <c r="Q358" s="33">
        <f t="shared" si="62"/>
        <v>930</v>
      </c>
      <c r="R358" s="34">
        <f>+Tabla1[[#This Row],[MINIMO VITAL]]*9%</f>
        <v>83.7</v>
      </c>
      <c r="S358" s="7"/>
      <c r="T358" s="7">
        <f t="shared" ca="1" si="53"/>
        <v>48</v>
      </c>
      <c r="U358" s="7" t="str">
        <f t="shared" si="54"/>
        <v>30834912</v>
      </c>
      <c r="V358" s="7"/>
      <c r="W358" s="7"/>
      <c r="X358" s="7"/>
      <c r="Y358" s="7"/>
      <c r="Z358" s="7"/>
      <c r="AA358" s="8">
        <f>+Tabla1[[#This Row],[FECHA DE
NACIMIENTO]]</f>
        <v>25900</v>
      </c>
      <c r="AB358" s="20"/>
      <c r="AC358" s="7"/>
      <c r="AD358" s="7" t="str">
        <f>IF(COUNTIF(D$1:D357,D358)=0,"OK","Duplicado")</f>
        <v>OK</v>
      </c>
      <c r="AE358" s="7" t="str">
        <f t="shared" ca="1" si="55"/>
        <v>Inactivo</v>
      </c>
      <c r="AF358" s="9" t="s">
        <v>580</v>
      </c>
      <c r="AG358" s="9" t="str">
        <f t="shared" si="58"/>
        <v>CMAC</v>
      </c>
      <c r="AH358" s="7"/>
      <c r="AI358" s="7"/>
      <c r="AJ358" s="7"/>
      <c r="AK358" s="7"/>
      <c r="AL358" s="7"/>
      <c r="AM358" s="7"/>
      <c r="AN358" s="7"/>
      <c r="AO358" s="7" t="e">
        <f ca="1">SEPARARAPELLIDOS2018(Tabla1[[#This Row],[APELLIDOS Y NOMBRES]])</f>
        <v>#NAME?</v>
      </c>
      <c r="AP358" s="7">
        <f t="shared" ca="1" si="59"/>
        <v>0</v>
      </c>
      <c r="AQ358" s="7">
        <f t="shared" ca="1" si="60"/>
        <v>0</v>
      </c>
      <c r="AR358" s="7">
        <f t="shared" ca="1" si="61"/>
        <v>0</v>
      </c>
      <c r="AS358" s="7" t="e">
        <f ca="1">QuitarSimbolos(Tabla1[[#This Row],[CODTRA5]])</f>
        <v>#NAME?</v>
      </c>
      <c r="AT358" s="7" t="s">
        <v>1974</v>
      </c>
      <c r="AU358" s="7">
        <f t="shared" si="56"/>
        <v>2</v>
      </c>
      <c r="AV358" s="7">
        <v>1</v>
      </c>
      <c r="AW358" s="7" t="str">
        <f>+Tabla1[[#This Row],[DNI23]]</f>
        <v>30834912</v>
      </c>
      <c r="AX358" s="7">
        <v>604</v>
      </c>
      <c r="AY358" s="8">
        <f>+Tabla1[[#This Row],[FECHA DE
NACIMIENTO]]</f>
        <v>25900</v>
      </c>
      <c r="AZ358" s="7">
        <f ca="1">+Tabla1[[#This Row],[CODTRA6]]</f>
        <v>0</v>
      </c>
      <c r="BA358" s="7">
        <f ca="1">+Tabla1[[#This Row],[CODTRA7]]</f>
        <v>0</v>
      </c>
      <c r="BB358" s="7" t="e">
        <f ca="1">+Tabla1[[#This Row],[CODTRA8]]</f>
        <v>#NAME?</v>
      </c>
      <c r="BC358" s="7">
        <f>+Tabla1[[#This Row],[SEXO]]</f>
        <v>2</v>
      </c>
      <c r="BD358" s="7">
        <v>9589</v>
      </c>
      <c r="BE358" s="7"/>
      <c r="BF358" s="7">
        <v>959616135</v>
      </c>
      <c r="BG358" s="10" t="s">
        <v>1704</v>
      </c>
      <c r="BH358" s="7"/>
      <c r="BI358" s="9"/>
      <c r="BJ358" s="7"/>
      <c r="BK358" s="7"/>
      <c r="BL358" s="7"/>
      <c r="BM358" s="7" t="s">
        <v>1721</v>
      </c>
      <c r="BN358" s="7">
        <v>13</v>
      </c>
      <c r="BO358" s="7"/>
      <c r="BP358" s="7"/>
      <c r="BQ358" s="7"/>
      <c r="BR358" s="7">
        <v>2</v>
      </c>
      <c r="BS358" s="7" t="s">
        <v>2360</v>
      </c>
      <c r="BT358" s="7" t="s">
        <v>2219</v>
      </c>
      <c r="BU358" s="7">
        <v>40704</v>
      </c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9"/>
      <c r="CH358" s="9"/>
      <c r="CI358" s="9"/>
      <c r="CJ358" s="7">
        <v>1</v>
      </c>
    </row>
    <row r="359" spans="1:88" ht="15" x14ac:dyDescent="0.25">
      <c r="A359">
        <v>358</v>
      </c>
      <c r="B359" s="28">
        <v>263</v>
      </c>
      <c r="C359" s="28" t="s">
        <v>3441</v>
      </c>
      <c r="D359" s="45">
        <v>30833917</v>
      </c>
      <c r="E359" s="29" t="s">
        <v>2426</v>
      </c>
      <c r="F359" s="29" t="s">
        <v>2427</v>
      </c>
      <c r="G359" s="29" t="s">
        <v>1742</v>
      </c>
      <c r="H359" s="30">
        <f t="shared" si="57"/>
        <v>25523</v>
      </c>
      <c r="I359" s="29" t="s">
        <v>1737</v>
      </c>
      <c r="J359" s="28">
        <v>0</v>
      </c>
      <c r="K359" s="31">
        <v>0</v>
      </c>
      <c r="L359" s="7"/>
      <c r="M359" s="7"/>
      <c r="N359" s="7"/>
      <c r="O359" s="32" t="str">
        <f>"Retención Judicial "&amp;(Tabla1[[#This Row],[JUDICIAL]]*100)&amp;"%"</f>
        <v>Retención Judicial 0%</v>
      </c>
      <c r="P359" s="7"/>
      <c r="Q359" s="33">
        <f t="shared" si="62"/>
        <v>930</v>
      </c>
      <c r="R359" s="34">
        <f>+Tabla1[[#This Row],[MINIMO VITAL]]*9%</f>
        <v>83.7</v>
      </c>
      <c r="S359" s="7"/>
      <c r="T359" s="7">
        <f t="shared" ca="1" si="53"/>
        <v>49</v>
      </c>
      <c r="U359" s="7" t="str">
        <f t="shared" si="54"/>
        <v>30833917</v>
      </c>
      <c r="V359" s="7"/>
      <c r="W359" s="7"/>
      <c r="X359" s="7"/>
      <c r="Y359" s="7"/>
      <c r="Z359" s="7"/>
      <c r="AA359" s="8">
        <f>+Tabla1[[#This Row],[FECHA DE
NACIMIENTO]]</f>
        <v>25523</v>
      </c>
      <c r="AB359" s="20"/>
      <c r="AC359" s="7"/>
      <c r="AD359" s="7" t="str">
        <f>IF(COUNTIF(D$1:D358,D359)=0,"OK","Duplicado")</f>
        <v>OK</v>
      </c>
      <c r="AE359" s="7" t="str">
        <f t="shared" ca="1" si="55"/>
        <v>Inactivo</v>
      </c>
      <c r="AF359" s="9" t="s">
        <v>1573</v>
      </c>
      <c r="AG359" s="9" t="str">
        <f t="shared" si="58"/>
        <v>CMAC</v>
      </c>
      <c r="AH359" s="7"/>
      <c r="AI359" s="7"/>
      <c r="AJ359" s="7"/>
      <c r="AK359" s="7"/>
      <c r="AL359" s="7"/>
      <c r="AM359" s="7"/>
      <c r="AN359" s="7"/>
      <c r="AO359" s="7" t="e">
        <f ca="1">SEPARARAPELLIDOS2018(Tabla1[[#This Row],[APELLIDOS Y NOMBRES]])</f>
        <v>#NAME?</v>
      </c>
      <c r="AP359" s="7">
        <f t="shared" ca="1" si="59"/>
        <v>0</v>
      </c>
      <c r="AQ359" s="7">
        <f t="shared" ca="1" si="60"/>
        <v>0</v>
      </c>
      <c r="AR359" s="7">
        <f t="shared" ca="1" si="61"/>
        <v>0</v>
      </c>
      <c r="AS359" s="7" t="e">
        <f ca="1">QuitarSimbolos(Tabla1[[#This Row],[CODTRA5]])</f>
        <v>#NAME?</v>
      </c>
      <c r="AT359" s="7" t="s">
        <v>1703</v>
      </c>
      <c r="AU359" s="7">
        <f t="shared" si="56"/>
        <v>1</v>
      </c>
      <c r="AV359" s="7">
        <v>1</v>
      </c>
      <c r="AW359" s="7" t="str">
        <f>+Tabla1[[#This Row],[DNI23]]</f>
        <v>30833917</v>
      </c>
      <c r="AX359" s="7">
        <v>604</v>
      </c>
      <c r="AY359" s="8">
        <f>+Tabla1[[#This Row],[FECHA DE
NACIMIENTO]]</f>
        <v>25523</v>
      </c>
      <c r="AZ359" s="7">
        <f ca="1">+Tabla1[[#This Row],[CODTRA6]]</f>
        <v>0</v>
      </c>
      <c r="BA359" s="7">
        <f ca="1">+Tabla1[[#This Row],[CODTRA7]]</f>
        <v>0</v>
      </c>
      <c r="BB359" s="7" t="e">
        <f ca="1">+Tabla1[[#This Row],[CODTRA8]]</f>
        <v>#NAME?</v>
      </c>
      <c r="BC359" s="7">
        <f>+Tabla1[[#This Row],[SEXO]]</f>
        <v>1</v>
      </c>
      <c r="BD359" s="7">
        <v>9589</v>
      </c>
      <c r="BE359" s="7"/>
      <c r="BF359" s="7">
        <v>959616135</v>
      </c>
      <c r="BG359" s="10" t="s">
        <v>1704</v>
      </c>
      <c r="BH359" s="7">
        <v>3</v>
      </c>
      <c r="BI359" s="9" t="s">
        <v>2039</v>
      </c>
      <c r="BJ359" s="7">
        <v>230</v>
      </c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>
        <v>40701</v>
      </c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9"/>
      <c r="CH359" s="9"/>
      <c r="CI359" s="9"/>
      <c r="CJ359" s="7">
        <v>1</v>
      </c>
    </row>
    <row r="360" spans="1:88" ht="15" x14ac:dyDescent="0.25">
      <c r="A360">
        <v>359</v>
      </c>
      <c r="B360" s="28">
        <v>918</v>
      </c>
      <c r="C360" s="28" t="s">
        <v>581</v>
      </c>
      <c r="D360" s="45">
        <v>45090574</v>
      </c>
      <c r="E360" s="29" t="s">
        <v>2428</v>
      </c>
      <c r="F360" s="29"/>
      <c r="G360" s="29" t="s">
        <v>1702</v>
      </c>
      <c r="H360" s="30">
        <f t="shared" si="57"/>
        <v>32165</v>
      </c>
      <c r="I360" s="29"/>
      <c r="J360" s="28">
        <v>0</v>
      </c>
      <c r="K360" s="31">
        <v>0</v>
      </c>
      <c r="L360" s="7"/>
      <c r="M360" s="7"/>
      <c r="N360" s="7"/>
      <c r="O360" s="32" t="str">
        <f>"Retención Judicial "&amp;(Tabla1[[#This Row],[JUDICIAL]]*100)&amp;"%"</f>
        <v>Retención Judicial 0%</v>
      </c>
      <c r="P360" s="7"/>
      <c r="Q360" s="33">
        <f t="shared" si="62"/>
        <v>930</v>
      </c>
      <c r="R360" s="34">
        <f>+Tabla1[[#This Row],[MINIMO VITAL]]*9%</f>
        <v>83.7</v>
      </c>
      <c r="S360" s="7"/>
      <c r="T360" s="7">
        <f t="shared" ca="1" si="53"/>
        <v>31</v>
      </c>
      <c r="U360" s="7" t="str">
        <f t="shared" si="54"/>
        <v>45090574</v>
      </c>
      <c r="V360" s="7"/>
      <c r="W360" s="7"/>
      <c r="X360" s="7"/>
      <c r="Y360" s="7"/>
      <c r="Z360" s="7"/>
      <c r="AA360" s="8">
        <f>+Tabla1[[#This Row],[FECHA DE
NACIMIENTO]]</f>
        <v>32165</v>
      </c>
      <c r="AB360" s="20"/>
      <c r="AC360" s="7"/>
      <c r="AD360" s="7" t="str">
        <f>IF(COUNTIF(D$1:D359,D360)=0,"OK","Duplicado")</f>
        <v>OK</v>
      </c>
      <c r="AE360" s="7" t="str">
        <f t="shared" ca="1" si="55"/>
        <v>Inactivo</v>
      </c>
      <c r="AF360" s="9" t="s">
        <v>582</v>
      </c>
      <c r="AG360" s="9" t="str">
        <f t="shared" si="58"/>
        <v>CMAC</v>
      </c>
      <c r="AH360" s="7"/>
      <c r="AI360" s="7"/>
      <c r="AJ360" s="7"/>
      <c r="AK360" s="7"/>
      <c r="AL360" s="7"/>
      <c r="AM360" s="7"/>
      <c r="AN360" s="7"/>
      <c r="AO360" s="7" t="e">
        <f ca="1">SEPARARAPELLIDOS2018(Tabla1[[#This Row],[APELLIDOS Y NOMBRES]])</f>
        <v>#NAME?</v>
      </c>
      <c r="AP360" s="7">
        <f t="shared" ca="1" si="59"/>
        <v>0</v>
      </c>
      <c r="AQ360" s="7">
        <f t="shared" ca="1" si="60"/>
        <v>0</v>
      </c>
      <c r="AR360" s="7">
        <f t="shared" ca="1" si="61"/>
        <v>0</v>
      </c>
      <c r="AS360" s="7" t="e">
        <f ca="1">QuitarSimbolos(Tabla1[[#This Row],[CODTRA5]])</f>
        <v>#NAME?</v>
      </c>
      <c r="AT360" s="7" t="s">
        <v>1703</v>
      </c>
      <c r="AU360" s="7">
        <f t="shared" si="56"/>
        <v>1</v>
      </c>
      <c r="AV360" s="7">
        <v>1</v>
      </c>
      <c r="AW360" s="7" t="str">
        <f>+Tabla1[[#This Row],[DNI23]]</f>
        <v>45090574</v>
      </c>
      <c r="AX360" s="7">
        <v>604</v>
      </c>
      <c r="AY360" s="8">
        <f>+Tabla1[[#This Row],[FECHA DE
NACIMIENTO]]</f>
        <v>32165</v>
      </c>
      <c r="AZ360" s="7">
        <f ca="1">+Tabla1[[#This Row],[CODTRA6]]</f>
        <v>0</v>
      </c>
      <c r="BA360" s="7">
        <f ca="1">+Tabla1[[#This Row],[CODTRA7]]</f>
        <v>0</v>
      </c>
      <c r="BB360" s="7" t="e">
        <f ca="1">+Tabla1[[#This Row],[CODTRA8]]</f>
        <v>#NAME?</v>
      </c>
      <c r="BC360" s="7">
        <f>+Tabla1[[#This Row],[SEXO]]</f>
        <v>1</v>
      </c>
      <c r="BD360" s="7">
        <v>9589</v>
      </c>
      <c r="BE360" s="7"/>
      <c r="BF360" s="7">
        <v>959616135</v>
      </c>
      <c r="BG360" s="10" t="s">
        <v>1704</v>
      </c>
      <c r="BH360" s="7">
        <v>3</v>
      </c>
      <c r="BI360" s="9" t="s">
        <v>2039</v>
      </c>
      <c r="BJ360" s="7">
        <v>230</v>
      </c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>
        <v>40701</v>
      </c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9"/>
      <c r="CH360" s="9"/>
      <c r="CI360" s="9"/>
      <c r="CJ360" s="7">
        <v>1</v>
      </c>
    </row>
    <row r="361" spans="1:88" ht="15" x14ac:dyDescent="0.25">
      <c r="A361">
        <v>360</v>
      </c>
      <c r="B361" s="28">
        <v>919</v>
      </c>
      <c r="C361" s="28" t="s">
        <v>583</v>
      </c>
      <c r="D361" s="45">
        <v>80264204</v>
      </c>
      <c r="E361" s="29" t="s">
        <v>2429</v>
      </c>
      <c r="F361" s="29"/>
      <c r="G361" s="29" t="s">
        <v>1702</v>
      </c>
      <c r="H361" s="30">
        <f t="shared" si="57"/>
        <v>29034</v>
      </c>
      <c r="I361" s="29"/>
      <c r="J361" s="28">
        <v>0</v>
      </c>
      <c r="K361" s="31">
        <v>0</v>
      </c>
      <c r="L361" s="7"/>
      <c r="M361" s="7"/>
      <c r="N361" s="7"/>
      <c r="O361" s="32" t="str">
        <f>"Retención Judicial "&amp;(Tabla1[[#This Row],[JUDICIAL]]*100)&amp;"%"</f>
        <v>Retención Judicial 0%</v>
      </c>
      <c r="P361" s="7"/>
      <c r="Q361" s="33">
        <f t="shared" si="62"/>
        <v>930</v>
      </c>
      <c r="R361" s="34">
        <f>+Tabla1[[#This Row],[MINIMO VITAL]]*9%</f>
        <v>83.7</v>
      </c>
      <c r="S361" s="7"/>
      <c r="T361" s="7">
        <f t="shared" ca="1" si="53"/>
        <v>39</v>
      </c>
      <c r="U361" s="7" t="str">
        <f t="shared" si="54"/>
        <v>80264204</v>
      </c>
      <c r="V361" s="7"/>
      <c r="W361" s="7"/>
      <c r="X361" s="7"/>
      <c r="Y361" s="7"/>
      <c r="Z361" s="7"/>
      <c r="AA361" s="8">
        <f>+Tabla1[[#This Row],[FECHA DE
NACIMIENTO]]</f>
        <v>29034</v>
      </c>
      <c r="AB361" s="20"/>
      <c r="AC361" s="7"/>
      <c r="AD361" s="7" t="str">
        <f>IF(COUNTIF(D$1:D360,D361)=0,"OK","Duplicado")</f>
        <v>OK</v>
      </c>
      <c r="AE361" s="7" t="str">
        <f t="shared" ca="1" si="55"/>
        <v>Inactivo</v>
      </c>
      <c r="AF361" s="9" t="s">
        <v>584</v>
      </c>
      <c r="AG361" s="9" t="str">
        <f t="shared" si="58"/>
        <v>CMAC</v>
      </c>
      <c r="AH361" s="7"/>
      <c r="AI361" s="7"/>
      <c r="AJ361" s="7"/>
      <c r="AK361" s="7"/>
      <c r="AL361" s="7"/>
      <c r="AM361" s="7"/>
      <c r="AN361" s="7"/>
      <c r="AO361" s="7" t="e">
        <f ca="1">SEPARARAPELLIDOS2018(Tabla1[[#This Row],[APELLIDOS Y NOMBRES]])</f>
        <v>#NAME?</v>
      </c>
      <c r="AP361" s="7">
        <f t="shared" ca="1" si="59"/>
        <v>0</v>
      </c>
      <c r="AQ361" s="7">
        <f t="shared" ca="1" si="60"/>
        <v>0</v>
      </c>
      <c r="AR361" s="7">
        <f t="shared" ca="1" si="61"/>
        <v>0</v>
      </c>
      <c r="AS361" s="7" t="e">
        <f ca="1">QuitarSimbolos(Tabla1[[#This Row],[CODTRA5]])</f>
        <v>#NAME?</v>
      </c>
      <c r="AT361" s="7" t="s">
        <v>1703</v>
      </c>
      <c r="AU361" s="7">
        <f t="shared" si="56"/>
        <v>1</v>
      </c>
      <c r="AV361" s="7">
        <v>1</v>
      </c>
      <c r="AW361" s="7" t="str">
        <f>+Tabla1[[#This Row],[DNI23]]</f>
        <v>80264204</v>
      </c>
      <c r="AX361" s="7">
        <v>604</v>
      </c>
      <c r="AY361" s="8">
        <f>+Tabla1[[#This Row],[FECHA DE
NACIMIENTO]]</f>
        <v>29034</v>
      </c>
      <c r="AZ361" s="7">
        <f ca="1">+Tabla1[[#This Row],[CODTRA6]]</f>
        <v>0</v>
      </c>
      <c r="BA361" s="7">
        <f ca="1">+Tabla1[[#This Row],[CODTRA7]]</f>
        <v>0</v>
      </c>
      <c r="BB361" s="7" t="e">
        <f ca="1">+Tabla1[[#This Row],[CODTRA8]]</f>
        <v>#NAME?</v>
      </c>
      <c r="BC361" s="7">
        <f>+Tabla1[[#This Row],[SEXO]]</f>
        <v>1</v>
      </c>
      <c r="BD361" s="7">
        <v>9589</v>
      </c>
      <c r="BE361" s="7"/>
      <c r="BF361" s="7">
        <v>959616135</v>
      </c>
      <c r="BG361" s="10" t="s">
        <v>1704</v>
      </c>
      <c r="BH361" s="7"/>
      <c r="BI361" s="9"/>
      <c r="BJ361" s="7"/>
      <c r="BK361" s="7"/>
      <c r="BL361" s="7"/>
      <c r="BM361" s="7" t="s">
        <v>1738</v>
      </c>
      <c r="BN361" s="7">
        <v>4</v>
      </c>
      <c r="BO361" s="7"/>
      <c r="BP361" s="7"/>
      <c r="BQ361" s="7"/>
      <c r="BR361" s="7">
        <v>99</v>
      </c>
      <c r="BS361" s="7" t="s">
        <v>2430</v>
      </c>
      <c r="BT361" s="7"/>
      <c r="BU361" s="7">
        <v>170301</v>
      </c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9"/>
      <c r="CH361" s="9"/>
      <c r="CI361" s="9"/>
      <c r="CJ361" s="7">
        <v>1</v>
      </c>
    </row>
    <row r="362" spans="1:88" ht="15" x14ac:dyDescent="0.25">
      <c r="A362">
        <v>361</v>
      </c>
      <c r="B362" s="28">
        <v>920</v>
      </c>
      <c r="C362" s="28" t="s">
        <v>585</v>
      </c>
      <c r="D362" s="45">
        <v>30863709</v>
      </c>
      <c r="E362" s="29" t="s">
        <v>2431</v>
      </c>
      <c r="F362" s="29"/>
      <c r="G362" s="29" t="s">
        <v>1702</v>
      </c>
      <c r="H362" s="30">
        <f t="shared" si="57"/>
        <v>28747</v>
      </c>
      <c r="I362" s="29"/>
      <c r="J362" s="28">
        <v>0</v>
      </c>
      <c r="K362" s="31">
        <v>0</v>
      </c>
      <c r="L362" s="7"/>
      <c r="M362" s="7"/>
      <c r="N362" s="7"/>
      <c r="O362" s="32" t="str">
        <f>"Retención Judicial "&amp;(Tabla1[[#This Row],[JUDICIAL]]*100)&amp;"%"</f>
        <v>Retención Judicial 0%</v>
      </c>
      <c r="P362" s="7"/>
      <c r="Q362" s="33">
        <f t="shared" si="62"/>
        <v>930</v>
      </c>
      <c r="R362" s="34">
        <f>+Tabla1[[#This Row],[MINIMO VITAL]]*9%</f>
        <v>83.7</v>
      </c>
      <c r="S362" s="7"/>
      <c r="T362" s="7">
        <f t="shared" ca="1" si="53"/>
        <v>40</v>
      </c>
      <c r="U362" s="7" t="str">
        <f t="shared" si="54"/>
        <v>30863709</v>
      </c>
      <c r="V362" s="7"/>
      <c r="W362" s="7"/>
      <c r="X362" s="7"/>
      <c r="Y362" s="7"/>
      <c r="Z362" s="7"/>
      <c r="AA362" s="8">
        <f>+Tabla1[[#This Row],[FECHA DE
NACIMIENTO]]</f>
        <v>28747</v>
      </c>
      <c r="AB362" s="20"/>
      <c r="AC362" s="7"/>
      <c r="AD362" s="7" t="str">
        <f>IF(COUNTIF(D$1:D361,D362)=0,"OK","Duplicado")</f>
        <v>OK</v>
      </c>
      <c r="AE362" s="7" t="str">
        <f t="shared" ca="1" si="55"/>
        <v>Inactivo</v>
      </c>
      <c r="AF362" s="9" t="s">
        <v>586</v>
      </c>
      <c r="AG362" s="9" t="str">
        <f t="shared" si="58"/>
        <v>CMAC</v>
      </c>
      <c r="AH362" s="7"/>
      <c r="AI362" s="7"/>
      <c r="AJ362" s="7"/>
      <c r="AK362" s="7"/>
      <c r="AL362" s="7"/>
      <c r="AM362" s="7"/>
      <c r="AN362" s="7"/>
      <c r="AO362" s="7" t="e">
        <f ca="1">SEPARARAPELLIDOS2018(Tabla1[[#This Row],[APELLIDOS Y NOMBRES]])</f>
        <v>#NAME?</v>
      </c>
      <c r="AP362" s="7">
        <f t="shared" ca="1" si="59"/>
        <v>0</v>
      </c>
      <c r="AQ362" s="7">
        <f t="shared" ca="1" si="60"/>
        <v>0</v>
      </c>
      <c r="AR362" s="7">
        <f t="shared" ca="1" si="61"/>
        <v>0</v>
      </c>
      <c r="AS362" s="7" t="e">
        <f ca="1">QuitarSimbolos(Tabla1[[#This Row],[CODTRA5]])</f>
        <v>#NAME?</v>
      </c>
      <c r="AT362" s="7" t="s">
        <v>1974</v>
      </c>
      <c r="AU362" s="7">
        <f t="shared" si="56"/>
        <v>2</v>
      </c>
      <c r="AV362" s="7">
        <v>1</v>
      </c>
      <c r="AW362" s="7" t="str">
        <f>+Tabla1[[#This Row],[DNI23]]</f>
        <v>30863709</v>
      </c>
      <c r="AX362" s="7">
        <v>604</v>
      </c>
      <c r="AY362" s="8">
        <f>+Tabla1[[#This Row],[FECHA DE
NACIMIENTO]]</f>
        <v>28747</v>
      </c>
      <c r="AZ362" s="7">
        <f ca="1">+Tabla1[[#This Row],[CODTRA6]]</f>
        <v>0</v>
      </c>
      <c r="BA362" s="7">
        <f ca="1">+Tabla1[[#This Row],[CODTRA7]]</f>
        <v>0</v>
      </c>
      <c r="BB362" s="7" t="e">
        <f ca="1">+Tabla1[[#This Row],[CODTRA8]]</f>
        <v>#NAME?</v>
      </c>
      <c r="BC362" s="7">
        <f>+Tabla1[[#This Row],[SEXO]]</f>
        <v>2</v>
      </c>
      <c r="BD362" s="7">
        <v>9589</v>
      </c>
      <c r="BE362" s="7"/>
      <c r="BF362" s="7">
        <v>959616135</v>
      </c>
      <c r="BG362" s="10" t="s">
        <v>1704</v>
      </c>
      <c r="BH362" s="7"/>
      <c r="BI362" s="9"/>
      <c r="BJ362" s="7"/>
      <c r="BK362" s="7"/>
      <c r="BL362" s="7"/>
      <c r="BM362" s="7" t="s">
        <v>1750</v>
      </c>
      <c r="BN362" s="7">
        <v>1</v>
      </c>
      <c r="BO362" s="7"/>
      <c r="BP362" s="7"/>
      <c r="BQ362" s="7"/>
      <c r="BR362" s="7">
        <v>2</v>
      </c>
      <c r="BS362" s="7" t="s">
        <v>2432</v>
      </c>
      <c r="BT362" s="7"/>
      <c r="BU362" s="7">
        <v>40704</v>
      </c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9"/>
      <c r="CH362" s="9"/>
      <c r="CI362" s="9"/>
      <c r="CJ362" s="7">
        <v>1</v>
      </c>
    </row>
    <row r="363" spans="1:88" ht="15" x14ac:dyDescent="0.25">
      <c r="A363">
        <v>362</v>
      </c>
      <c r="B363" s="28">
        <v>552</v>
      </c>
      <c r="C363" s="28" t="s">
        <v>587</v>
      </c>
      <c r="D363" s="45">
        <v>45750391</v>
      </c>
      <c r="E363" s="29" t="s">
        <v>2433</v>
      </c>
      <c r="F363" s="29"/>
      <c r="G363" s="29" t="s">
        <v>1702</v>
      </c>
      <c r="H363" s="30">
        <f t="shared" si="57"/>
        <v>32612</v>
      </c>
      <c r="I363" s="29"/>
      <c r="J363" s="28">
        <v>0</v>
      </c>
      <c r="K363" s="31">
        <v>0</v>
      </c>
      <c r="L363" s="7"/>
      <c r="M363" s="7"/>
      <c r="N363" s="7"/>
      <c r="O363" s="32" t="str">
        <f>"Retención Judicial "&amp;(Tabla1[[#This Row],[JUDICIAL]]*100)&amp;"%"</f>
        <v>Retención Judicial 0%</v>
      </c>
      <c r="P363" s="7"/>
      <c r="Q363" s="33">
        <f t="shared" si="62"/>
        <v>930</v>
      </c>
      <c r="R363" s="34">
        <f>+Tabla1[[#This Row],[MINIMO VITAL]]*9%</f>
        <v>83.7</v>
      </c>
      <c r="S363" s="7"/>
      <c r="T363" s="7">
        <f t="shared" ca="1" si="53"/>
        <v>29</v>
      </c>
      <c r="U363" s="7" t="str">
        <f t="shared" si="54"/>
        <v>45750391</v>
      </c>
      <c r="V363" s="7"/>
      <c r="W363" s="7"/>
      <c r="X363" s="7"/>
      <c r="Y363" s="7"/>
      <c r="Z363" s="7"/>
      <c r="AA363" s="8">
        <f>+Tabla1[[#This Row],[FECHA DE
NACIMIENTO]]</f>
        <v>32612</v>
      </c>
      <c r="AB363" s="20">
        <v>3.1</v>
      </c>
      <c r="AC363" s="7"/>
      <c r="AD363" s="7" t="str">
        <f>IF(COUNTIF(D$1:D362,D363)=0,"OK","Duplicado")</f>
        <v>OK</v>
      </c>
      <c r="AE363" s="7" t="str">
        <f t="shared" ca="1" si="55"/>
        <v>Inactivo</v>
      </c>
      <c r="AF363" s="9" t="s">
        <v>588</v>
      </c>
      <c r="AG363" s="9" t="str">
        <f t="shared" si="58"/>
        <v>CMAC</v>
      </c>
      <c r="AH363" s="7"/>
      <c r="AI363" s="7"/>
      <c r="AJ363" s="7"/>
      <c r="AK363" s="7"/>
      <c r="AL363" s="7"/>
      <c r="AM363" s="7"/>
      <c r="AN363" s="7"/>
      <c r="AO363" s="7" t="e">
        <f ca="1">SEPARARAPELLIDOS2018(Tabla1[[#This Row],[APELLIDOS Y NOMBRES]])</f>
        <v>#NAME?</v>
      </c>
      <c r="AP363" s="7">
        <f t="shared" ca="1" si="59"/>
        <v>0</v>
      </c>
      <c r="AQ363" s="7">
        <f t="shared" ca="1" si="60"/>
        <v>0</v>
      </c>
      <c r="AR363" s="7">
        <f t="shared" ca="1" si="61"/>
        <v>0</v>
      </c>
      <c r="AS363" s="7" t="e">
        <f ca="1">QuitarSimbolos(Tabla1[[#This Row],[CODTRA5]])</f>
        <v>#NAME?</v>
      </c>
      <c r="AT363" s="7" t="s">
        <v>1703</v>
      </c>
      <c r="AU363" s="7">
        <f t="shared" si="56"/>
        <v>1</v>
      </c>
      <c r="AV363" s="7">
        <v>1</v>
      </c>
      <c r="AW363" s="7" t="str">
        <f>+Tabla1[[#This Row],[DNI23]]</f>
        <v>45750391</v>
      </c>
      <c r="AX363" s="7">
        <v>604</v>
      </c>
      <c r="AY363" s="8">
        <f>+Tabla1[[#This Row],[FECHA DE
NACIMIENTO]]</f>
        <v>32612</v>
      </c>
      <c r="AZ363" s="7">
        <f ca="1">+Tabla1[[#This Row],[CODTRA6]]</f>
        <v>0</v>
      </c>
      <c r="BA363" s="7">
        <f ca="1">+Tabla1[[#This Row],[CODTRA7]]</f>
        <v>0</v>
      </c>
      <c r="BB363" s="7" t="e">
        <f ca="1">+Tabla1[[#This Row],[CODTRA8]]</f>
        <v>#NAME?</v>
      </c>
      <c r="BC363" s="7">
        <f>+Tabla1[[#This Row],[SEXO]]</f>
        <v>1</v>
      </c>
      <c r="BD363" s="7">
        <v>9589</v>
      </c>
      <c r="BE363" s="7"/>
      <c r="BF363" s="7">
        <v>959616135</v>
      </c>
      <c r="BG363" s="10" t="s">
        <v>1704</v>
      </c>
      <c r="BH363" s="7">
        <v>3</v>
      </c>
      <c r="BI363" s="9" t="s">
        <v>2338</v>
      </c>
      <c r="BJ363" s="7">
        <v>968</v>
      </c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>
        <v>40701</v>
      </c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9"/>
      <c r="CH363" s="9"/>
      <c r="CI363" s="9"/>
      <c r="CJ363" s="7">
        <v>1</v>
      </c>
    </row>
    <row r="364" spans="1:88" ht="15" x14ac:dyDescent="0.25">
      <c r="A364">
        <v>363</v>
      </c>
      <c r="B364" s="28">
        <v>922</v>
      </c>
      <c r="C364" s="28" t="s">
        <v>589</v>
      </c>
      <c r="D364" s="45">
        <v>40522986</v>
      </c>
      <c r="E364" s="29" t="s">
        <v>2434</v>
      </c>
      <c r="F364" s="29" t="s">
        <v>2435</v>
      </c>
      <c r="G364" s="29" t="s">
        <v>1757</v>
      </c>
      <c r="H364" s="30">
        <f t="shared" si="57"/>
        <v>28828</v>
      </c>
      <c r="I364" s="29" t="s">
        <v>1737</v>
      </c>
      <c r="J364" s="28">
        <v>0</v>
      </c>
      <c r="K364" s="31">
        <v>0</v>
      </c>
      <c r="L364" s="7"/>
      <c r="M364" s="7"/>
      <c r="N364" s="7"/>
      <c r="O364" s="32" t="str">
        <f>"Retención Judicial "&amp;(Tabla1[[#This Row],[JUDICIAL]]*100)&amp;"%"</f>
        <v>Retención Judicial 0%</v>
      </c>
      <c r="P364" s="7"/>
      <c r="Q364" s="33">
        <f t="shared" si="62"/>
        <v>930</v>
      </c>
      <c r="R364" s="34">
        <f>+Tabla1[[#This Row],[MINIMO VITAL]]*9%</f>
        <v>83.7</v>
      </c>
      <c r="S364" s="7"/>
      <c r="T364" s="7">
        <f t="shared" ca="1" si="53"/>
        <v>40</v>
      </c>
      <c r="U364" s="7" t="str">
        <f t="shared" si="54"/>
        <v>40522986</v>
      </c>
      <c r="V364" s="7"/>
      <c r="W364" s="7"/>
      <c r="X364" s="7"/>
      <c r="Y364" s="7"/>
      <c r="Z364" s="7"/>
      <c r="AA364" s="8">
        <f>+Tabla1[[#This Row],[FECHA DE
NACIMIENTO]]</f>
        <v>28828</v>
      </c>
      <c r="AB364" s="20"/>
      <c r="AC364" s="7"/>
      <c r="AD364" s="7" t="str">
        <f>IF(COUNTIF(D$1:D363,D364)=0,"OK","Duplicado")</f>
        <v>OK</v>
      </c>
      <c r="AE364" s="7" t="str">
        <f t="shared" ca="1" si="55"/>
        <v>Inactivo</v>
      </c>
      <c r="AF364" s="9" t="s">
        <v>590</v>
      </c>
      <c r="AG364" s="9" t="str">
        <f t="shared" si="58"/>
        <v>CMAC</v>
      </c>
      <c r="AH364" s="7"/>
      <c r="AI364" s="7"/>
      <c r="AJ364" s="7"/>
      <c r="AK364" s="7"/>
      <c r="AL364" s="7"/>
      <c r="AM364" s="7"/>
      <c r="AN364" s="7"/>
      <c r="AO364" s="7" t="e">
        <f ca="1">SEPARARAPELLIDOS2018(Tabla1[[#This Row],[APELLIDOS Y NOMBRES]])</f>
        <v>#NAME?</v>
      </c>
      <c r="AP364" s="7">
        <f t="shared" ca="1" si="59"/>
        <v>0</v>
      </c>
      <c r="AQ364" s="7">
        <f t="shared" ca="1" si="60"/>
        <v>0</v>
      </c>
      <c r="AR364" s="7">
        <f t="shared" ca="1" si="61"/>
        <v>0</v>
      </c>
      <c r="AS364" s="7" t="e">
        <f ca="1">QuitarSimbolos(Tabla1[[#This Row],[CODTRA5]])</f>
        <v>#NAME?</v>
      </c>
      <c r="AT364" s="7" t="s">
        <v>1974</v>
      </c>
      <c r="AU364" s="7">
        <f t="shared" si="56"/>
        <v>2</v>
      </c>
      <c r="AV364" s="7">
        <v>1</v>
      </c>
      <c r="AW364" s="7" t="str">
        <f>+Tabla1[[#This Row],[DNI23]]</f>
        <v>40522986</v>
      </c>
      <c r="AX364" s="7">
        <v>604</v>
      </c>
      <c r="AY364" s="8">
        <f>+Tabla1[[#This Row],[FECHA DE
NACIMIENTO]]</f>
        <v>28828</v>
      </c>
      <c r="AZ364" s="7">
        <f ca="1">+Tabla1[[#This Row],[CODTRA6]]</f>
        <v>0</v>
      </c>
      <c r="BA364" s="7">
        <f ca="1">+Tabla1[[#This Row],[CODTRA7]]</f>
        <v>0</v>
      </c>
      <c r="BB364" s="7" t="e">
        <f ca="1">+Tabla1[[#This Row],[CODTRA8]]</f>
        <v>#NAME?</v>
      </c>
      <c r="BC364" s="7">
        <f>+Tabla1[[#This Row],[SEXO]]</f>
        <v>2</v>
      </c>
      <c r="BD364" s="7">
        <v>9589</v>
      </c>
      <c r="BE364" s="7"/>
      <c r="BF364" s="7">
        <v>999987507</v>
      </c>
      <c r="BG364" s="10" t="s">
        <v>1704</v>
      </c>
      <c r="BH364" s="7">
        <v>4</v>
      </c>
      <c r="BI364" s="9" t="s">
        <v>2020</v>
      </c>
      <c r="BJ364" s="7" t="s">
        <v>1769</v>
      </c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>
        <v>40704</v>
      </c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9"/>
      <c r="CH364" s="9"/>
      <c r="CI364" s="9"/>
      <c r="CJ364" s="7">
        <v>1</v>
      </c>
    </row>
    <row r="365" spans="1:88" ht="15" x14ac:dyDescent="0.25">
      <c r="A365">
        <v>364</v>
      </c>
      <c r="B365" s="28">
        <v>102</v>
      </c>
      <c r="C365" s="28" t="s">
        <v>591</v>
      </c>
      <c r="D365" s="45">
        <v>22184127</v>
      </c>
      <c r="E365" s="29" t="s">
        <v>2436</v>
      </c>
      <c r="F365" s="29" t="s">
        <v>2437</v>
      </c>
      <c r="G365" s="29" t="s">
        <v>1736</v>
      </c>
      <c r="H365" s="30">
        <f t="shared" si="57"/>
        <v>23847</v>
      </c>
      <c r="I365" s="29" t="s">
        <v>1737</v>
      </c>
      <c r="J365" s="28">
        <v>0</v>
      </c>
      <c r="K365" s="31">
        <v>0</v>
      </c>
      <c r="L365" s="7"/>
      <c r="M365" s="7"/>
      <c r="N365" s="7"/>
      <c r="O365" s="32" t="str">
        <f>"Retención Judicial "&amp;(Tabla1[[#This Row],[JUDICIAL]]*100)&amp;"%"</f>
        <v>Retención Judicial 0%</v>
      </c>
      <c r="P365" s="7"/>
      <c r="Q365" s="33">
        <f t="shared" si="62"/>
        <v>930</v>
      </c>
      <c r="R365" s="34">
        <f>+Tabla1[[#This Row],[MINIMO VITAL]]*9%</f>
        <v>83.7</v>
      </c>
      <c r="S365" s="7"/>
      <c r="T365" s="7">
        <f t="shared" ca="1" si="53"/>
        <v>53</v>
      </c>
      <c r="U365" s="7" t="str">
        <f t="shared" si="54"/>
        <v>22184127</v>
      </c>
      <c r="V365" s="7"/>
      <c r="W365" s="7"/>
      <c r="X365" s="7"/>
      <c r="Y365" s="7"/>
      <c r="Z365" s="7"/>
      <c r="AA365" s="8">
        <f>+Tabla1[[#This Row],[FECHA DE
NACIMIENTO]]</f>
        <v>23847</v>
      </c>
      <c r="AB365" s="20"/>
      <c r="AC365" s="7"/>
      <c r="AD365" s="7" t="str">
        <f>IF(COUNTIF(D$1:D364,D365)=0,"OK","Duplicado")</f>
        <v>OK</v>
      </c>
      <c r="AE365" s="7" t="str">
        <f t="shared" ca="1" si="55"/>
        <v>Inactivo</v>
      </c>
      <c r="AF365" s="9" t="s">
        <v>592</v>
      </c>
      <c r="AG365" s="9" t="str">
        <f t="shared" si="58"/>
        <v>CMAC</v>
      </c>
      <c r="AH365" s="7"/>
      <c r="AI365" s="7"/>
      <c r="AJ365" s="7"/>
      <c r="AK365" s="7"/>
      <c r="AL365" s="7"/>
      <c r="AM365" s="7"/>
      <c r="AN365" s="7"/>
      <c r="AO365" s="7" t="e">
        <f ca="1">SEPARARAPELLIDOS2018(Tabla1[[#This Row],[APELLIDOS Y NOMBRES]])</f>
        <v>#NAME?</v>
      </c>
      <c r="AP365" s="7">
        <f t="shared" ca="1" si="59"/>
        <v>0</v>
      </c>
      <c r="AQ365" s="7">
        <f t="shared" ca="1" si="60"/>
        <v>0</v>
      </c>
      <c r="AR365" s="7">
        <f t="shared" ca="1" si="61"/>
        <v>0</v>
      </c>
      <c r="AS365" s="7" t="e">
        <f ca="1">QuitarSimbolos(Tabla1[[#This Row],[CODTRA5]])</f>
        <v>#NAME?</v>
      </c>
      <c r="AT365" s="7" t="s">
        <v>1703</v>
      </c>
      <c r="AU365" s="7">
        <f t="shared" si="56"/>
        <v>1</v>
      </c>
      <c r="AV365" s="7">
        <v>1</v>
      </c>
      <c r="AW365" s="7" t="str">
        <f>+Tabla1[[#This Row],[DNI23]]</f>
        <v>22184127</v>
      </c>
      <c r="AX365" s="7">
        <v>604</v>
      </c>
      <c r="AY365" s="8">
        <f>+Tabla1[[#This Row],[FECHA DE
NACIMIENTO]]</f>
        <v>23847</v>
      </c>
      <c r="AZ365" s="7">
        <f ca="1">+Tabla1[[#This Row],[CODTRA6]]</f>
        <v>0</v>
      </c>
      <c r="BA365" s="7">
        <f ca="1">+Tabla1[[#This Row],[CODTRA7]]</f>
        <v>0</v>
      </c>
      <c r="BB365" s="7" t="e">
        <f ca="1">+Tabla1[[#This Row],[CODTRA8]]</f>
        <v>#NAME?</v>
      </c>
      <c r="BC365" s="7">
        <f>+Tabla1[[#This Row],[SEXO]]</f>
        <v>1</v>
      </c>
      <c r="BD365" s="7">
        <v>9589</v>
      </c>
      <c r="BE365" s="7"/>
      <c r="BF365" s="7">
        <v>959616135</v>
      </c>
      <c r="BG365" s="10" t="s">
        <v>1704</v>
      </c>
      <c r="BH365" s="7">
        <v>3</v>
      </c>
      <c r="BI365" s="9" t="s">
        <v>2392</v>
      </c>
      <c r="BJ365" s="7">
        <v>307</v>
      </c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>
        <v>40701</v>
      </c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9"/>
      <c r="CH365" s="9"/>
      <c r="CI365" s="9"/>
      <c r="CJ365" s="7">
        <v>1</v>
      </c>
    </row>
    <row r="366" spans="1:88" ht="15" x14ac:dyDescent="0.25">
      <c r="A366">
        <v>365</v>
      </c>
      <c r="B366" s="28">
        <v>924</v>
      </c>
      <c r="C366" s="28" t="s">
        <v>593</v>
      </c>
      <c r="D366" s="45">
        <v>71870548</v>
      </c>
      <c r="E366" s="29" t="s">
        <v>2438</v>
      </c>
      <c r="F366" s="29"/>
      <c r="G366" s="29" t="s">
        <v>1702</v>
      </c>
      <c r="H366" s="30">
        <f t="shared" si="57"/>
        <v>34604</v>
      </c>
      <c r="I366" s="29"/>
      <c r="J366" s="28">
        <v>0</v>
      </c>
      <c r="K366" s="31">
        <v>0</v>
      </c>
      <c r="L366" s="7"/>
      <c r="M366" s="7"/>
      <c r="N366" s="7"/>
      <c r="O366" s="32" t="str">
        <f>"Retención Judicial "&amp;(Tabla1[[#This Row],[JUDICIAL]]*100)&amp;"%"</f>
        <v>Retención Judicial 0%</v>
      </c>
      <c r="P366" s="7"/>
      <c r="Q366" s="33">
        <f t="shared" si="62"/>
        <v>930</v>
      </c>
      <c r="R366" s="34">
        <f>+Tabla1[[#This Row],[MINIMO VITAL]]*9%</f>
        <v>83.7</v>
      </c>
      <c r="S366" s="7"/>
      <c r="T366" s="7">
        <f t="shared" ca="1" si="53"/>
        <v>24</v>
      </c>
      <c r="U366" s="7" t="str">
        <f t="shared" si="54"/>
        <v>71870548</v>
      </c>
      <c r="V366" s="7"/>
      <c r="W366" s="7"/>
      <c r="X366" s="7"/>
      <c r="Y366" s="7"/>
      <c r="Z366" s="7"/>
      <c r="AA366" s="8">
        <f>+Tabla1[[#This Row],[FECHA DE
NACIMIENTO]]</f>
        <v>34604</v>
      </c>
      <c r="AB366" s="20"/>
      <c r="AC366" s="7"/>
      <c r="AD366" s="7" t="str">
        <f>IF(COUNTIF(D$1:D365,D366)=0,"OK","Duplicado")</f>
        <v>OK</v>
      </c>
      <c r="AE366" s="7" t="str">
        <f t="shared" ca="1" si="55"/>
        <v>Inactivo</v>
      </c>
      <c r="AF366" s="9" t="s">
        <v>594</v>
      </c>
      <c r="AG366" s="9" t="str">
        <f t="shared" si="58"/>
        <v>CMAC</v>
      </c>
      <c r="AH366" s="7"/>
      <c r="AI366" s="7"/>
      <c r="AJ366" s="7"/>
      <c r="AK366" s="7"/>
      <c r="AL366" s="7"/>
      <c r="AM366" s="7"/>
      <c r="AN366" s="7"/>
      <c r="AO366" s="7" t="e">
        <f ca="1">SEPARARAPELLIDOS2018(Tabla1[[#This Row],[APELLIDOS Y NOMBRES]])</f>
        <v>#NAME?</v>
      </c>
      <c r="AP366" s="7">
        <f t="shared" ca="1" si="59"/>
        <v>0</v>
      </c>
      <c r="AQ366" s="7">
        <f t="shared" ca="1" si="60"/>
        <v>0</v>
      </c>
      <c r="AR366" s="7">
        <f t="shared" ca="1" si="61"/>
        <v>0</v>
      </c>
      <c r="AS366" s="7" t="e">
        <f ca="1">QuitarSimbolos(Tabla1[[#This Row],[CODTRA5]])</f>
        <v>#NAME?</v>
      </c>
      <c r="AT366" s="7" t="s">
        <v>1703</v>
      </c>
      <c r="AU366" s="7">
        <f t="shared" si="56"/>
        <v>1</v>
      </c>
      <c r="AV366" s="7">
        <v>1</v>
      </c>
      <c r="AW366" s="7" t="str">
        <f>+Tabla1[[#This Row],[DNI23]]</f>
        <v>71870548</v>
      </c>
      <c r="AX366" s="7">
        <v>604</v>
      </c>
      <c r="AY366" s="8">
        <f>+Tabla1[[#This Row],[FECHA DE
NACIMIENTO]]</f>
        <v>34604</v>
      </c>
      <c r="AZ366" s="7">
        <f ca="1">+Tabla1[[#This Row],[CODTRA6]]</f>
        <v>0</v>
      </c>
      <c r="BA366" s="7">
        <f ca="1">+Tabla1[[#This Row],[CODTRA7]]</f>
        <v>0</v>
      </c>
      <c r="BB366" s="7" t="e">
        <f ca="1">+Tabla1[[#This Row],[CODTRA8]]</f>
        <v>#NAME?</v>
      </c>
      <c r="BC366" s="7">
        <f>+Tabla1[[#This Row],[SEXO]]</f>
        <v>1</v>
      </c>
      <c r="BD366" s="7">
        <v>9589</v>
      </c>
      <c r="BE366" s="7"/>
      <c r="BF366" s="7">
        <v>959616135</v>
      </c>
      <c r="BG366" s="10" t="s">
        <v>1704</v>
      </c>
      <c r="BH366" s="7"/>
      <c r="BI366" s="9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9"/>
      <c r="CH366" s="9"/>
      <c r="CI366" s="9"/>
      <c r="CJ366" s="7">
        <v>1</v>
      </c>
    </row>
    <row r="367" spans="1:88" ht="15" x14ac:dyDescent="0.25">
      <c r="A367">
        <v>366</v>
      </c>
      <c r="B367" s="28">
        <v>362</v>
      </c>
      <c r="C367" s="28" t="s">
        <v>595</v>
      </c>
      <c r="D367" s="45">
        <v>29358103</v>
      </c>
      <c r="E367" s="35" t="s">
        <v>3442</v>
      </c>
      <c r="F367" s="35" t="s">
        <v>3654</v>
      </c>
      <c r="G367" s="35" t="s">
        <v>1736</v>
      </c>
      <c r="H367" s="30">
        <f t="shared" si="57"/>
        <v>22441</v>
      </c>
      <c r="I367" s="29" t="s">
        <v>1710</v>
      </c>
      <c r="J367" s="28">
        <v>0</v>
      </c>
      <c r="K367" s="31">
        <v>0</v>
      </c>
      <c r="L367" s="7"/>
      <c r="M367" s="7"/>
      <c r="N367" s="7"/>
      <c r="O367" s="32" t="str">
        <f>"Retención Judicial "&amp;(Tabla1[[#This Row],[JUDICIAL]]*100)&amp;"%"</f>
        <v>Retención Judicial 0%</v>
      </c>
      <c r="P367" s="7"/>
      <c r="Q367" s="33">
        <f t="shared" si="62"/>
        <v>930</v>
      </c>
      <c r="R367" s="34">
        <f>+Tabla1[[#This Row],[MINIMO VITAL]]*9%</f>
        <v>83.7</v>
      </c>
      <c r="S367" s="7"/>
      <c r="T367" s="7">
        <f t="shared" ca="1" si="53"/>
        <v>57</v>
      </c>
      <c r="U367" s="7" t="str">
        <f t="shared" si="54"/>
        <v>29358103</v>
      </c>
      <c r="V367" s="7"/>
      <c r="W367" s="7"/>
      <c r="X367" s="7"/>
      <c r="Y367" s="7"/>
      <c r="Z367" s="7"/>
      <c r="AA367" s="8">
        <f>+Tabla1[[#This Row],[FECHA DE
NACIMIENTO]]</f>
        <v>22441</v>
      </c>
      <c r="AB367" s="20"/>
      <c r="AC367" s="7"/>
      <c r="AD367" s="7" t="str">
        <f>IF(COUNTIF(D$1:D366,D367)=0,"OK","Duplicado")</f>
        <v>OK</v>
      </c>
      <c r="AE367" s="7" t="str">
        <f t="shared" ca="1" si="55"/>
        <v>Inactivo</v>
      </c>
      <c r="AF367" s="9" t="s">
        <v>1720</v>
      </c>
      <c r="AG367" s="9" t="str">
        <f t="shared" si="58"/>
        <v/>
      </c>
      <c r="AH367" s="7"/>
      <c r="AI367" s="7"/>
      <c r="AJ367" s="7"/>
      <c r="AK367" s="7"/>
      <c r="AL367" s="7"/>
      <c r="AM367" s="7"/>
      <c r="AN367" s="7"/>
      <c r="AO367" s="7" t="e">
        <f ca="1">SEPARARAPELLIDOS2018(Tabla1[[#This Row],[APELLIDOS Y NOMBRES]])</f>
        <v>#NAME?</v>
      </c>
      <c r="AP367" s="7">
        <f t="shared" ca="1" si="59"/>
        <v>0</v>
      </c>
      <c r="AQ367" s="7">
        <f t="shared" ca="1" si="60"/>
        <v>0</v>
      </c>
      <c r="AR367" s="7">
        <f t="shared" ca="1" si="61"/>
        <v>0</v>
      </c>
      <c r="AS367" s="7" t="e">
        <f ca="1">QuitarSimbolos(Tabla1[[#This Row],[CODTRA5]])</f>
        <v>#NAME?</v>
      </c>
      <c r="AT367" s="7" t="s">
        <v>1703</v>
      </c>
      <c r="AU367" s="7">
        <f t="shared" si="56"/>
        <v>1</v>
      </c>
      <c r="AV367" s="7">
        <v>1</v>
      </c>
      <c r="AW367" s="7" t="str">
        <f>+Tabla1[[#This Row],[DNI23]]</f>
        <v>29358103</v>
      </c>
      <c r="AX367" s="7">
        <v>604</v>
      </c>
      <c r="AY367" s="8">
        <f>+Tabla1[[#This Row],[FECHA DE
NACIMIENTO]]</f>
        <v>22441</v>
      </c>
      <c r="AZ367" s="7">
        <f ca="1">+Tabla1[[#This Row],[CODTRA6]]</f>
        <v>0</v>
      </c>
      <c r="BA367" s="7">
        <f ca="1">+Tabla1[[#This Row],[CODTRA7]]</f>
        <v>0</v>
      </c>
      <c r="BB367" s="7" t="e">
        <f ca="1">+Tabla1[[#This Row],[CODTRA8]]</f>
        <v>#NAME?</v>
      </c>
      <c r="BC367" s="7">
        <f>+Tabla1[[#This Row],[SEXO]]</f>
        <v>1</v>
      </c>
      <c r="BD367" s="7">
        <v>9589</v>
      </c>
      <c r="BE367" s="7"/>
      <c r="BF367" s="7">
        <v>959616135</v>
      </c>
      <c r="BG367" s="10" t="s">
        <v>1704</v>
      </c>
      <c r="BH367" s="7"/>
      <c r="BI367" s="9"/>
      <c r="BJ367" s="7"/>
      <c r="BK367" s="7"/>
      <c r="BL367" s="7"/>
      <c r="BM367" s="7">
        <v>22</v>
      </c>
      <c r="BN367" s="7">
        <v>25</v>
      </c>
      <c r="BO367" s="7"/>
      <c r="BP367" s="7"/>
      <c r="BQ367" s="7"/>
      <c r="BR367" s="7">
        <v>99</v>
      </c>
      <c r="BS367" s="7" t="s">
        <v>2439</v>
      </c>
      <c r="BT367" s="7"/>
      <c r="BU367" s="7">
        <v>170301</v>
      </c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9"/>
      <c r="CH367" s="9"/>
      <c r="CI367" s="9"/>
      <c r="CJ367" s="7">
        <v>1</v>
      </c>
    </row>
    <row r="368" spans="1:88" ht="15" x14ac:dyDescent="0.25">
      <c r="A368">
        <v>367</v>
      </c>
      <c r="B368" s="28">
        <v>277</v>
      </c>
      <c r="C368" s="28" t="s">
        <v>596</v>
      </c>
      <c r="D368" s="45">
        <v>30823175</v>
      </c>
      <c r="E368" s="29" t="s">
        <v>2440</v>
      </c>
      <c r="F368" s="29"/>
      <c r="G368" s="29" t="s">
        <v>1702</v>
      </c>
      <c r="H368" s="30">
        <f t="shared" si="57"/>
        <v>19757</v>
      </c>
      <c r="I368" s="29"/>
      <c r="J368" s="28">
        <v>0</v>
      </c>
      <c r="K368" s="31">
        <v>0</v>
      </c>
      <c r="L368" s="7"/>
      <c r="M368" s="7"/>
      <c r="N368" s="7"/>
      <c r="O368" s="32" t="str">
        <f>"Retención Judicial "&amp;(Tabla1[[#This Row],[JUDICIAL]]*100)&amp;"%"</f>
        <v>Retención Judicial 0%</v>
      </c>
      <c r="P368" s="7"/>
      <c r="Q368" s="33">
        <f t="shared" si="62"/>
        <v>930</v>
      </c>
      <c r="R368" s="34">
        <f>+Tabla1[[#This Row],[MINIMO VITAL]]*9%</f>
        <v>83.7</v>
      </c>
      <c r="S368" s="7"/>
      <c r="T368" s="7">
        <f t="shared" ca="1" si="53"/>
        <v>65</v>
      </c>
      <c r="U368" s="7" t="str">
        <f t="shared" si="54"/>
        <v>30823175</v>
      </c>
      <c r="V368" s="7"/>
      <c r="W368" s="7"/>
      <c r="X368" s="7"/>
      <c r="Y368" s="7"/>
      <c r="Z368" s="7"/>
      <c r="AA368" s="8">
        <f>+Tabla1[[#This Row],[FECHA DE
NACIMIENTO]]</f>
        <v>19757</v>
      </c>
      <c r="AB368" s="20"/>
      <c r="AC368" s="7"/>
      <c r="AD368" s="7" t="str">
        <f>IF(COUNTIF(D$1:D367,D368)=0,"OK","Duplicado")</f>
        <v>OK</v>
      </c>
      <c r="AE368" s="7" t="str">
        <f t="shared" ca="1" si="55"/>
        <v>Inactivo</v>
      </c>
      <c r="AF368" s="9" t="s">
        <v>597</v>
      </c>
      <c r="AG368" s="9" t="str">
        <f t="shared" si="58"/>
        <v>CMAC</v>
      </c>
      <c r="AH368" s="7"/>
      <c r="AI368" s="7"/>
      <c r="AJ368" s="7"/>
      <c r="AK368" s="7"/>
      <c r="AL368" s="7"/>
      <c r="AM368" s="7"/>
      <c r="AN368" s="7"/>
      <c r="AO368" s="7" t="e">
        <f ca="1">SEPARARAPELLIDOS2018(Tabla1[[#This Row],[APELLIDOS Y NOMBRES]])</f>
        <v>#NAME?</v>
      </c>
      <c r="AP368" s="7">
        <f t="shared" ca="1" si="59"/>
        <v>0</v>
      </c>
      <c r="AQ368" s="7">
        <f t="shared" ca="1" si="60"/>
        <v>0</v>
      </c>
      <c r="AR368" s="7">
        <f t="shared" ca="1" si="61"/>
        <v>0</v>
      </c>
      <c r="AS368" s="7" t="e">
        <f ca="1">QuitarSimbolos(Tabla1[[#This Row],[CODTRA5]])</f>
        <v>#NAME?</v>
      </c>
      <c r="AT368" s="7" t="s">
        <v>1703</v>
      </c>
      <c r="AU368" s="7">
        <f t="shared" si="56"/>
        <v>1</v>
      </c>
      <c r="AV368" s="7">
        <v>1</v>
      </c>
      <c r="AW368" s="7" t="str">
        <f>+Tabla1[[#This Row],[DNI23]]</f>
        <v>30823175</v>
      </c>
      <c r="AX368" s="7">
        <v>604</v>
      </c>
      <c r="AY368" s="8">
        <f>+Tabla1[[#This Row],[FECHA DE
NACIMIENTO]]</f>
        <v>19757</v>
      </c>
      <c r="AZ368" s="7">
        <f ca="1">+Tabla1[[#This Row],[CODTRA6]]</f>
        <v>0</v>
      </c>
      <c r="BA368" s="7">
        <f ca="1">+Tabla1[[#This Row],[CODTRA7]]</f>
        <v>0</v>
      </c>
      <c r="BB368" s="7" t="e">
        <f ca="1">+Tabla1[[#This Row],[CODTRA8]]</f>
        <v>#NAME?</v>
      </c>
      <c r="BC368" s="7">
        <f>+Tabla1[[#This Row],[SEXO]]</f>
        <v>1</v>
      </c>
      <c r="BD368" s="7">
        <v>9589</v>
      </c>
      <c r="BE368" s="7"/>
      <c r="BF368" s="7">
        <v>959616135</v>
      </c>
      <c r="BG368" s="10" t="s">
        <v>1704</v>
      </c>
      <c r="BH368" s="7"/>
      <c r="BI368" s="9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>
        <v>40701</v>
      </c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9"/>
      <c r="CH368" s="9"/>
      <c r="CI368" s="9"/>
      <c r="CJ368" s="7">
        <v>1</v>
      </c>
    </row>
    <row r="369" spans="1:88" ht="15" x14ac:dyDescent="0.25">
      <c r="A369">
        <v>368</v>
      </c>
      <c r="B369" s="28">
        <v>926</v>
      </c>
      <c r="C369" s="28" t="s">
        <v>598</v>
      </c>
      <c r="D369" s="45">
        <v>42586930</v>
      </c>
      <c r="E369" s="29" t="s">
        <v>2441</v>
      </c>
      <c r="F369" s="29"/>
      <c r="G369" s="29" t="s">
        <v>1702</v>
      </c>
      <c r="H369" s="30">
        <f t="shared" si="57"/>
        <v>30892</v>
      </c>
      <c r="I369" s="29"/>
      <c r="J369" s="28">
        <v>0</v>
      </c>
      <c r="K369" s="31">
        <v>0</v>
      </c>
      <c r="L369" s="7"/>
      <c r="M369" s="7"/>
      <c r="N369" s="7"/>
      <c r="O369" s="32" t="str">
        <f>"Retención Judicial "&amp;(Tabla1[[#This Row],[JUDICIAL]]*100)&amp;"%"</f>
        <v>Retención Judicial 0%</v>
      </c>
      <c r="P369" s="7"/>
      <c r="Q369" s="33">
        <f t="shared" si="62"/>
        <v>930</v>
      </c>
      <c r="R369" s="34">
        <f>+Tabla1[[#This Row],[MINIMO VITAL]]*9%</f>
        <v>83.7</v>
      </c>
      <c r="S369" s="7"/>
      <c r="T369" s="7">
        <f t="shared" ca="1" si="53"/>
        <v>34</v>
      </c>
      <c r="U369" s="7" t="str">
        <f t="shared" si="54"/>
        <v>42586930</v>
      </c>
      <c r="V369" s="7"/>
      <c r="W369" s="7"/>
      <c r="X369" s="7"/>
      <c r="Y369" s="7"/>
      <c r="Z369" s="7"/>
      <c r="AA369" s="8">
        <f>+Tabla1[[#This Row],[FECHA DE
NACIMIENTO]]</f>
        <v>30892</v>
      </c>
      <c r="AB369" s="20">
        <v>3.1</v>
      </c>
      <c r="AC369" s="7"/>
      <c r="AD369" s="7" t="str">
        <f>IF(COUNTIF(D$1:D368,D369)=0,"OK","Duplicado")</f>
        <v>OK</v>
      </c>
      <c r="AE369" s="7" t="str">
        <f t="shared" ca="1" si="55"/>
        <v>Inactivo</v>
      </c>
      <c r="AF369" s="9" t="s">
        <v>599</v>
      </c>
      <c r="AG369" s="9" t="str">
        <f t="shared" si="58"/>
        <v>CMAC</v>
      </c>
      <c r="AH369" s="7"/>
      <c r="AI369" s="7"/>
      <c r="AJ369" s="7"/>
      <c r="AK369" s="7"/>
      <c r="AL369" s="7"/>
      <c r="AM369" s="7"/>
      <c r="AN369" s="7"/>
      <c r="AO369" s="7" t="e">
        <f ca="1">SEPARARAPELLIDOS2018(Tabla1[[#This Row],[APELLIDOS Y NOMBRES]])</f>
        <v>#NAME?</v>
      </c>
      <c r="AP369" s="7">
        <f t="shared" ca="1" si="59"/>
        <v>0</v>
      </c>
      <c r="AQ369" s="7">
        <f t="shared" ca="1" si="60"/>
        <v>0</v>
      </c>
      <c r="AR369" s="7">
        <f t="shared" ca="1" si="61"/>
        <v>0</v>
      </c>
      <c r="AS369" s="7" t="e">
        <f ca="1">QuitarSimbolos(Tabla1[[#This Row],[CODTRA5]])</f>
        <v>#NAME?</v>
      </c>
      <c r="AT369" s="7" t="s">
        <v>1974</v>
      </c>
      <c r="AU369" s="7">
        <f t="shared" si="56"/>
        <v>2</v>
      </c>
      <c r="AV369" s="7">
        <v>1</v>
      </c>
      <c r="AW369" s="7" t="str">
        <f>+Tabla1[[#This Row],[DNI23]]</f>
        <v>42586930</v>
      </c>
      <c r="AX369" s="7">
        <v>604</v>
      </c>
      <c r="AY369" s="8">
        <f>+Tabla1[[#This Row],[FECHA DE
NACIMIENTO]]</f>
        <v>30892</v>
      </c>
      <c r="AZ369" s="7">
        <f ca="1">+Tabla1[[#This Row],[CODTRA6]]</f>
        <v>0</v>
      </c>
      <c r="BA369" s="7">
        <f ca="1">+Tabla1[[#This Row],[CODTRA7]]</f>
        <v>0</v>
      </c>
      <c r="BB369" s="7" t="e">
        <f ca="1">+Tabla1[[#This Row],[CODTRA8]]</f>
        <v>#NAME?</v>
      </c>
      <c r="BC369" s="7">
        <f>+Tabla1[[#This Row],[SEXO]]</f>
        <v>2</v>
      </c>
      <c r="BD369" s="7">
        <v>9589</v>
      </c>
      <c r="BE369" s="7"/>
      <c r="BF369" s="7">
        <v>959616135</v>
      </c>
      <c r="BG369" s="10" t="s">
        <v>1704</v>
      </c>
      <c r="BH369" s="7">
        <v>2</v>
      </c>
      <c r="BI369" s="9" t="s">
        <v>2442</v>
      </c>
      <c r="BJ369" s="7">
        <v>1977</v>
      </c>
      <c r="BK369" s="7"/>
      <c r="BL369" s="7"/>
      <c r="BM369" s="7"/>
      <c r="BN369" s="7"/>
      <c r="BO369" s="7"/>
      <c r="BP369" s="7"/>
      <c r="BQ369" s="7"/>
      <c r="BR369" s="7"/>
      <c r="BS369" s="7"/>
      <c r="BT369" s="7" t="s">
        <v>2443</v>
      </c>
      <c r="BU369" s="7">
        <v>140137</v>
      </c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9"/>
      <c r="CH369" s="9"/>
      <c r="CI369" s="9"/>
      <c r="CJ369" s="7">
        <v>1</v>
      </c>
    </row>
    <row r="370" spans="1:88" ht="15" x14ac:dyDescent="0.25">
      <c r="A370">
        <v>369</v>
      </c>
      <c r="B370" s="28">
        <v>927</v>
      </c>
      <c r="C370" s="28" t="s">
        <v>600</v>
      </c>
      <c r="D370" s="45">
        <v>45791809</v>
      </c>
      <c r="E370" s="29" t="s">
        <v>2444</v>
      </c>
      <c r="F370" s="29" t="s">
        <v>2445</v>
      </c>
      <c r="G370" s="29" t="s">
        <v>1736</v>
      </c>
      <c r="H370" s="30">
        <f t="shared" si="57"/>
        <v>32664</v>
      </c>
      <c r="I370" s="29" t="s">
        <v>1737</v>
      </c>
      <c r="J370" s="28">
        <v>0</v>
      </c>
      <c r="K370" s="31">
        <v>0</v>
      </c>
      <c r="L370" s="7"/>
      <c r="M370" s="7"/>
      <c r="N370" s="7"/>
      <c r="O370" s="32" t="str">
        <f>"Retención Judicial "&amp;(Tabla1[[#This Row],[JUDICIAL]]*100)&amp;"%"</f>
        <v>Retención Judicial 0%</v>
      </c>
      <c r="P370" s="7"/>
      <c r="Q370" s="33">
        <f t="shared" si="62"/>
        <v>930</v>
      </c>
      <c r="R370" s="34">
        <f>+Tabla1[[#This Row],[MINIMO VITAL]]*9%</f>
        <v>83.7</v>
      </c>
      <c r="S370" s="7"/>
      <c r="T370" s="7">
        <f t="shared" ca="1" si="53"/>
        <v>29</v>
      </c>
      <c r="U370" s="7" t="str">
        <f t="shared" si="54"/>
        <v>45791809</v>
      </c>
      <c r="V370" s="7"/>
      <c r="W370" s="7"/>
      <c r="X370" s="7"/>
      <c r="Y370" s="7"/>
      <c r="Z370" s="7"/>
      <c r="AA370" s="8">
        <f>+Tabla1[[#This Row],[FECHA DE
NACIMIENTO]]</f>
        <v>32664</v>
      </c>
      <c r="AB370" s="20"/>
      <c r="AC370" s="7"/>
      <c r="AD370" s="7" t="str">
        <f>IF(COUNTIF(D$1:D369,D370)=0,"OK","Duplicado")</f>
        <v>OK</v>
      </c>
      <c r="AE370" s="7" t="str">
        <f t="shared" ca="1" si="55"/>
        <v>Inactivo</v>
      </c>
      <c r="AF370" s="9" t="s">
        <v>601</v>
      </c>
      <c r="AG370" s="9" t="str">
        <f t="shared" si="58"/>
        <v>CMAC</v>
      </c>
      <c r="AH370" s="7"/>
      <c r="AI370" s="7"/>
      <c r="AJ370" s="7"/>
      <c r="AK370" s="7"/>
      <c r="AL370" s="7"/>
      <c r="AM370" s="7"/>
      <c r="AN370" s="7"/>
      <c r="AO370" s="7" t="e">
        <f ca="1">SEPARARAPELLIDOS2018(Tabla1[[#This Row],[APELLIDOS Y NOMBRES]])</f>
        <v>#NAME?</v>
      </c>
      <c r="AP370" s="7">
        <f t="shared" ca="1" si="59"/>
        <v>0</v>
      </c>
      <c r="AQ370" s="7">
        <f t="shared" ca="1" si="60"/>
        <v>0</v>
      </c>
      <c r="AR370" s="7">
        <f t="shared" ca="1" si="61"/>
        <v>0</v>
      </c>
      <c r="AS370" s="7" t="e">
        <f ca="1">QuitarSimbolos(Tabla1[[#This Row],[CODTRA5]])</f>
        <v>#NAME?</v>
      </c>
      <c r="AT370" s="7" t="s">
        <v>1703</v>
      </c>
      <c r="AU370" s="7">
        <f t="shared" si="56"/>
        <v>1</v>
      </c>
      <c r="AV370" s="7">
        <v>1</v>
      </c>
      <c r="AW370" s="7" t="str">
        <f>+Tabla1[[#This Row],[DNI23]]</f>
        <v>45791809</v>
      </c>
      <c r="AX370" s="7">
        <v>604</v>
      </c>
      <c r="AY370" s="8">
        <f>+Tabla1[[#This Row],[FECHA DE
NACIMIENTO]]</f>
        <v>32664</v>
      </c>
      <c r="AZ370" s="7">
        <f ca="1">+Tabla1[[#This Row],[CODTRA6]]</f>
        <v>0</v>
      </c>
      <c r="BA370" s="7">
        <f ca="1">+Tabla1[[#This Row],[CODTRA7]]</f>
        <v>0</v>
      </c>
      <c r="BB370" s="7" t="e">
        <f ca="1">+Tabla1[[#This Row],[CODTRA8]]</f>
        <v>#NAME?</v>
      </c>
      <c r="BC370" s="7">
        <f>+Tabla1[[#This Row],[SEXO]]</f>
        <v>1</v>
      </c>
      <c r="BD370" s="7">
        <v>9589</v>
      </c>
      <c r="BE370" s="7"/>
      <c r="BF370" s="7">
        <v>959616135</v>
      </c>
      <c r="BG370" s="10" t="s">
        <v>1704</v>
      </c>
      <c r="BH370" s="7"/>
      <c r="BI370" s="9"/>
      <c r="BJ370" s="7"/>
      <c r="BK370" s="7"/>
      <c r="BL370" s="7"/>
      <c r="BM370" s="7" t="s">
        <v>1797</v>
      </c>
      <c r="BN370" s="7">
        <v>15</v>
      </c>
      <c r="BO370" s="7"/>
      <c r="BP370" s="7"/>
      <c r="BQ370" s="7"/>
      <c r="BR370" s="7">
        <v>1</v>
      </c>
      <c r="BS370" s="7" t="s">
        <v>1945</v>
      </c>
      <c r="BT370" s="7"/>
      <c r="BU370" s="7">
        <v>170301</v>
      </c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9"/>
      <c r="CH370" s="9"/>
      <c r="CI370" s="9"/>
      <c r="CJ370" s="7">
        <v>1</v>
      </c>
    </row>
    <row r="371" spans="1:88" ht="15" x14ac:dyDescent="0.25">
      <c r="A371">
        <v>370</v>
      </c>
      <c r="B371" s="28">
        <v>455</v>
      </c>
      <c r="C371" s="28" t="s">
        <v>602</v>
      </c>
      <c r="D371" s="45">
        <v>80266515</v>
      </c>
      <c r="E371" s="29" t="s">
        <v>2446</v>
      </c>
      <c r="F371" s="29" t="s">
        <v>2447</v>
      </c>
      <c r="G371" s="29" t="s">
        <v>1757</v>
      </c>
      <c r="H371" s="30">
        <f t="shared" si="57"/>
        <v>28793</v>
      </c>
      <c r="I371" s="29" t="s">
        <v>1710</v>
      </c>
      <c r="J371" s="28">
        <v>0</v>
      </c>
      <c r="K371" s="31">
        <v>0</v>
      </c>
      <c r="L371" s="7"/>
      <c r="M371" s="7"/>
      <c r="N371" s="7"/>
      <c r="O371" s="32" t="str">
        <f>"Retención Judicial "&amp;(Tabla1[[#This Row],[JUDICIAL]]*100)&amp;"%"</f>
        <v>Retención Judicial 0%</v>
      </c>
      <c r="P371" s="7"/>
      <c r="Q371" s="33">
        <f t="shared" si="62"/>
        <v>930</v>
      </c>
      <c r="R371" s="34">
        <f>+Tabla1[[#This Row],[MINIMO VITAL]]*9%</f>
        <v>83.7</v>
      </c>
      <c r="S371" s="7"/>
      <c r="T371" s="7">
        <f t="shared" ca="1" si="53"/>
        <v>40</v>
      </c>
      <c r="U371" s="7" t="str">
        <f t="shared" si="54"/>
        <v>80266515</v>
      </c>
      <c r="V371" s="7"/>
      <c r="W371" s="7"/>
      <c r="X371" s="7"/>
      <c r="Y371" s="7"/>
      <c r="Z371" s="7"/>
      <c r="AA371" s="8">
        <f>+Tabla1[[#This Row],[FECHA DE
NACIMIENTO]]</f>
        <v>28793</v>
      </c>
      <c r="AB371" s="20">
        <v>3.1</v>
      </c>
      <c r="AC371" s="7"/>
      <c r="AD371" s="7" t="str">
        <f>IF(COUNTIF(D$1:D370,D371)=0,"OK","Duplicado")</f>
        <v>OK</v>
      </c>
      <c r="AE371" s="7" t="str">
        <f t="shared" ca="1" si="55"/>
        <v>Inactivo</v>
      </c>
      <c r="AF371" s="9" t="s">
        <v>603</v>
      </c>
      <c r="AG371" s="9" t="str">
        <f t="shared" si="58"/>
        <v>CMAC</v>
      </c>
      <c r="AH371" s="7"/>
      <c r="AI371" s="7"/>
      <c r="AJ371" s="7"/>
      <c r="AK371" s="7"/>
      <c r="AL371" s="7"/>
      <c r="AM371" s="7"/>
      <c r="AN371" s="7"/>
      <c r="AO371" s="7" t="e">
        <f ca="1">SEPARARAPELLIDOS2018(Tabla1[[#This Row],[APELLIDOS Y NOMBRES]])</f>
        <v>#NAME?</v>
      </c>
      <c r="AP371" s="7">
        <f t="shared" ca="1" si="59"/>
        <v>0</v>
      </c>
      <c r="AQ371" s="7">
        <f t="shared" ca="1" si="60"/>
        <v>0</v>
      </c>
      <c r="AR371" s="7">
        <f t="shared" ca="1" si="61"/>
        <v>0</v>
      </c>
      <c r="AS371" s="7" t="e">
        <f ca="1">QuitarSimbolos(Tabla1[[#This Row],[CODTRA5]])</f>
        <v>#NAME?</v>
      </c>
      <c r="AT371" s="7" t="s">
        <v>1703</v>
      </c>
      <c r="AU371" s="7">
        <f t="shared" si="56"/>
        <v>1</v>
      </c>
      <c r="AV371" s="7">
        <v>1</v>
      </c>
      <c r="AW371" s="7" t="str">
        <f>+Tabla1[[#This Row],[DNI23]]</f>
        <v>80266515</v>
      </c>
      <c r="AX371" s="7">
        <v>604</v>
      </c>
      <c r="AY371" s="8">
        <f>+Tabla1[[#This Row],[FECHA DE
NACIMIENTO]]</f>
        <v>28793</v>
      </c>
      <c r="AZ371" s="7">
        <f ca="1">+Tabla1[[#This Row],[CODTRA6]]</f>
        <v>0</v>
      </c>
      <c r="BA371" s="7">
        <f ca="1">+Tabla1[[#This Row],[CODTRA7]]</f>
        <v>0</v>
      </c>
      <c r="BB371" s="7" t="e">
        <f ca="1">+Tabla1[[#This Row],[CODTRA8]]</f>
        <v>#NAME?</v>
      </c>
      <c r="BC371" s="7">
        <f>+Tabla1[[#This Row],[SEXO]]</f>
        <v>1</v>
      </c>
      <c r="BD371" s="7">
        <v>9589</v>
      </c>
      <c r="BE371" s="7"/>
      <c r="BF371" s="7">
        <v>959616135</v>
      </c>
      <c r="BG371" s="10" t="s">
        <v>1704</v>
      </c>
      <c r="BH371" s="7"/>
      <c r="BI371" s="9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9"/>
      <c r="CH371" s="9"/>
      <c r="CI371" s="9"/>
      <c r="CJ371" s="7">
        <v>1</v>
      </c>
    </row>
    <row r="372" spans="1:88" ht="15" x14ac:dyDescent="0.25">
      <c r="A372">
        <v>371</v>
      </c>
      <c r="B372" s="28">
        <v>929</v>
      </c>
      <c r="C372" s="28" t="s">
        <v>604</v>
      </c>
      <c r="D372" s="45">
        <v>4650332</v>
      </c>
      <c r="E372" s="29" t="s">
        <v>2448</v>
      </c>
      <c r="F372" s="29"/>
      <c r="G372" s="29" t="s">
        <v>1702</v>
      </c>
      <c r="H372" s="30">
        <f t="shared" si="57"/>
        <v>27544</v>
      </c>
      <c r="I372" s="29"/>
      <c r="J372" s="28">
        <v>0</v>
      </c>
      <c r="K372" s="31">
        <v>0</v>
      </c>
      <c r="L372" s="7"/>
      <c r="M372" s="7"/>
      <c r="N372" s="7"/>
      <c r="O372" s="32" t="str">
        <f>"Retención Judicial "&amp;(Tabla1[[#This Row],[JUDICIAL]]*100)&amp;"%"</f>
        <v>Retención Judicial 0%</v>
      </c>
      <c r="P372" s="7"/>
      <c r="Q372" s="33">
        <f t="shared" si="62"/>
        <v>930</v>
      </c>
      <c r="R372" s="34">
        <f>+Tabla1[[#This Row],[MINIMO VITAL]]*9%</f>
        <v>83.7</v>
      </c>
      <c r="S372" s="7"/>
      <c r="T372" s="7">
        <f t="shared" ca="1" si="53"/>
        <v>43</v>
      </c>
      <c r="U372" s="7" t="str">
        <f t="shared" si="54"/>
        <v>04650332</v>
      </c>
      <c r="V372" s="7"/>
      <c r="W372" s="7"/>
      <c r="X372" s="7"/>
      <c r="Y372" s="7"/>
      <c r="Z372" s="7"/>
      <c r="AA372" s="8">
        <f>+Tabla1[[#This Row],[FECHA DE
NACIMIENTO]]</f>
        <v>27544</v>
      </c>
      <c r="AB372" s="20"/>
      <c r="AC372" s="7"/>
      <c r="AD372" s="7" t="str">
        <f>IF(COUNTIF(D$1:D371,D372)=0,"OK","Duplicado")</f>
        <v>OK</v>
      </c>
      <c r="AE372" s="7" t="str">
        <f t="shared" ca="1" si="55"/>
        <v>Inactivo</v>
      </c>
      <c r="AF372" s="9" t="s">
        <v>605</v>
      </c>
      <c r="AG372" s="9" t="str">
        <f t="shared" si="58"/>
        <v>CMAC</v>
      </c>
      <c r="AH372" s="7"/>
      <c r="AI372" s="7"/>
      <c r="AJ372" s="7"/>
      <c r="AK372" s="7"/>
      <c r="AL372" s="7"/>
      <c r="AM372" s="7"/>
      <c r="AN372" s="7"/>
      <c r="AO372" s="7" t="e">
        <f ca="1">SEPARARAPELLIDOS2018(Tabla1[[#This Row],[APELLIDOS Y NOMBRES]])</f>
        <v>#NAME?</v>
      </c>
      <c r="AP372" s="7">
        <f t="shared" ca="1" si="59"/>
        <v>0</v>
      </c>
      <c r="AQ372" s="7">
        <f t="shared" ca="1" si="60"/>
        <v>0</v>
      </c>
      <c r="AR372" s="7">
        <f t="shared" ca="1" si="61"/>
        <v>0</v>
      </c>
      <c r="AS372" s="7" t="e">
        <f ca="1">QuitarSimbolos(Tabla1[[#This Row],[CODTRA5]])</f>
        <v>#NAME?</v>
      </c>
      <c r="AT372" s="7" t="s">
        <v>1974</v>
      </c>
      <c r="AU372" s="7">
        <f t="shared" si="56"/>
        <v>2</v>
      </c>
      <c r="AV372" s="7">
        <v>1</v>
      </c>
      <c r="AW372" s="7" t="str">
        <f>+Tabla1[[#This Row],[DNI23]]</f>
        <v>04650332</v>
      </c>
      <c r="AX372" s="7">
        <v>604</v>
      </c>
      <c r="AY372" s="8">
        <f>+Tabla1[[#This Row],[FECHA DE
NACIMIENTO]]</f>
        <v>27544</v>
      </c>
      <c r="AZ372" s="7">
        <f ca="1">+Tabla1[[#This Row],[CODTRA6]]</f>
        <v>0</v>
      </c>
      <c r="BA372" s="7">
        <f ca="1">+Tabla1[[#This Row],[CODTRA7]]</f>
        <v>0</v>
      </c>
      <c r="BB372" s="7" t="e">
        <f ca="1">+Tabla1[[#This Row],[CODTRA8]]</f>
        <v>#NAME?</v>
      </c>
      <c r="BC372" s="7">
        <f>+Tabla1[[#This Row],[SEXO]]</f>
        <v>2</v>
      </c>
      <c r="BD372" s="7">
        <v>9589</v>
      </c>
      <c r="BE372" s="7"/>
      <c r="BF372" s="7">
        <v>959616135</v>
      </c>
      <c r="BG372" s="10" t="s">
        <v>1704</v>
      </c>
      <c r="BH372" s="7"/>
      <c r="BI372" s="9"/>
      <c r="BJ372" s="7"/>
      <c r="BK372" s="7"/>
      <c r="BL372" s="7"/>
      <c r="BM372" s="7" t="s">
        <v>2449</v>
      </c>
      <c r="BN372" s="7">
        <v>2</v>
      </c>
      <c r="BO372" s="7"/>
      <c r="BP372" s="7"/>
      <c r="BQ372" s="7"/>
      <c r="BR372" s="7">
        <v>2</v>
      </c>
      <c r="BS372" s="7" t="s">
        <v>2450</v>
      </c>
      <c r="BT372" s="7"/>
      <c r="BU372" s="7">
        <v>40704</v>
      </c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9"/>
      <c r="CH372" s="9"/>
      <c r="CI372" s="9"/>
      <c r="CJ372" s="7">
        <v>1</v>
      </c>
    </row>
    <row r="373" spans="1:88" ht="15" x14ac:dyDescent="0.25">
      <c r="A373">
        <v>372</v>
      </c>
      <c r="B373" s="28">
        <v>930</v>
      </c>
      <c r="C373" s="28" t="s">
        <v>606</v>
      </c>
      <c r="D373" s="45">
        <v>72202142</v>
      </c>
      <c r="E373" s="29" t="s">
        <v>2451</v>
      </c>
      <c r="F373" s="29"/>
      <c r="G373" s="29" t="s">
        <v>1702</v>
      </c>
      <c r="H373" s="30">
        <f t="shared" si="57"/>
        <v>35905</v>
      </c>
      <c r="I373" s="29"/>
      <c r="J373" s="28">
        <v>0</v>
      </c>
      <c r="K373" s="31">
        <v>0</v>
      </c>
      <c r="L373" s="7"/>
      <c r="M373" s="7"/>
      <c r="N373" s="7"/>
      <c r="O373" s="32" t="str">
        <f>"Retención Judicial "&amp;(Tabla1[[#This Row],[JUDICIAL]]*100)&amp;"%"</f>
        <v>Retención Judicial 0%</v>
      </c>
      <c r="P373" s="7"/>
      <c r="Q373" s="33">
        <f t="shared" si="62"/>
        <v>930</v>
      </c>
      <c r="R373" s="34">
        <f>+Tabla1[[#This Row],[MINIMO VITAL]]*9%</f>
        <v>83.7</v>
      </c>
      <c r="S373" s="7"/>
      <c r="T373" s="7">
        <f t="shared" ca="1" si="53"/>
        <v>20</v>
      </c>
      <c r="U373" s="7" t="str">
        <f t="shared" si="54"/>
        <v>72202142</v>
      </c>
      <c r="V373" s="7"/>
      <c r="W373" s="7"/>
      <c r="X373" s="7"/>
      <c r="Y373" s="7"/>
      <c r="Z373" s="7"/>
      <c r="AA373" s="8">
        <f>+Tabla1[[#This Row],[FECHA DE
NACIMIENTO]]</f>
        <v>35905</v>
      </c>
      <c r="AB373" s="20"/>
      <c r="AC373" s="7"/>
      <c r="AD373" s="7" t="str">
        <f>IF(COUNTIF(D$1:D372,D373)=0,"OK","Duplicado")</f>
        <v>OK</v>
      </c>
      <c r="AE373" s="7" t="str">
        <f t="shared" ca="1" si="55"/>
        <v>Inactivo</v>
      </c>
      <c r="AF373" s="9" t="s">
        <v>607</v>
      </c>
      <c r="AG373" s="9" t="str">
        <f t="shared" si="58"/>
        <v>CMAC</v>
      </c>
      <c r="AH373" s="7"/>
      <c r="AI373" s="7"/>
      <c r="AJ373" s="7"/>
      <c r="AK373" s="7"/>
      <c r="AL373" s="7"/>
      <c r="AM373" s="7"/>
      <c r="AN373" s="7"/>
      <c r="AO373" s="7" t="e">
        <f ca="1">SEPARARAPELLIDOS2018(Tabla1[[#This Row],[APELLIDOS Y NOMBRES]])</f>
        <v>#NAME?</v>
      </c>
      <c r="AP373" s="7">
        <f t="shared" ca="1" si="59"/>
        <v>0</v>
      </c>
      <c r="AQ373" s="7">
        <f t="shared" ca="1" si="60"/>
        <v>0</v>
      </c>
      <c r="AR373" s="7">
        <f t="shared" ca="1" si="61"/>
        <v>0</v>
      </c>
      <c r="AS373" s="7" t="e">
        <f ca="1">QuitarSimbolos(Tabla1[[#This Row],[CODTRA5]])</f>
        <v>#NAME?</v>
      </c>
      <c r="AT373" s="7" t="s">
        <v>1974</v>
      </c>
      <c r="AU373" s="7">
        <f t="shared" si="56"/>
        <v>2</v>
      </c>
      <c r="AV373" s="7">
        <v>1</v>
      </c>
      <c r="AW373" s="7" t="str">
        <f>+Tabla1[[#This Row],[DNI23]]</f>
        <v>72202142</v>
      </c>
      <c r="AX373" s="7">
        <v>604</v>
      </c>
      <c r="AY373" s="8">
        <f>+Tabla1[[#This Row],[FECHA DE
NACIMIENTO]]</f>
        <v>35905</v>
      </c>
      <c r="AZ373" s="7">
        <f ca="1">+Tabla1[[#This Row],[CODTRA6]]</f>
        <v>0</v>
      </c>
      <c r="BA373" s="7">
        <f ca="1">+Tabla1[[#This Row],[CODTRA7]]</f>
        <v>0</v>
      </c>
      <c r="BB373" s="7" t="e">
        <f ca="1">+Tabla1[[#This Row],[CODTRA8]]</f>
        <v>#NAME?</v>
      </c>
      <c r="BC373" s="7">
        <f>+Tabla1[[#This Row],[SEXO]]</f>
        <v>2</v>
      </c>
      <c r="BD373" s="7">
        <v>9589</v>
      </c>
      <c r="BE373" s="7"/>
      <c r="BF373" s="7">
        <v>959616135</v>
      </c>
      <c r="BG373" s="10" t="s">
        <v>1704</v>
      </c>
      <c r="BH373" s="7"/>
      <c r="BI373" s="9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9"/>
      <c r="CH373" s="9"/>
      <c r="CI373" s="9"/>
      <c r="CJ373" s="7">
        <v>1</v>
      </c>
    </row>
    <row r="374" spans="1:88" ht="15" x14ac:dyDescent="0.25">
      <c r="A374">
        <v>373</v>
      </c>
      <c r="B374" s="28">
        <v>305</v>
      </c>
      <c r="C374" s="28" t="s">
        <v>608</v>
      </c>
      <c r="D374" s="45">
        <v>30821009</v>
      </c>
      <c r="E374" s="29" t="s">
        <v>2452</v>
      </c>
      <c r="F374" s="29" t="s">
        <v>1720</v>
      </c>
      <c r="G374" s="29" t="s">
        <v>1702</v>
      </c>
      <c r="H374" s="30">
        <f t="shared" si="57"/>
        <v>19178</v>
      </c>
      <c r="I374" s="29" t="s">
        <v>1720</v>
      </c>
      <c r="J374" s="28">
        <v>0</v>
      </c>
      <c r="K374" s="31">
        <v>0</v>
      </c>
      <c r="L374" s="7"/>
      <c r="M374" s="7"/>
      <c r="N374" s="7"/>
      <c r="O374" s="32" t="str">
        <f>"Retención Judicial "&amp;(Tabla1[[#This Row],[JUDICIAL]]*100)&amp;"%"</f>
        <v>Retención Judicial 0%</v>
      </c>
      <c r="P374" s="7"/>
      <c r="Q374" s="33">
        <f t="shared" si="62"/>
        <v>930</v>
      </c>
      <c r="R374" s="34">
        <f>+Tabla1[[#This Row],[MINIMO VITAL]]*9%</f>
        <v>83.7</v>
      </c>
      <c r="S374" s="7"/>
      <c r="T374" s="7">
        <f t="shared" ca="1" si="53"/>
        <v>66</v>
      </c>
      <c r="U374" s="7" t="str">
        <f t="shared" si="54"/>
        <v>30821009</v>
      </c>
      <c r="V374" s="7"/>
      <c r="W374" s="7"/>
      <c r="X374" s="7"/>
      <c r="Y374" s="7"/>
      <c r="Z374" s="7"/>
      <c r="AA374" s="8">
        <f>+Tabla1[[#This Row],[FECHA DE
NACIMIENTO]]</f>
        <v>19178</v>
      </c>
      <c r="AB374" s="20">
        <v>3.1</v>
      </c>
      <c r="AC374" s="7"/>
      <c r="AD374" s="7" t="str">
        <f>IF(COUNTIF(D$1:D373,D374)=0,"OK","Duplicado")</f>
        <v>OK</v>
      </c>
      <c r="AE374" s="7" t="str">
        <f t="shared" ca="1" si="55"/>
        <v>Inactivo</v>
      </c>
      <c r="AF374" s="9" t="s">
        <v>1574</v>
      </c>
      <c r="AG374" s="9" t="str">
        <f t="shared" si="58"/>
        <v>CMAC</v>
      </c>
      <c r="AH374" s="7"/>
      <c r="AI374" s="7"/>
      <c r="AJ374" s="7"/>
      <c r="AK374" s="7"/>
      <c r="AL374" s="7"/>
      <c r="AM374" s="7"/>
      <c r="AN374" s="7"/>
      <c r="AO374" s="7" t="e">
        <f ca="1">SEPARARAPELLIDOS2018(Tabla1[[#This Row],[APELLIDOS Y NOMBRES]])</f>
        <v>#NAME?</v>
      </c>
      <c r="AP374" s="7">
        <f t="shared" ca="1" si="59"/>
        <v>0</v>
      </c>
      <c r="AQ374" s="7">
        <f t="shared" ca="1" si="60"/>
        <v>0</v>
      </c>
      <c r="AR374" s="7">
        <f t="shared" ca="1" si="61"/>
        <v>0</v>
      </c>
      <c r="AS374" s="7" t="e">
        <f ca="1">QuitarSimbolos(Tabla1[[#This Row],[CODTRA5]])</f>
        <v>#NAME?</v>
      </c>
      <c r="AT374" s="7" t="s">
        <v>1703</v>
      </c>
      <c r="AU374" s="7">
        <f t="shared" si="56"/>
        <v>1</v>
      </c>
      <c r="AV374" s="7">
        <v>1</v>
      </c>
      <c r="AW374" s="7" t="str">
        <f>+Tabla1[[#This Row],[DNI23]]</f>
        <v>30821009</v>
      </c>
      <c r="AX374" s="7">
        <v>604</v>
      </c>
      <c r="AY374" s="8">
        <f>+Tabla1[[#This Row],[FECHA DE
NACIMIENTO]]</f>
        <v>19178</v>
      </c>
      <c r="AZ374" s="7">
        <f ca="1">+Tabla1[[#This Row],[CODTRA6]]</f>
        <v>0</v>
      </c>
      <c r="BA374" s="7">
        <f ca="1">+Tabla1[[#This Row],[CODTRA7]]</f>
        <v>0</v>
      </c>
      <c r="BB374" s="7" t="e">
        <f ca="1">+Tabla1[[#This Row],[CODTRA8]]</f>
        <v>#NAME?</v>
      </c>
      <c r="BC374" s="7">
        <f>+Tabla1[[#This Row],[SEXO]]</f>
        <v>1</v>
      </c>
      <c r="BD374" s="7">
        <v>9589</v>
      </c>
      <c r="BE374" s="7"/>
      <c r="BF374" s="7">
        <v>985007549</v>
      </c>
      <c r="BG374" s="10" t="s">
        <v>2453</v>
      </c>
      <c r="BH374" s="7">
        <v>3</v>
      </c>
      <c r="BI374" s="9" t="s">
        <v>2454</v>
      </c>
      <c r="BJ374" s="7">
        <v>446</v>
      </c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>
        <v>40701</v>
      </c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9"/>
      <c r="CH374" s="9"/>
      <c r="CI374" s="9"/>
      <c r="CJ374" s="7">
        <v>1</v>
      </c>
    </row>
    <row r="375" spans="1:88" ht="15" x14ac:dyDescent="0.25">
      <c r="A375">
        <v>374</v>
      </c>
      <c r="B375" s="28">
        <v>932</v>
      </c>
      <c r="C375" s="28" t="s">
        <v>609</v>
      </c>
      <c r="D375" s="45">
        <v>42408040</v>
      </c>
      <c r="E375" s="29" t="s">
        <v>2455</v>
      </c>
      <c r="F375" s="29" t="s">
        <v>2456</v>
      </c>
      <c r="G375" s="29" t="s">
        <v>1757</v>
      </c>
      <c r="H375" s="30">
        <f t="shared" si="57"/>
        <v>30141</v>
      </c>
      <c r="I375" s="29" t="s">
        <v>1710</v>
      </c>
      <c r="J375" s="28">
        <v>0</v>
      </c>
      <c r="K375" s="31">
        <v>0</v>
      </c>
      <c r="L375" s="7"/>
      <c r="M375" s="7"/>
      <c r="N375" s="7"/>
      <c r="O375" s="32" t="str">
        <f>"Retención Judicial "&amp;(Tabla1[[#This Row],[JUDICIAL]]*100)&amp;"%"</f>
        <v>Retención Judicial 0%</v>
      </c>
      <c r="P375" s="7"/>
      <c r="Q375" s="33">
        <f t="shared" si="62"/>
        <v>930</v>
      </c>
      <c r="R375" s="34">
        <f>+Tabla1[[#This Row],[MINIMO VITAL]]*9%</f>
        <v>83.7</v>
      </c>
      <c r="S375" s="7"/>
      <c r="T375" s="7">
        <f t="shared" ca="1" si="53"/>
        <v>36</v>
      </c>
      <c r="U375" s="7" t="str">
        <f t="shared" si="54"/>
        <v>42408040</v>
      </c>
      <c r="V375" s="7"/>
      <c r="W375" s="7"/>
      <c r="X375" s="7"/>
      <c r="Y375" s="7"/>
      <c r="Z375" s="7"/>
      <c r="AA375" s="8">
        <f>+Tabla1[[#This Row],[FECHA DE
NACIMIENTO]]</f>
        <v>30141</v>
      </c>
      <c r="AB375" s="20"/>
      <c r="AC375" s="7"/>
      <c r="AD375" s="7" t="str">
        <f>IF(COUNTIF(D$1:D374,D375)=0,"OK","Duplicado")</f>
        <v>OK</v>
      </c>
      <c r="AE375" s="7" t="str">
        <f t="shared" ca="1" si="55"/>
        <v>Inactivo</v>
      </c>
      <c r="AF375" s="9" t="s">
        <v>610</v>
      </c>
      <c r="AG375" s="9" t="str">
        <f t="shared" si="58"/>
        <v>CMAC</v>
      </c>
      <c r="AH375" s="7"/>
      <c r="AI375" s="7"/>
      <c r="AJ375" s="7"/>
      <c r="AK375" s="7"/>
      <c r="AL375" s="7"/>
      <c r="AM375" s="7"/>
      <c r="AN375" s="7"/>
      <c r="AO375" s="7" t="e">
        <f ca="1">SEPARARAPELLIDOS2018(Tabla1[[#This Row],[APELLIDOS Y NOMBRES]])</f>
        <v>#NAME?</v>
      </c>
      <c r="AP375" s="7">
        <f t="shared" ca="1" si="59"/>
        <v>0</v>
      </c>
      <c r="AQ375" s="7">
        <f t="shared" ca="1" si="60"/>
        <v>0</v>
      </c>
      <c r="AR375" s="7">
        <f t="shared" ca="1" si="61"/>
        <v>0</v>
      </c>
      <c r="AS375" s="7" t="e">
        <f ca="1">QuitarSimbolos(Tabla1[[#This Row],[CODTRA5]])</f>
        <v>#NAME?</v>
      </c>
      <c r="AT375" s="7" t="s">
        <v>1703</v>
      </c>
      <c r="AU375" s="7">
        <f t="shared" si="56"/>
        <v>1</v>
      </c>
      <c r="AV375" s="7">
        <v>1</v>
      </c>
      <c r="AW375" s="7" t="str">
        <f>+Tabla1[[#This Row],[DNI23]]</f>
        <v>42408040</v>
      </c>
      <c r="AX375" s="7">
        <v>604</v>
      </c>
      <c r="AY375" s="8">
        <f>+Tabla1[[#This Row],[FECHA DE
NACIMIENTO]]</f>
        <v>30141</v>
      </c>
      <c r="AZ375" s="7">
        <f ca="1">+Tabla1[[#This Row],[CODTRA6]]</f>
        <v>0</v>
      </c>
      <c r="BA375" s="7">
        <f ca="1">+Tabla1[[#This Row],[CODTRA7]]</f>
        <v>0</v>
      </c>
      <c r="BB375" s="7" t="e">
        <f ca="1">+Tabla1[[#This Row],[CODTRA8]]</f>
        <v>#NAME?</v>
      </c>
      <c r="BC375" s="7">
        <f>+Tabla1[[#This Row],[SEXO]]</f>
        <v>1</v>
      </c>
      <c r="BD375" s="7">
        <v>9589</v>
      </c>
      <c r="BE375" s="7"/>
      <c r="BF375" s="7">
        <v>959616135</v>
      </c>
      <c r="BG375" s="10" t="s">
        <v>1704</v>
      </c>
      <c r="BH375" s="7"/>
      <c r="BI375" s="9"/>
      <c r="BJ375" s="7"/>
      <c r="BK375" s="7"/>
      <c r="BL375" s="7"/>
      <c r="BM375" s="7" t="s">
        <v>1711</v>
      </c>
      <c r="BN375" s="7">
        <v>3</v>
      </c>
      <c r="BO375" s="7"/>
      <c r="BP375" s="7"/>
      <c r="BQ375" s="7"/>
      <c r="BR375" s="7">
        <v>2</v>
      </c>
      <c r="BS375" s="7" t="s">
        <v>2457</v>
      </c>
      <c r="BT375" s="7"/>
      <c r="BU375" s="7">
        <v>40701</v>
      </c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9"/>
      <c r="CH375" s="9"/>
      <c r="CI375" s="9"/>
      <c r="CJ375" s="7">
        <v>1</v>
      </c>
    </row>
    <row r="376" spans="1:88" ht="15" x14ac:dyDescent="0.25">
      <c r="A376">
        <v>375</v>
      </c>
      <c r="B376" s="28">
        <v>103</v>
      </c>
      <c r="C376" s="28" t="s">
        <v>611</v>
      </c>
      <c r="D376" s="45">
        <v>4623141</v>
      </c>
      <c r="E376" s="29" t="s">
        <v>2458</v>
      </c>
      <c r="F376" s="29"/>
      <c r="G376" s="29" t="s">
        <v>1702</v>
      </c>
      <c r="H376" s="30">
        <f t="shared" si="57"/>
        <v>20735</v>
      </c>
      <c r="I376" s="29" t="s">
        <v>1720</v>
      </c>
      <c r="J376" s="28">
        <v>0</v>
      </c>
      <c r="K376" s="31">
        <v>0</v>
      </c>
      <c r="L376" s="7"/>
      <c r="M376" s="7"/>
      <c r="N376" s="7"/>
      <c r="O376" s="32" t="str">
        <f>"Retención Judicial "&amp;(Tabla1[[#This Row],[JUDICIAL]]*100)&amp;"%"</f>
        <v>Retención Judicial 0%</v>
      </c>
      <c r="P376" s="7"/>
      <c r="Q376" s="33">
        <f t="shared" si="62"/>
        <v>930</v>
      </c>
      <c r="R376" s="34">
        <f>+Tabla1[[#This Row],[MINIMO VITAL]]*9%</f>
        <v>83.7</v>
      </c>
      <c r="S376" s="7"/>
      <c r="T376" s="7">
        <f t="shared" ca="1" si="53"/>
        <v>62</v>
      </c>
      <c r="U376" s="7" t="str">
        <f t="shared" si="54"/>
        <v>04623141</v>
      </c>
      <c r="V376" s="7"/>
      <c r="W376" s="7"/>
      <c r="X376" s="7"/>
      <c r="Y376" s="7"/>
      <c r="Z376" s="7"/>
      <c r="AA376" s="8">
        <f>+Tabla1[[#This Row],[FECHA DE
NACIMIENTO]]</f>
        <v>20735</v>
      </c>
      <c r="AB376" s="20"/>
      <c r="AC376" s="7"/>
      <c r="AD376" s="7" t="str">
        <f>IF(COUNTIF(D$1:D375,D376)=0,"OK","Duplicado")</f>
        <v>OK</v>
      </c>
      <c r="AE376" s="7" t="str">
        <f t="shared" ca="1" si="55"/>
        <v>Inactivo</v>
      </c>
      <c r="AF376" s="9" t="s">
        <v>612</v>
      </c>
      <c r="AG376" s="9" t="str">
        <f t="shared" si="58"/>
        <v>CMAC</v>
      </c>
      <c r="AH376" s="7"/>
      <c r="AI376" s="7"/>
      <c r="AJ376" s="7"/>
      <c r="AK376" s="7"/>
      <c r="AL376" s="7"/>
      <c r="AM376" s="7"/>
      <c r="AN376" s="7"/>
      <c r="AO376" s="7" t="e">
        <f ca="1">SEPARARAPELLIDOS2018(Tabla1[[#This Row],[APELLIDOS Y NOMBRES]])</f>
        <v>#NAME?</v>
      </c>
      <c r="AP376" s="7">
        <f t="shared" ca="1" si="59"/>
        <v>0</v>
      </c>
      <c r="AQ376" s="7">
        <f t="shared" ca="1" si="60"/>
        <v>0</v>
      </c>
      <c r="AR376" s="7">
        <f t="shared" ca="1" si="61"/>
        <v>0</v>
      </c>
      <c r="AS376" s="7" t="e">
        <f ca="1">QuitarSimbolos(Tabla1[[#This Row],[CODTRA5]])</f>
        <v>#NAME?</v>
      </c>
      <c r="AT376" s="7" t="s">
        <v>1703</v>
      </c>
      <c r="AU376" s="7">
        <f t="shared" si="56"/>
        <v>1</v>
      </c>
      <c r="AV376" s="7">
        <v>1</v>
      </c>
      <c r="AW376" s="7" t="str">
        <f>+Tabla1[[#This Row],[DNI23]]</f>
        <v>04623141</v>
      </c>
      <c r="AX376" s="7">
        <v>604</v>
      </c>
      <c r="AY376" s="8">
        <f>+Tabla1[[#This Row],[FECHA DE
NACIMIENTO]]</f>
        <v>20735</v>
      </c>
      <c r="AZ376" s="7">
        <f ca="1">+Tabla1[[#This Row],[CODTRA6]]</f>
        <v>0</v>
      </c>
      <c r="BA376" s="7">
        <f ca="1">+Tabla1[[#This Row],[CODTRA7]]</f>
        <v>0</v>
      </c>
      <c r="BB376" s="7" t="e">
        <f ca="1">+Tabla1[[#This Row],[CODTRA8]]</f>
        <v>#NAME?</v>
      </c>
      <c r="BC376" s="7">
        <f>+Tabla1[[#This Row],[SEXO]]</f>
        <v>1</v>
      </c>
      <c r="BD376" s="7">
        <v>9589</v>
      </c>
      <c r="BE376" s="7"/>
      <c r="BF376" s="7">
        <v>959616135</v>
      </c>
      <c r="BG376" s="10" t="s">
        <v>1704</v>
      </c>
      <c r="BH376" s="7"/>
      <c r="BI376" s="9"/>
      <c r="BJ376" s="7"/>
      <c r="BK376" s="7"/>
      <c r="BL376" s="7"/>
      <c r="BM376" s="7" t="s">
        <v>3</v>
      </c>
      <c r="BN376" s="7">
        <v>3</v>
      </c>
      <c r="BO376" s="7"/>
      <c r="BP376" s="7"/>
      <c r="BQ376" s="7"/>
      <c r="BR376" s="7">
        <v>2</v>
      </c>
      <c r="BS376" s="7" t="s">
        <v>1763</v>
      </c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9"/>
      <c r="CH376" s="9"/>
      <c r="CI376" s="9"/>
      <c r="CJ376" s="7">
        <v>1</v>
      </c>
    </row>
    <row r="377" spans="1:88" ht="15" x14ac:dyDescent="0.25">
      <c r="A377">
        <v>376</v>
      </c>
      <c r="B377" s="28">
        <v>933</v>
      </c>
      <c r="C377" s="28" t="s">
        <v>613</v>
      </c>
      <c r="D377" s="45">
        <v>4624609</v>
      </c>
      <c r="E377" s="29" t="s">
        <v>2459</v>
      </c>
      <c r="F377" s="29" t="s">
        <v>2460</v>
      </c>
      <c r="G377" s="29" t="s">
        <v>1736</v>
      </c>
      <c r="H377" s="30">
        <f t="shared" si="57"/>
        <v>24181</v>
      </c>
      <c r="I377" s="29" t="s">
        <v>1710</v>
      </c>
      <c r="J377" s="28">
        <v>0</v>
      </c>
      <c r="K377" s="31">
        <v>0</v>
      </c>
      <c r="L377" s="7"/>
      <c r="M377" s="7"/>
      <c r="N377" s="7"/>
      <c r="O377" s="32" t="str">
        <f>"Retención Judicial "&amp;(Tabla1[[#This Row],[JUDICIAL]]*100)&amp;"%"</f>
        <v>Retención Judicial 0%</v>
      </c>
      <c r="P377" s="7"/>
      <c r="Q377" s="33">
        <f t="shared" si="62"/>
        <v>930</v>
      </c>
      <c r="R377" s="34">
        <f>+Tabla1[[#This Row],[MINIMO VITAL]]*9%</f>
        <v>83.7</v>
      </c>
      <c r="S377" s="7"/>
      <c r="T377" s="7">
        <f t="shared" ca="1" si="53"/>
        <v>53</v>
      </c>
      <c r="U377" s="7" t="str">
        <f t="shared" si="54"/>
        <v>04624609</v>
      </c>
      <c r="V377" s="7"/>
      <c r="W377" s="7"/>
      <c r="X377" s="7"/>
      <c r="Y377" s="7"/>
      <c r="Z377" s="7"/>
      <c r="AA377" s="8">
        <f>+Tabla1[[#This Row],[FECHA DE
NACIMIENTO]]</f>
        <v>24181</v>
      </c>
      <c r="AB377" s="20"/>
      <c r="AC377" s="7"/>
      <c r="AD377" s="7" t="str">
        <f>IF(COUNTIF(D$1:D376,D377)=0,"OK","Duplicado")</f>
        <v>OK</v>
      </c>
      <c r="AE377" s="7" t="str">
        <f t="shared" ca="1" si="55"/>
        <v>Inactivo</v>
      </c>
      <c r="AF377" s="9" t="s">
        <v>614</v>
      </c>
      <c r="AG377" s="9" t="str">
        <f t="shared" si="58"/>
        <v>CMAC</v>
      </c>
      <c r="AH377" s="7"/>
      <c r="AI377" s="7"/>
      <c r="AJ377" s="7"/>
      <c r="AK377" s="7"/>
      <c r="AL377" s="7"/>
      <c r="AM377" s="7"/>
      <c r="AN377" s="7"/>
      <c r="AO377" s="7" t="e">
        <f ca="1">SEPARARAPELLIDOS2018(Tabla1[[#This Row],[APELLIDOS Y NOMBRES]])</f>
        <v>#NAME?</v>
      </c>
      <c r="AP377" s="7">
        <f t="shared" ca="1" si="59"/>
        <v>0</v>
      </c>
      <c r="AQ377" s="7">
        <f t="shared" ca="1" si="60"/>
        <v>0</v>
      </c>
      <c r="AR377" s="7">
        <f t="shared" ca="1" si="61"/>
        <v>0</v>
      </c>
      <c r="AS377" s="7" t="e">
        <f ca="1">QuitarSimbolos(Tabla1[[#This Row],[CODTRA5]])</f>
        <v>#NAME?</v>
      </c>
      <c r="AT377" s="7" t="s">
        <v>1703</v>
      </c>
      <c r="AU377" s="7">
        <f t="shared" si="56"/>
        <v>1</v>
      </c>
      <c r="AV377" s="7">
        <v>1</v>
      </c>
      <c r="AW377" s="7" t="str">
        <f>+Tabla1[[#This Row],[DNI23]]</f>
        <v>04624609</v>
      </c>
      <c r="AX377" s="7">
        <v>604</v>
      </c>
      <c r="AY377" s="8">
        <f>+Tabla1[[#This Row],[FECHA DE
NACIMIENTO]]</f>
        <v>24181</v>
      </c>
      <c r="AZ377" s="7">
        <f ca="1">+Tabla1[[#This Row],[CODTRA6]]</f>
        <v>0</v>
      </c>
      <c r="BA377" s="7">
        <f ca="1">+Tabla1[[#This Row],[CODTRA7]]</f>
        <v>0</v>
      </c>
      <c r="BB377" s="7" t="e">
        <f ca="1">+Tabla1[[#This Row],[CODTRA8]]</f>
        <v>#NAME?</v>
      </c>
      <c r="BC377" s="7">
        <f>+Tabla1[[#This Row],[SEXO]]</f>
        <v>1</v>
      </c>
      <c r="BD377" s="7">
        <v>9589</v>
      </c>
      <c r="BE377" s="7"/>
      <c r="BF377" s="7">
        <v>959616135</v>
      </c>
      <c r="BG377" s="10" t="s">
        <v>1704</v>
      </c>
      <c r="BH377" s="7"/>
      <c r="BI377" s="9"/>
      <c r="BJ377" s="7"/>
      <c r="BK377" s="7"/>
      <c r="BL377" s="7"/>
      <c r="BM377" s="7" t="s">
        <v>5</v>
      </c>
      <c r="BN377" s="7">
        <v>14</v>
      </c>
      <c r="BO377" s="7"/>
      <c r="BP377" s="7"/>
      <c r="BQ377" s="7"/>
      <c r="BR377" s="7">
        <v>2</v>
      </c>
      <c r="BS377" s="7" t="s">
        <v>2461</v>
      </c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9"/>
      <c r="CH377" s="9"/>
      <c r="CI377" s="9"/>
      <c r="CJ377" s="7">
        <v>1</v>
      </c>
    </row>
    <row r="378" spans="1:88" ht="15" x14ac:dyDescent="0.25">
      <c r="A378">
        <v>377</v>
      </c>
      <c r="B378" s="28">
        <v>227</v>
      </c>
      <c r="C378" s="28" t="s">
        <v>3443</v>
      </c>
      <c r="D378" s="45">
        <v>30834733</v>
      </c>
      <c r="E378" s="29" t="s">
        <v>1720</v>
      </c>
      <c r="F378" s="38" t="s">
        <v>3655</v>
      </c>
      <c r="G378" s="38" t="s">
        <v>1742</v>
      </c>
      <c r="H378" s="30" t="str">
        <f t="shared" si="57"/>
        <v xml:space="preserve"> </v>
      </c>
      <c r="I378" s="29" t="s">
        <v>1710</v>
      </c>
      <c r="J378" s="28">
        <v>0</v>
      </c>
      <c r="K378" s="31">
        <v>0</v>
      </c>
      <c r="L378" s="7"/>
      <c r="M378" s="7"/>
      <c r="N378" s="7"/>
      <c r="O378" s="32" t="str">
        <f>"Retención Judicial "&amp;(Tabla1[[#This Row],[JUDICIAL]]*100)&amp;"%"</f>
        <v>Retención Judicial 0%</v>
      </c>
      <c r="P378" s="7"/>
      <c r="Q378" s="33">
        <f t="shared" si="62"/>
        <v>930</v>
      </c>
      <c r="R378" s="34">
        <f>+Tabla1[[#This Row],[MINIMO VITAL]]*9%</f>
        <v>83.7</v>
      </c>
      <c r="S378" s="7"/>
      <c r="T378" s="7" t="str">
        <f t="shared" ca="1" si="53"/>
        <v xml:space="preserve"> </v>
      </c>
      <c r="U378" s="7" t="str">
        <f t="shared" si="54"/>
        <v>30834733</v>
      </c>
      <c r="V378" s="7"/>
      <c r="W378" s="7"/>
      <c r="X378" s="7"/>
      <c r="Y378" s="7"/>
      <c r="Z378" s="7"/>
      <c r="AA378" s="8" t="str">
        <f>+Tabla1[[#This Row],[FECHA DE
NACIMIENTO]]</f>
        <v xml:space="preserve"> </v>
      </c>
      <c r="AB378" s="20"/>
      <c r="AC378" s="7"/>
      <c r="AD378" s="7" t="str">
        <f>IF(COUNTIF(D$1:D377,D378)=0,"OK","Duplicado")</f>
        <v>OK</v>
      </c>
      <c r="AE378" s="7" t="str">
        <f t="shared" ca="1" si="55"/>
        <v>Inactivo</v>
      </c>
      <c r="AF378" s="9" t="s">
        <v>1720</v>
      </c>
      <c r="AG378" s="9" t="str">
        <f t="shared" si="58"/>
        <v/>
      </c>
      <c r="AH378" s="7"/>
      <c r="AI378" s="7"/>
      <c r="AJ378" s="7"/>
      <c r="AK378" s="7"/>
      <c r="AL378" s="7"/>
      <c r="AM378" s="7"/>
      <c r="AN378" s="7"/>
      <c r="AO378" s="7" t="e">
        <f ca="1">SEPARARAPELLIDOS2018(Tabla1[[#This Row],[APELLIDOS Y NOMBRES]])</f>
        <v>#NAME?</v>
      </c>
      <c r="AP378" s="7">
        <f t="shared" ca="1" si="59"/>
        <v>0</v>
      </c>
      <c r="AQ378" s="7">
        <f t="shared" ca="1" si="60"/>
        <v>0</v>
      </c>
      <c r="AR378" s="7">
        <f t="shared" ca="1" si="61"/>
        <v>0</v>
      </c>
      <c r="AS378" s="7" t="e">
        <f ca="1">QuitarSimbolos(Tabla1[[#This Row],[CODTRA5]])</f>
        <v>#NAME?</v>
      </c>
      <c r="AT378" s="7" t="s">
        <v>1974</v>
      </c>
      <c r="AU378" s="7">
        <f t="shared" si="56"/>
        <v>2</v>
      </c>
      <c r="AV378" s="7">
        <v>1</v>
      </c>
      <c r="AW378" s="7" t="str">
        <f>+Tabla1[[#This Row],[DNI23]]</f>
        <v>30834733</v>
      </c>
      <c r="AX378" s="7">
        <v>604</v>
      </c>
      <c r="AY378" s="8" t="str">
        <f>+Tabla1[[#This Row],[FECHA DE
NACIMIENTO]]</f>
        <v xml:space="preserve"> </v>
      </c>
      <c r="AZ378" s="7">
        <f ca="1">+Tabla1[[#This Row],[CODTRA6]]</f>
        <v>0</v>
      </c>
      <c r="BA378" s="7">
        <f ca="1">+Tabla1[[#This Row],[CODTRA7]]</f>
        <v>0</v>
      </c>
      <c r="BB378" s="7" t="e">
        <f ca="1">+Tabla1[[#This Row],[CODTRA8]]</f>
        <v>#NAME?</v>
      </c>
      <c r="BC378" s="7">
        <f>+Tabla1[[#This Row],[SEXO]]</f>
        <v>2</v>
      </c>
      <c r="BD378" s="7">
        <v>9589</v>
      </c>
      <c r="BE378" s="7"/>
      <c r="BF378" s="7">
        <v>959616135</v>
      </c>
      <c r="BG378" s="10" t="s">
        <v>1704</v>
      </c>
      <c r="BH378" s="7">
        <v>3</v>
      </c>
      <c r="BI378" s="9" t="s">
        <v>2462</v>
      </c>
      <c r="BJ378" s="7" t="s">
        <v>1748</v>
      </c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9"/>
      <c r="CH378" s="9"/>
      <c r="CI378" s="9"/>
      <c r="CJ378" s="7">
        <v>1</v>
      </c>
    </row>
    <row r="379" spans="1:88" ht="15" x14ac:dyDescent="0.25">
      <c r="A379">
        <v>378</v>
      </c>
      <c r="B379" s="28">
        <v>103</v>
      </c>
      <c r="C379" s="28" t="s">
        <v>615</v>
      </c>
      <c r="D379" s="45">
        <v>30829416</v>
      </c>
      <c r="E379" s="35" t="s">
        <v>3444</v>
      </c>
      <c r="F379" s="38" t="s">
        <v>3656</v>
      </c>
      <c r="G379" s="38" t="s">
        <v>1736</v>
      </c>
      <c r="H379" s="30">
        <f t="shared" si="57"/>
        <v>17623</v>
      </c>
      <c r="I379" s="29" t="s">
        <v>1710</v>
      </c>
      <c r="J379" s="28">
        <v>0</v>
      </c>
      <c r="K379" s="31">
        <v>0</v>
      </c>
      <c r="L379" s="7"/>
      <c r="M379" s="7"/>
      <c r="N379" s="7"/>
      <c r="O379" s="32" t="str">
        <f>"Retención Judicial "&amp;(Tabla1[[#This Row],[JUDICIAL]]*100)&amp;"%"</f>
        <v>Retención Judicial 0%</v>
      </c>
      <c r="P379" s="7"/>
      <c r="Q379" s="33">
        <f t="shared" si="62"/>
        <v>930</v>
      </c>
      <c r="R379" s="34">
        <f>+Tabla1[[#This Row],[MINIMO VITAL]]*9%</f>
        <v>83.7</v>
      </c>
      <c r="S379" s="7"/>
      <c r="T379" s="7">
        <f t="shared" ca="1" si="53"/>
        <v>71</v>
      </c>
      <c r="U379" s="7" t="str">
        <f t="shared" si="54"/>
        <v>30829416</v>
      </c>
      <c r="V379" s="7"/>
      <c r="W379" s="7"/>
      <c r="X379" s="7"/>
      <c r="Y379" s="7"/>
      <c r="Z379" s="7"/>
      <c r="AA379" s="8">
        <f>+Tabla1[[#This Row],[FECHA DE
NACIMIENTO]]</f>
        <v>17623</v>
      </c>
      <c r="AB379" s="20"/>
      <c r="AC379" s="7"/>
      <c r="AD379" s="7" t="str">
        <f>IF(COUNTIF(D$1:D378,D379)=0,"OK","Duplicado")</f>
        <v>OK</v>
      </c>
      <c r="AE379" s="7" t="str">
        <f t="shared" ca="1" si="55"/>
        <v>Inactivo</v>
      </c>
      <c r="AF379" s="9" t="s">
        <v>1720</v>
      </c>
      <c r="AG379" s="9" t="str">
        <f t="shared" si="58"/>
        <v/>
      </c>
      <c r="AH379" s="7"/>
      <c r="AI379" s="7"/>
      <c r="AJ379" s="7"/>
      <c r="AK379" s="7"/>
      <c r="AL379" s="7"/>
      <c r="AM379" s="7"/>
      <c r="AN379" s="7"/>
      <c r="AO379" s="7" t="e">
        <f ca="1">SEPARARAPELLIDOS2018(Tabla1[[#This Row],[APELLIDOS Y NOMBRES]])</f>
        <v>#NAME?</v>
      </c>
      <c r="AP379" s="7">
        <f t="shared" ca="1" si="59"/>
        <v>0</v>
      </c>
      <c r="AQ379" s="7">
        <f t="shared" ca="1" si="60"/>
        <v>0</v>
      </c>
      <c r="AR379" s="7">
        <f t="shared" ca="1" si="61"/>
        <v>0</v>
      </c>
      <c r="AS379" s="7" t="e">
        <f ca="1">QuitarSimbolos(Tabla1[[#This Row],[CODTRA5]])</f>
        <v>#NAME?</v>
      </c>
      <c r="AT379" s="7" t="s">
        <v>1703</v>
      </c>
      <c r="AU379" s="7">
        <f t="shared" si="56"/>
        <v>1</v>
      </c>
      <c r="AV379" s="7">
        <v>1</v>
      </c>
      <c r="AW379" s="7" t="str">
        <f>+Tabla1[[#This Row],[DNI23]]</f>
        <v>30829416</v>
      </c>
      <c r="AX379" s="7">
        <v>604</v>
      </c>
      <c r="AY379" s="8">
        <f>+Tabla1[[#This Row],[FECHA DE
NACIMIENTO]]</f>
        <v>17623</v>
      </c>
      <c r="AZ379" s="7">
        <f ca="1">+Tabla1[[#This Row],[CODTRA6]]</f>
        <v>0</v>
      </c>
      <c r="BA379" s="7">
        <f ca="1">+Tabla1[[#This Row],[CODTRA7]]</f>
        <v>0</v>
      </c>
      <c r="BB379" s="7" t="e">
        <f ca="1">+Tabla1[[#This Row],[CODTRA8]]</f>
        <v>#NAME?</v>
      </c>
      <c r="BC379" s="7">
        <f>+Tabla1[[#This Row],[SEXO]]</f>
        <v>1</v>
      </c>
      <c r="BD379" s="7">
        <v>9589</v>
      </c>
      <c r="BE379" s="7"/>
      <c r="BF379" s="7">
        <v>974395461</v>
      </c>
      <c r="BG379" s="10" t="s">
        <v>2463</v>
      </c>
      <c r="BH379" s="7">
        <v>3</v>
      </c>
      <c r="BI379" s="9" t="s">
        <v>2309</v>
      </c>
      <c r="BJ379" s="7" t="s">
        <v>1918</v>
      </c>
      <c r="BK379" s="7"/>
      <c r="BL379" s="7"/>
      <c r="BM379" s="7" t="s">
        <v>1560</v>
      </c>
      <c r="BN379" s="7">
        <v>18</v>
      </c>
      <c r="BO379" s="7"/>
      <c r="BP379" s="7"/>
      <c r="BQ379" s="7"/>
      <c r="BR379" s="7">
        <v>2</v>
      </c>
      <c r="BS379" s="7" t="s">
        <v>2089</v>
      </c>
      <c r="BT379" s="7"/>
      <c r="BU379" s="7">
        <v>40701</v>
      </c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9"/>
      <c r="CH379" s="9"/>
      <c r="CI379" s="9"/>
      <c r="CJ379" s="7">
        <v>1</v>
      </c>
    </row>
    <row r="380" spans="1:88" ht="15" x14ac:dyDescent="0.25">
      <c r="A380">
        <v>379</v>
      </c>
      <c r="B380" s="28">
        <v>934</v>
      </c>
      <c r="C380" s="28" t="s">
        <v>616</v>
      </c>
      <c r="D380" s="45">
        <v>70524269</v>
      </c>
      <c r="E380" s="35" t="s">
        <v>2464</v>
      </c>
      <c r="F380" s="29"/>
      <c r="G380" s="29" t="s">
        <v>1702</v>
      </c>
      <c r="H380" s="30">
        <f t="shared" si="57"/>
        <v>34016</v>
      </c>
      <c r="I380" s="29"/>
      <c r="J380" s="28">
        <v>0</v>
      </c>
      <c r="K380" s="31">
        <v>0</v>
      </c>
      <c r="L380" s="7"/>
      <c r="M380" s="7"/>
      <c r="N380" s="7"/>
      <c r="O380" s="32" t="str">
        <f>"Retención Judicial "&amp;(Tabla1[[#This Row],[JUDICIAL]]*100)&amp;"%"</f>
        <v>Retención Judicial 0%</v>
      </c>
      <c r="P380" s="7"/>
      <c r="Q380" s="33">
        <f t="shared" si="62"/>
        <v>930</v>
      </c>
      <c r="R380" s="34">
        <f>+Tabla1[[#This Row],[MINIMO VITAL]]*9%</f>
        <v>83.7</v>
      </c>
      <c r="S380" s="7"/>
      <c r="T380" s="7">
        <f t="shared" ca="1" si="53"/>
        <v>26</v>
      </c>
      <c r="U380" s="7" t="str">
        <f t="shared" si="54"/>
        <v>70524269</v>
      </c>
      <c r="V380" s="7"/>
      <c r="W380" s="7"/>
      <c r="X380" s="7"/>
      <c r="Y380" s="7"/>
      <c r="Z380" s="7"/>
      <c r="AA380" s="8">
        <f>+Tabla1[[#This Row],[FECHA DE
NACIMIENTO]]</f>
        <v>34016</v>
      </c>
      <c r="AB380" s="20"/>
      <c r="AC380" s="7"/>
      <c r="AD380" s="7" t="str">
        <f>IF(COUNTIF(D$1:D379,D380)=0,"OK","Duplicado")</f>
        <v>OK</v>
      </c>
      <c r="AE380" s="7" t="str">
        <f t="shared" ca="1" si="55"/>
        <v>Inactivo</v>
      </c>
      <c r="AF380" s="9" t="s">
        <v>617</v>
      </c>
      <c r="AG380" s="9" t="str">
        <f t="shared" si="58"/>
        <v>CMAC</v>
      </c>
      <c r="AH380" s="7"/>
      <c r="AI380" s="7"/>
      <c r="AJ380" s="7"/>
      <c r="AK380" s="7"/>
      <c r="AL380" s="7"/>
      <c r="AM380" s="7"/>
      <c r="AN380" s="7"/>
      <c r="AO380" s="7" t="e">
        <f ca="1">SEPARARAPELLIDOS2018(Tabla1[[#This Row],[APELLIDOS Y NOMBRES]])</f>
        <v>#NAME?</v>
      </c>
      <c r="AP380" s="7">
        <f t="shared" ca="1" si="59"/>
        <v>0</v>
      </c>
      <c r="AQ380" s="7">
        <f t="shared" ca="1" si="60"/>
        <v>0</v>
      </c>
      <c r="AR380" s="7">
        <f t="shared" ca="1" si="61"/>
        <v>0</v>
      </c>
      <c r="AS380" s="7" t="e">
        <f ca="1">QuitarSimbolos(Tabla1[[#This Row],[CODTRA5]])</f>
        <v>#NAME?</v>
      </c>
      <c r="AT380" s="7" t="s">
        <v>1703</v>
      </c>
      <c r="AU380" s="7">
        <f t="shared" si="56"/>
        <v>1</v>
      </c>
      <c r="AV380" s="7">
        <v>1</v>
      </c>
      <c r="AW380" s="7" t="str">
        <f>+Tabla1[[#This Row],[DNI23]]</f>
        <v>70524269</v>
      </c>
      <c r="AX380" s="7">
        <v>604</v>
      </c>
      <c r="AY380" s="8">
        <f>+Tabla1[[#This Row],[FECHA DE
NACIMIENTO]]</f>
        <v>34016</v>
      </c>
      <c r="AZ380" s="7">
        <f ca="1">+Tabla1[[#This Row],[CODTRA6]]</f>
        <v>0</v>
      </c>
      <c r="BA380" s="7">
        <f ca="1">+Tabla1[[#This Row],[CODTRA7]]</f>
        <v>0</v>
      </c>
      <c r="BB380" s="7" t="e">
        <f ca="1">+Tabla1[[#This Row],[CODTRA8]]</f>
        <v>#NAME?</v>
      </c>
      <c r="BC380" s="7">
        <f>+Tabla1[[#This Row],[SEXO]]</f>
        <v>1</v>
      </c>
      <c r="BD380" s="7">
        <v>9589</v>
      </c>
      <c r="BE380" s="7"/>
      <c r="BF380" s="7">
        <v>959616135</v>
      </c>
      <c r="BG380" s="10" t="s">
        <v>1704</v>
      </c>
      <c r="BH380" s="7">
        <v>1</v>
      </c>
      <c r="BI380" s="9" t="s">
        <v>2274</v>
      </c>
      <c r="BJ380" s="7">
        <v>108</v>
      </c>
      <c r="BK380" s="7"/>
      <c r="BL380" s="7"/>
      <c r="BM380" s="7"/>
      <c r="BN380" s="7"/>
      <c r="BO380" s="7"/>
      <c r="BP380" s="7"/>
      <c r="BQ380" s="7"/>
      <c r="BR380" s="7">
        <v>2</v>
      </c>
      <c r="BS380" s="7" t="s">
        <v>1961</v>
      </c>
      <c r="BT380" s="7" t="s">
        <v>2465</v>
      </c>
      <c r="BU380" s="7">
        <v>40701</v>
      </c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9"/>
      <c r="CH380" s="9"/>
      <c r="CI380" s="9"/>
      <c r="CJ380" s="7">
        <v>1</v>
      </c>
    </row>
    <row r="381" spans="1:88" ht="15" x14ac:dyDescent="0.25">
      <c r="A381">
        <v>380</v>
      </c>
      <c r="B381" s="28">
        <v>935</v>
      </c>
      <c r="C381" s="28" t="s">
        <v>618</v>
      </c>
      <c r="D381" s="45">
        <v>71979151</v>
      </c>
      <c r="E381" s="35" t="s">
        <v>2466</v>
      </c>
      <c r="F381" s="36" t="s">
        <v>3657</v>
      </c>
      <c r="G381" s="36" t="s">
        <v>1742</v>
      </c>
      <c r="H381" s="30">
        <f t="shared" si="57"/>
        <v>35022</v>
      </c>
      <c r="I381" s="29" t="s">
        <v>1710</v>
      </c>
      <c r="J381" s="28">
        <v>0</v>
      </c>
      <c r="K381" s="31">
        <v>0</v>
      </c>
      <c r="L381" s="7"/>
      <c r="M381" s="7"/>
      <c r="N381" s="7"/>
      <c r="O381" s="32" t="str">
        <f>"Retención Judicial "&amp;(Tabla1[[#This Row],[JUDICIAL]]*100)&amp;"%"</f>
        <v>Retención Judicial 0%</v>
      </c>
      <c r="P381" s="7"/>
      <c r="Q381" s="33">
        <f t="shared" si="62"/>
        <v>930</v>
      </c>
      <c r="R381" s="34">
        <f>+Tabla1[[#This Row],[MINIMO VITAL]]*9%</f>
        <v>83.7</v>
      </c>
      <c r="S381" s="7"/>
      <c r="T381" s="7">
        <f t="shared" ca="1" si="53"/>
        <v>23</v>
      </c>
      <c r="U381" s="7" t="str">
        <f t="shared" si="54"/>
        <v>71979151</v>
      </c>
      <c r="V381" s="7"/>
      <c r="W381" s="7"/>
      <c r="X381" s="7"/>
      <c r="Y381" s="7"/>
      <c r="Z381" s="7"/>
      <c r="AA381" s="8">
        <f>+Tabla1[[#This Row],[FECHA DE
NACIMIENTO]]</f>
        <v>35022</v>
      </c>
      <c r="AB381" s="20">
        <v>3.1</v>
      </c>
      <c r="AC381" s="7"/>
      <c r="AD381" s="7" t="str">
        <f>IF(COUNTIF(D$1:D380,D381)=0,"OK","Duplicado")</f>
        <v>OK</v>
      </c>
      <c r="AE381" s="7" t="str">
        <f t="shared" ca="1" si="55"/>
        <v>Inactivo</v>
      </c>
      <c r="AF381" s="9" t="s">
        <v>619</v>
      </c>
      <c r="AG381" s="9" t="str">
        <f t="shared" si="58"/>
        <v>CMAC</v>
      </c>
      <c r="AH381" s="7"/>
      <c r="AI381" s="7"/>
      <c r="AJ381" s="7"/>
      <c r="AK381" s="7"/>
      <c r="AL381" s="7"/>
      <c r="AM381" s="7"/>
      <c r="AN381" s="7"/>
      <c r="AO381" s="7" t="e">
        <f ca="1">SEPARARAPELLIDOS2018(Tabla1[[#This Row],[APELLIDOS Y NOMBRES]])</f>
        <v>#NAME?</v>
      </c>
      <c r="AP381" s="7">
        <f t="shared" ca="1" si="59"/>
        <v>0</v>
      </c>
      <c r="AQ381" s="7">
        <f t="shared" ca="1" si="60"/>
        <v>0</v>
      </c>
      <c r="AR381" s="7">
        <f t="shared" ca="1" si="61"/>
        <v>0</v>
      </c>
      <c r="AS381" s="7" t="e">
        <f ca="1">QuitarSimbolos(Tabla1[[#This Row],[CODTRA5]])</f>
        <v>#NAME?</v>
      </c>
      <c r="AT381" s="7" t="s">
        <v>1703</v>
      </c>
      <c r="AU381" s="7">
        <f t="shared" si="56"/>
        <v>1</v>
      </c>
      <c r="AV381" s="7">
        <v>1</v>
      </c>
      <c r="AW381" s="7" t="str">
        <f>+Tabla1[[#This Row],[DNI23]]</f>
        <v>71979151</v>
      </c>
      <c r="AX381" s="7">
        <v>604</v>
      </c>
      <c r="AY381" s="8">
        <f>+Tabla1[[#This Row],[FECHA DE
NACIMIENTO]]</f>
        <v>35022</v>
      </c>
      <c r="AZ381" s="7">
        <f ca="1">+Tabla1[[#This Row],[CODTRA6]]</f>
        <v>0</v>
      </c>
      <c r="BA381" s="7">
        <f ca="1">+Tabla1[[#This Row],[CODTRA7]]</f>
        <v>0</v>
      </c>
      <c r="BB381" s="7" t="e">
        <f ca="1">+Tabla1[[#This Row],[CODTRA8]]</f>
        <v>#NAME?</v>
      </c>
      <c r="BC381" s="7">
        <f>+Tabla1[[#This Row],[SEXO]]</f>
        <v>1</v>
      </c>
      <c r="BD381" s="7">
        <v>9589</v>
      </c>
      <c r="BE381" s="7"/>
      <c r="BF381" s="7">
        <v>959616135</v>
      </c>
      <c r="BG381" s="10" t="s">
        <v>1704</v>
      </c>
      <c r="BH381" s="7">
        <v>3</v>
      </c>
      <c r="BI381" s="9" t="s">
        <v>1967</v>
      </c>
      <c r="BJ381" s="7">
        <v>707</v>
      </c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>
        <v>40701</v>
      </c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9"/>
      <c r="CH381" s="9"/>
      <c r="CI381" s="9"/>
      <c r="CJ381" s="7">
        <v>1</v>
      </c>
    </row>
    <row r="382" spans="1:88" ht="15" x14ac:dyDescent="0.25">
      <c r="A382">
        <v>381</v>
      </c>
      <c r="B382" s="28">
        <v>435</v>
      </c>
      <c r="C382" s="28" t="s">
        <v>620</v>
      </c>
      <c r="D382" s="45">
        <v>30829982</v>
      </c>
      <c r="E382" s="35" t="s">
        <v>3445</v>
      </c>
      <c r="F382" s="29" t="s">
        <v>1720</v>
      </c>
      <c r="G382" s="29" t="s">
        <v>1702</v>
      </c>
      <c r="H382" s="30">
        <f t="shared" si="57"/>
        <v>22204</v>
      </c>
      <c r="I382" s="29" t="s">
        <v>1720</v>
      </c>
      <c r="J382" s="28">
        <v>0</v>
      </c>
      <c r="K382" s="31">
        <v>0</v>
      </c>
      <c r="L382" s="7"/>
      <c r="M382" s="7"/>
      <c r="N382" s="7"/>
      <c r="O382" s="32" t="str">
        <f>"Retención Judicial "&amp;(Tabla1[[#This Row],[JUDICIAL]]*100)&amp;"%"</f>
        <v>Retención Judicial 0%</v>
      </c>
      <c r="P382" s="7"/>
      <c r="Q382" s="33">
        <f t="shared" si="62"/>
        <v>930</v>
      </c>
      <c r="R382" s="34">
        <f>+Tabla1[[#This Row],[MINIMO VITAL]]*9%</f>
        <v>83.7</v>
      </c>
      <c r="S382" s="7"/>
      <c r="T382" s="7">
        <f t="shared" ca="1" si="53"/>
        <v>58</v>
      </c>
      <c r="U382" s="7" t="str">
        <f t="shared" si="54"/>
        <v>30829982</v>
      </c>
      <c r="V382" s="7"/>
      <c r="W382" s="7"/>
      <c r="X382" s="7"/>
      <c r="Y382" s="7"/>
      <c r="Z382" s="7"/>
      <c r="AA382" s="8">
        <f>+Tabla1[[#This Row],[FECHA DE
NACIMIENTO]]</f>
        <v>22204</v>
      </c>
      <c r="AB382" s="20"/>
      <c r="AC382" s="7"/>
      <c r="AD382" s="7" t="str">
        <f>IF(COUNTIF(D$1:D381,D382)=0,"OK","Duplicado")</f>
        <v>OK</v>
      </c>
      <c r="AE382" s="7" t="str">
        <f t="shared" ca="1" si="55"/>
        <v>Inactivo</v>
      </c>
      <c r="AF382" s="9" t="s">
        <v>1720</v>
      </c>
      <c r="AG382" s="9" t="str">
        <f t="shared" si="58"/>
        <v/>
      </c>
      <c r="AH382" s="7"/>
      <c r="AI382" s="7"/>
      <c r="AJ382" s="7"/>
      <c r="AK382" s="7"/>
      <c r="AL382" s="7"/>
      <c r="AM382" s="7"/>
      <c r="AN382" s="7"/>
      <c r="AO382" s="7" t="e">
        <f ca="1">SEPARARAPELLIDOS2018(Tabla1[[#This Row],[APELLIDOS Y NOMBRES]])</f>
        <v>#NAME?</v>
      </c>
      <c r="AP382" s="7">
        <f t="shared" ca="1" si="59"/>
        <v>0</v>
      </c>
      <c r="AQ382" s="7">
        <f t="shared" ca="1" si="60"/>
        <v>0</v>
      </c>
      <c r="AR382" s="7">
        <f t="shared" ca="1" si="61"/>
        <v>0</v>
      </c>
      <c r="AS382" s="7" t="e">
        <f ca="1">QuitarSimbolos(Tabla1[[#This Row],[CODTRA5]])</f>
        <v>#NAME?</v>
      </c>
      <c r="AT382" s="7" t="s">
        <v>1974</v>
      </c>
      <c r="AU382" s="7">
        <f t="shared" si="56"/>
        <v>2</v>
      </c>
      <c r="AV382" s="7">
        <v>1</v>
      </c>
      <c r="AW382" s="7" t="str">
        <f>+Tabla1[[#This Row],[DNI23]]</f>
        <v>30829982</v>
      </c>
      <c r="AX382" s="7">
        <v>604</v>
      </c>
      <c r="AY382" s="8">
        <f>+Tabla1[[#This Row],[FECHA DE
NACIMIENTO]]</f>
        <v>22204</v>
      </c>
      <c r="AZ382" s="7">
        <f ca="1">+Tabla1[[#This Row],[CODTRA6]]</f>
        <v>0</v>
      </c>
      <c r="BA382" s="7">
        <f ca="1">+Tabla1[[#This Row],[CODTRA7]]</f>
        <v>0</v>
      </c>
      <c r="BB382" s="7" t="e">
        <f ca="1">+Tabla1[[#This Row],[CODTRA8]]</f>
        <v>#NAME?</v>
      </c>
      <c r="BC382" s="7">
        <f>+Tabla1[[#This Row],[SEXO]]</f>
        <v>2</v>
      </c>
      <c r="BD382" s="7">
        <v>9589</v>
      </c>
      <c r="BE382" s="7"/>
      <c r="BF382" s="7">
        <v>959616135</v>
      </c>
      <c r="BG382" s="10" t="s">
        <v>1704</v>
      </c>
      <c r="BH382" s="7"/>
      <c r="BI382" s="9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9"/>
      <c r="CH382" s="9"/>
      <c r="CI382" s="9"/>
      <c r="CJ382" s="7">
        <v>1</v>
      </c>
    </row>
    <row r="383" spans="1:88" ht="15" x14ac:dyDescent="0.25">
      <c r="A383">
        <v>382</v>
      </c>
      <c r="B383" s="28">
        <v>936</v>
      </c>
      <c r="C383" s="28" t="s">
        <v>621</v>
      </c>
      <c r="D383" s="45">
        <v>42513120</v>
      </c>
      <c r="E383" s="35" t="s">
        <v>2467</v>
      </c>
      <c r="F383" s="29"/>
      <c r="G383" s="29" t="s">
        <v>1702</v>
      </c>
      <c r="H383" s="30">
        <f t="shared" si="57"/>
        <v>29833</v>
      </c>
      <c r="I383" s="29"/>
      <c r="J383" s="28">
        <v>0</v>
      </c>
      <c r="K383" s="31">
        <v>0</v>
      </c>
      <c r="L383" s="7"/>
      <c r="M383" s="7"/>
      <c r="N383" s="7"/>
      <c r="O383" s="32" t="str">
        <f>"Retención Judicial "&amp;(Tabla1[[#This Row],[JUDICIAL]]*100)&amp;"%"</f>
        <v>Retención Judicial 0%</v>
      </c>
      <c r="P383" s="7"/>
      <c r="Q383" s="33">
        <f t="shared" si="62"/>
        <v>930</v>
      </c>
      <c r="R383" s="34">
        <f>+Tabla1[[#This Row],[MINIMO VITAL]]*9%</f>
        <v>83.7</v>
      </c>
      <c r="S383" s="7"/>
      <c r="T383" s="7">
        <f t="shared" ca="1" si="53"/>
        <v>37</v>
      </c>
      <c r="U383" s="7" t="str">
        <f t="shared" si="54"/>
        <v>42513120</v>
      </c>
      <c r="V383" s="7"/>
      <c r="W383" s="7"/>
      <c r="X383" s="7"/>
      <c r="Y383" s="7"/>
      <c r="Z383" s="7"/>
      <c r="AA383" s="8">
        <f>+Tabla1[[#This Row],[FECHA DE
NACIMIENTO]]</f>
        <v>29833</v>
      </c>
      <c r="AB383" s="20"/>
      <c r="AC383" s="7"/>
      <c r="AD383" s="7" t="str">
        <f>IF(COUNTIF(D$1:D382,D383)=0,"OK","Duplicado")</f>
        <v>OK</v>
      </c>
      <c r="AE383" s="7" t="str">
        <f t="shared" ca="1" si="55"/>
        <v>Inactivo</v>
      </c>
      <c r="AF383" s="9" t="s">
        <v>622</v>
      </c>
      <c r="AG383" s="9" t="str">
        <f t="shared" si="58"/>
        <v>CMAC</v>
      </c>
      <c r="AH383" s="7"/>
      <c r="AI383" s="7"/>
      <c r="AJ383" s="7"/>
      <c r="AK383" s="7"/>
      <c r="AL383" s="7"/>
      <c r="AM383" s="7"/>
      <c r="AN383" s="7"/>
      <c r="AO383" s="7" t="e">
        <f ca="1">SEPARARAPELLIDOS2018(Tabla1[[#This Row],[APELLIDOS Y NOMBRES]])</f>
        <v>#NAME?</v>
      </c>
      <c r="AP383" s="7">
        <f t="shared" ca="1" si="59"/>
        <v>0</v>
      </c>
      <c r="AQ383" s="7">
        <f t="shared" ca="1" si="60"/>
        <v>0</v>
      </c>
      <c r="AR383" s="7">
        <f t="shared" ca="1" si="61"/>
        <v>0</v>
      </c>
      <c r="AS383" s="7" t="e">
        <f ca="1">QuitarSimbolos(Tabla1[[#This Row],[CODTRA5]])</f>
        <v>#NAME?</v>
      </c>
      <c r="AT383" s="7" t="s">
        <v>1703</v>
      </c>
      <c r="AU383" s="7">
        <f t="shared" si="56"/>
        <v>1</v>
      </c>
      <c r="AV383" s="7">
        <v>1</v>
      </c>
      <c r="AW383" s="7" t="str">
        <f>+Tabla1[[#This Row],[DNI23]]</f>
        <v>42513120</v>
      </c>
      <c r="AX383" s="7">
        <v>604</v>
      </c>
      <c r="AY383" s="8">
        <f>+Tabla1[[#This Row],[FECHA DE
NACIMIENTO]]</f>
        <v>29833</v>
      </c>
      <c r="AZ383" s="7">
        <f ca="1">+Tabla1[[#This Row],[CODTRA6]]</f>
        <v>0</v>
      </c>
      <c r="BA383" s="7">
        <f ca="1">+Tabla1[[#This Row],[CODTRA7]]</f>
        <v>0</v>
      </c>
      <c r="BB383" s="7" t="e">
        <f ca="1">+Tabla1[[#This Row],[CODTRA8]]</f>
        <v>#NAME?</v>
      </c>
      <c r="BC383" s="7">
        <f>+Tabla1[[#This Row],[SEXO]]</f>
        <v>1</v>
      </c>
      <c r="BD383" s="7">
        <v>9589</v>
      </c>
      <c r="BE383" s="7"/>
      <c r="BF383" s="7">
        <v>959616135</v>
      </c>
      <c r="BG383" s="10" t="s">
        <v>1704</v>
      </c>
      <c r="BH383" s="7"/>
      <c r="BI383" s="9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9"/>
      <c r="CH383" s="9"/>
      <c r="CI383" s="9"/>
      <c r="CJ383" s="7">
        <v>1</v>
      </c>
    </row>
    <row r="384" spans="1:88" ht="15" x14ac:dyDescent="0.25">
      <c r="A384">
        <v>383</v>
      </c>
      <c r="B384" s="28">
        <v>108</v>
      </c>
      <c r="C384" s="28" t="s">
        <v>623</v>
      </c>
      <c r="D384" s="45">
        <v>30824238</v>
      </c>
      <c r="E384" s="35" t="s">
        <v>2468</v>
      </c>
      <c r="F384" s="29"/>
      <c r="G384" s="29" t="s">
        <v>1702</v>
      </c>
      <c r="H384" s="30">
        <f t="shared" si="57"/>
        <v>17105</v>
      </c>
      <c r="I384" s="29"/>
      <c r="J384" s="28">
        <v>0</v>
      </c>
      <c r="K384" s="31">
        <v>0</v>
      </c>
      <c r="L384" s="7"/>
      <c r="M384" s="7"/>
      <c r="N384" s="7"/>
      <c r="O384" s="32" t="str">
        <f>"Retención Judicial "&amp;(Tabla1[[#This Row],[JUDICIAL]]*100)&amp;"%"</f>
        <v>Retención Judicial 0%</v>
      </c>
      <c r="P384" s="7"/>
      <c r="Q384" s="33">
        <f t="shared" si="62"/>
        <v>930</v>
      </c>
      <c r="R384" s="34">
        <f>+Tabla1[[#This Row],[MINIMO VITAL]]*9%</f>
        <v>83.7</v>
      </c>
      <c r="S384" s="7"/>
      <c r="T384" s="7">
        <f t="shared" ca="1" si="53"/>
        <v>72</v>
      </c>
      <c r="U384" s="7" t="str">
        <f t="shared" si="54"/>
        <v>30824238</v>
      </c>
      <c r="V384" s="7"/>
      <c r="W384" s="7"/>
      <c r="X384" s="7"/>
      <c r="Y384" s="7"/>
      <c r="Z384" s="7"/>
      <c r="AA384" s="8">
        <f>+Tabla1[[#This Row],[FECHA DE
NACIMIENTO]]</f>
        <v>17105</v>
      </c>
      <c r="AB384" s="20"/>
      <c r="AC384" s="7"/>
      <c r="AD384" s="7" t="str">
        <f>IF(COUNTIF(D$1:D383,D384)=0,"OK","Duplicado")</f>
        <v>OK</v>
      </c>
      <c r="AE384" s="7" t="str">
        <f t="shared" ca="1" si="55"/>
        <v>Inactivo</v>
      </c>
      <c r="AF384" s="9" t="s">
        <v>624</v>
      </c>
      <c r="AG384" s="9" t="str">
        <f t="shared" si="58"/>
        <v>CMAC</v>
      </c>
      <c r="AH384" s="7"/>
      <c r="AI384" s="7"/>
      <c r="AJ384" s="7"/>
      <c r="AK384" s="7"/>
      <c r="AL384" s="7"/>
      <c r="AM384" s="7"/>
      <c r="AN384" s="7"/>
      <c r="AO384" s="7" t="e">
        <f ca="1">SEPARARAPELLIDOS2018(Tabla1[[#This Row],[APELLIDOS Y NOMBRES]])</f>
        <v>#NAME?</v>
      </c>
      <c r="AP384" s="7">
        <f t="shared" ca="1" si="59"/>
        <v>0</v>
      </c>
      <c r="AQ384" s="7">
        <f t="shared" ca="1" si="60"/>
        <v>0</v>
      </c>
      <c r="AR384" s="7">
        <f t="shared" ca="1" si="61"/>
        <v>0</v>
      </c>
      <c r="AS384" s="7" t="e">
        <f ca="1">QuitarSimbolos(Tabla1[[#This Row],[CODTRA5]])</f>
        <v>#NAME?</v>
      </c>
      <c r="AT384" s="7" t="s">
        <v>1703</v>
      </c>
      <c r="AU384" s="7">
        <f t="shared" si="56"/>
        <v>1</v>
      </c>
      <c r="AV384" s="7">
        <v>1</v>
      </c>
      <c r="AW384" s="7" t="str">
        <f>+Tabla1[[#This Row],[DNI23]]</f>
        <v>30824238</v>
      </c>
      <c r="AX384" s="7">
        <v>604</v>
      </c>
      <c r="AY384" s="8">
        <f>+Tabla1[[#This Row],[FECHA DE
NACIMIENTO]]</f>
        <v>17105</v>
      </c>
      <c r="AZ384" s="7">
        <f ca="1">+Tabla1[[#This Row],[CODTRA6]]</f>
        <v>0</v>
      </c>
      <c r="BA384" s="7">
        <f ca="1">+Tabla1[[#This Row],[CODTRA7]]</f>
        <v>0</v>
      </c>
      <c r="BB384" s="7" t="e">
        <f ca="1">+Tabla1[[#This Row],[CODTRA8]]</f>
        <v>#NAME?</v>
      </c>
      <c r="BC384" s="7">
        <f>+Tabla1[[#This Row],[SEXO]]</f>
        <v>1</v>
      </c>
      <c r="BD384" s="7">
        <v>9589</v>
      </c>
      <c r="BE384" s="7"/>
      <c r="BF384" s="7">
        <v>959616135</v>
      </c>
      <c r="BG384" s="10" t="s">
        <v>1704</v>
      </c>
      <c r="BH384" s="7"/>
      <c r="BI384" s="9"/>
      <c r="BJ384" s="7"/>
      <c r="BK384" s="7"/>
      <c r="BL384" s="7"/>
      <c r="BM384" s="7" t="s">
        <v>4</v>
      </c>
      <c r="BN384" s="7">
        <v>19</v>
      </c>
      <c r="BO384" s="7"/>
      <c r="BP384" s="7"/>
      <c r="BQ384" s="7"/>
      <c r="BR384" s="7">
        <v>2</v>
      </c>
      <c r="BS384" s="7" t="s">
        <v>2469</v>
      </c>
      <c r="BT384" s="7"/>
      <c r="BU384" s="7">
        <v>40701</v>
      </c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9"/>
      <c r="CH384" s="9"/>
      <c r="CI384" s="9"/>
      <c r="CJ384" s="7">
        <v>1</v>
      </c>
    </row>
    <row r="385" spans="1:88" ht="15" x14ac:dyDescent="0.25">
      <c r="A385">
        <v>384</v>
      </c>
      <c r="B385" s="28">
        <v>409</v>
      </c>
      <c r="C385" s="28" t="s">
        <v>625</v>
      </c>
      <c r="D385" s="45">
        <v>30857358</v>
      </c>
      <c r="E385" s="35" t="s">
        <v>3446</v>
      </c>
      <c r="F385" s="36" t="s">
        <v>3658</v>
      </c>
      <c r="G385" s="36" t="s">
        <v>1736</v>
      </c>
      <c r="H385" s="30">
        <f t="shared" si="57"/>
        <v>28797</v>
      </c>
      <c r="I385" s="29" t="s">
        <v>1710</v>
      </c>
      <c r="J385" s="28">
        <v>0</v>
      </c>
      <c r="K385" s="31">
        <v>0</v>
      </c>
      <c r="L385" s="7"/>
      <c r="M385" s="7"/>
      <c r="N385" s="7"/>
      <c r="O385" s="32" t="str">
        <f>"Retención Judicial "&amp;(Tabla1[[#This Row],[JUDICIAL]]*100)&amp;"%"</f>
        <v>Retención Judicial 0%</v>
      </c>
      <c r="P385" s="7"/>
      <c r="Q385" s="33">
        <f t="shared" si="62"/>
        <v>930</v>
      </c>
      <c r="R385" s="34">
        <f>+Tabla1[[#This Row],[MINIMO VITAL]]*9%</f>
        <v>83.7</v>
      </c>
      <c r="S385" s="7"/>
      <c r="T385" s="7">
        <f t="shared" ca="1" si="53"/>
        <v>40</v>
      </c>
      <c r="U385" s="7" t="str">
        <f t="shared" si="54"/>
        <v>30857358</v>
      </c>
      <c r="V385" s="7"/>
      <c r="W385" s="7"/>
      <c r="X385" s="7"/>
      <c r="Y385" s="7"/>
      <c r="Z385" s="7"/>
      <c r="AA385" s="8">
        <f>+Tabla1[[#This Row],[FECHA DE
NACIMIENTO]]</f>
        <v>28797</v>
      </c>
      <c r="AB385" s="20"/>
      <c r="AC385" s="7"/>
      <c r="AD385" s="7" t="str">
        <f>IF(COUNTIF(D$1:D384,D385)=0,"OK","Duplicado")</f>
        <v>OK</v>
      </c>
      <c r="AE385" s="7" t="str">
        <f t="shared" ca="1" si="55"/>
        <v>Inactivo</v>
      </c>
      <c r="AF385" s="9" t="s">
        <v>1720</v>
      </c>
      <c r="AG385" s="9" t="str">
        <f t="shared" si="58"/>
        <v/>
      </c>
      <c r="AH385" s="7"/>
      <c r="AI385" s="7"/>
      <c r="AJ385" s="7"/>
      <c r="AK385" s="7"/>
      <c r="AL385" s="7"/>
      <c r="AM385" s="7"/>
      <c r="AN385" s="7"/>
      <c r="AO385" s="7" t="e">
        <f ca="1">SEPARARAPELLIDOS2018(Tabla1[[#This Row],[APELLIDOS Y NOMBRES]])</f>
        <v>#NAME?</v>
      </c>
      <c r="AP385" s="7">
        <f t="shared" ca="1" si="59"/>
        <v>0</v>
      </c>
      <c r="AQ385" s="7">
        <f t="shared" ca="1" si="60"/>
        <v>0</v>
      </c>
      <c r="AR385" s="7">
        <f t="shared" ca="1" si="61"/>
        <v>0</v>
      </c>
      <c r="AS385" s="7" t="e">
        <f ca="1">QuitarSimbolos(Tabla1[[#This Row],[CODTRA5]])</f>
        <v>#NAME?</v>
      </c>
      <c r="AT385" s="7" t="s">
        <v>1703</v>
      </c>
      <c r="AU385" s="7">
        <f t="shared" si="56"/>
        <v>1</v>
      </c>
      <c r="AV385" s="7">
        <v>1</v>
      </c>
      <c r="AW385" s="7" t="str">
        <f>+Tabla1[[#This Row],[DNI23]]</f>
        <v>30857358</v>
      </c>
      <c r="AX385" s="7">
        <v>604</v>
      </c>
      <c r="AY385" s="8">
        <f>+Tabla1[[#This Row],[FECHA DE
NACIMIENTO]]</f>
        <v>28797</v>
      </c>
      <c r="AZ385" s="7">
        <f ca="1">+Tabla1[[#This Row],[CODTRA6]]</f>
        <v>0</v>
      </c>
      <c r="BA385" s="7">
        <f ca="1">+Tabla1[[#This Row],[CODTRA7]]</f>
        <v>0</v>
      </c>
      <c r="BB385" s="7" t="e">
        <f ca="1">+Tabla1[[#This Row],[CODTRA8]]</f>
        <v>#NAME?</v>
      </c>
      <c r="BC385" s="7">
        <f>+Tabla1[[#This Row],[SEXO]]</f>
        <v>1</v>
      </c>
      <c r="BD385" s="7">
        <v>9589</v>
      </c>
      <c r="BE385" s="7"/>
      <c r="BF385" s="7">
        <v>943120310</v>
      </c>
      <c r="BG385" s="10" t="s">
        <v>2470</v>
      </c>
      <c r="BH385" s="7">
        <v>3</v>
      </c>
      <c r="BI385" s="9" t="s">
        <v>2063</v>
      </c>
      <c r="BJ385" s="7">
        <v>761</v>
      </c>
      <c r="BK385" s="7"/>
      <c r="BL385" s="7"/>
      <c r="BM385" s="7"/>
      <c r="BN385" s="7"/>
      <c r="BO385" s="7"/>
      <c r="BP385" s="7"/>
      <c r="BQ385" s="7"/>
      <c r="BR385" s="7"/>
      <c r="BS385" s="7"/>
      <c r="BT385" s="7" t="s">
        <v>2471</v>
      </c>
      <c r="BU385" s="7">
        <v>40701</v>
      </c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9"/>
      <c r="CH385" s="9"/>
      <c r="CI385" s="9"/>
      <c r="CJ385" s="7">
        <v>1</v>
      </c>
    </row>
    <row r="386" spans="1:88" ht="15" x14ac:dyDescent="0.25">
      <c r="A386">
        <v>385</v>
      </c>
      <c r="B386" s="28">
        <v>938</v>
      </c>
      <c r="C386" s="28" t="s">
        <v>626</v>
      </c>
      <c r="D386" s="45">
        <v>80434697</v>
      </c>
      <c r="E386" s="35" t="s">
        <v>2472</v>
      </c>
      <c r="F386" s="29" t="s">
        <v>2473</v>
      </c>
      <c r="G386" s="29" t="s">
        <v>1736</v>
      </c>
      <c r="H386" s="30">
        <f t="shared" si="57"/>
        <v>28353</v>
      </c>
      <c r="I386" s="29" t="s">
        <v>1737</v>
      </c>
      <c r="J386" s="28">
        <v>0</v>
      </c>
      <c r="K386" s="31">
        <v>0</v>
      </c>
      <c r="L386" s="7"/>
      <c r="M386" s="7"/>
      <c r="N386" s="7"/>
      <c r="O386" s="32" t="str">
        <f>"Retención Judicial "&amp;(Tabla1[[#This Row],[JUDICIAL]]*100)&amp;"%"</f>
        <v>Retención Judicial 0%</v>
      </c>
      <c r="P386" s="7"/>
      <c r="Q386" s="33">
        <f t="shared" si="62"/>
        <v>930</v>
      </c>
      <c r="R386" s="34">
        <f>+Tabla1[[#This Row],[MINIMO VITAL]]*9%</f>
        <v>83.7</v>
      </c>
      <c r="S386" s="7"/>
      <c r="T386" s="7">
        <f t="shared" ref="T386:T449" ca="1" si="63">IFERROR(DATEDIF(H386,TODAY(),"y")," ")</f>
        <v>41</v>
      </c>
      <c r="U386" s="7" t="str">
        <f t="shared" ref="U386:U449" si="64">IF(D386="","",REPT("0",8-LEN(D386))&amp;D386)</f>
        <v>80434697</v>
      </c>
      <c r="V386" s="7"/>
      <c r="W386" s="7"/>
      <c r="X386" s="7"/>
      <c r="Y386" s="7"/>
      <c r="Z386" s="7"/>
      <c r="AA386" s="8">
        <f>+Tabla1[[#This Row],[FECHA DE
NACIMIENTO]]</f>
        <v>28353</v>
      </c>
      <c r="AB386" s="20"/>
      <c r="AC386" s="7"/>
      <c r="AD386" s="7" t="str">
        <f>IF(COUNTIF(D$1:D385,D386)=0,"OK","Duplicado")</f>
        <v>OK</v>
      </c>
      <c r="AE386" s="7" t="str">
        <f t="shared" ref="AE386:AE449" ca="1" si="65">IF(TODAY()&lt;A386,"Pendiente",IF(TODAY()&gt;A386,"Inactivo","Activo"))</f>
        <v>Inactivo</v>
      </c>
      <c r="AF386" s="9" t="s">
        <v>627</v>
      </c>
      <c r="AG386" s="9" t="str">
        <f t="shared" si="58"/>
        <v>CMAC</v>
      </c>
      <c r="AH386" s="7"/>
      <c r="AI386" s="7"/>
      <c r="AJ386" s="7"/>
      <c r="AK386" s="7"/>
      <c r="AL386" s="7"/>
      <c r="AM386" s="7"/>
      <c r="AN386" s="7"/>
      <c r="AO386" s="7" t="e">
        <f ca="1">SEPARARAPELLIDOS2018(Tabla1[[#This Row],[APELLIDOS Y NOMBRES]])</f>
        <v>#NAME?</v>
      </c>
      <c r="AP386" s="7">
        <f t="shared" ca="1" si="59"/>
        <v>0</v>
      </c>
      <c r="AQ386" s="7">
        <f t="shared" ca="1" si="60"/>
        <v>0</v>
      </c>
      <c r="AR386" s="7">
        <f t="shared" ca="1" si="61"/>
        <v>0</v>
      </c>
      <c r="AS386" s="7" t="e">
        <f ca="1">QuitarSimbolos(Tabla1[[#This Row],[CODTRA5]])</f>
        <v>#NAME?</v>
      </c>
      <c r="AT386" s="7" t="s">
        <v>1703</v>
      </c>
      <c r="AU386" s="7">
        <f t="shared" ref="AU386:AU449" si="66">IF(AT386="","",IF(AT386="MASCULINO",1,2))</f>
        <v>1</v>
      </c>
      <c r="AV386" s="7">
        <v>1</v>
      </c>
      <c r="AW386" s="7" t="str">
        <f>+Tabla1[[#This Row],[DNI23]]</f>
        <v>80434697</v>
      </c>
      <c r="AX386" s="7">
        <v>604</v>
      </c>
      <c r="AY386" s="8">
        <f>+Tabla1[[#This Row],[FECHA DE
NACIMIENTO]]</f>
        <v>28353</v>
      </c>
      <c r="AZ386" s="7">
        <f ca="1">+Tabla1[[#This Row],[CODTRA6]]</f>
        <v>0</v>
      </c>
      <c r="BA386" s="7">
        <f ca="1">+Tabla1[[#This Row],[CODTRA7]]</f>
        <v>0</v>
      </c>
      <c r="BB386" s="7" t="e">
        <f ca="1">+Tabla1[[#This Row],[CODTRA8]]</f>
        <v>#NAME?</v>
      </c>
      <c r="BC386" s="7">
        <f>+Tabla1[[#This Row],[SEXO]]</f>
        <v>1</v>
      </c>
      <c r="BD386" s="7">
        <v>9589</v>
      </c>
      <c r="BE386" s="7"/>
      <c r="BF386" s="7">
        <v>959616135</v>
      </c>
      <c r="BG386" s="10" t="s">
        <v>1704</v>
      </c>
      <c r="BH386" s="7"/>
      <c r="BI386" s="9"/>
      <c r="BJ386" s="7"/>
      <c r="BK386" s="7"/>
      <c r="BL386" s="7"/>
      <c r="BM386" s="7" t="s">
        <v>1716</v>
      </c>
      <c r="BN386" s="7">
        <v>17</v>
      </c>
      <c r="BO386" s="7"/>
      <c r="BP386" s="7"/>
      <c r="BQ386" s="7"/>
      <c r="BR386" s="7">
        <v>2</v>
      </c>
      <c r="BS386" s="7" t="s">
        <v>2474</v>
      </c>
      <c r="BT386" s="7"/>
      <c r="BU386" s="7">
        <v>170301</v>
      </c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9"/>
      <c r="CH386" s="9"/>
      <c r="CI386" s="9"/>
      <c r="CJ386" s="7">
        <v>1</v>
      </c>
    </row>
    <row r="387" spans="1:88" ht="15" x14ac:dyDescent="0.25">
      <c r="A387">
        <v>386</v>
      </c>
      <c r="B387" s="28">
        <v>939</v>
      </c>
      <c r="C387" s="28" t="s">
        <v>628</v>
      </c>
      <c r="D387" s="45">
        <v>29370830</v>
      </c>
      <c r="E387" s="35" t="s">
        <v>2475</v>
      </c>
      <c r="F387" s="29"/>
      <c r="G387" s="29" t="s">
        <v>1702</v>
      </c>
      <c r="H387" s="30">
        <f t="shared" ref="H387:H450" si="67">IFERROR(DATE(MID(E387,1,2),MID(E387,3,2),MID(E387,5,2))," ")</f>
        <v>22677</v>
      </c>
      <c r="I387" s="29"/>
      <c r="J387" s="28">
        <v>0</v>
      </c>
      <c r="K387" s="31">
        <v>0</v>
      </c>
      <c r="L387" s="7"/>
      <c r="M387" s="7"/>
      <c r="N387" s="7"/>
      <c r="O387" s="32" t="str">
        <f>"Retención Judicial "&amp;(Tabla1[[#This Row],[JUDICIAL]]*100)&amp;"%"</f>
        <v>Retención Judicial 0%</v>
      </c>
      <c r="P387" s="7"/>
      <c r="Q387" s="33">
        <f t="shared" si="62"/>
        <v>930</v>
      </c>
      <c r="R387" s="34">
        <f>+Tabla1[[#This Row],[MINIMO VITAL]]*9%</f>
        <v>83.7</v>
      </c>
      <c r="S387" s="7"/>
      <c r="T387" s="7">
        <f t="shared" ca="1" si="63"/>
        <v>57</v>
      </c>
      <c r="U387" s="7" t="str">
        <f t="shared" si="64"/>
        <v>29370830</v>
      </c>
      <c r="V387" s="7"/>
      <c r="W387" s="7"/>
      <c r="X387" s="7"/>
      <c r="Y387" s="7"/>
      <c r="Z387" s="7"/>
      <c r="AA387" s="8">
        <f>+Tabla1[[#This Row],[FECHA DE
NACIMIENTO]]</f>
        <v>22677</v>
      </c>
      <c r="AB387" s="20"/>
      <c r="AC387" s="7"/>
      <c r="AD387" s="7" t="str">
        <f>IF(COUNTIF(D$1:D386,D387)=0,"OK","Duplicado")</f>
        <v>OK</v>
      </c>
      <c r="AE387" s="7" t="str">
        <f t="shared" ca="1" si="65"/>
        <v>Inactivo</v>
      </c>
      <c r="AF387" s="9" t="s">
        <v>629</v>
      </c>
      <c r="AG387" s="9" t="str">
        <f t="shared" ref="AG387:AG450" si="68">IF(AF387="","",IF(AF387="00","","CMAC"))</f>
        <v>CMAC</v>
      </c>
      <c r="AH387" s="7"/>
      <c r="AI387" s="7"/>
      <c r="AJ387" s="7"/>
      <c r="AK387" s="7"/>
      <c r="AL387" s="7"/>
      <c r="AM387" s="7"/>
      <c r="AN387" s="7"/>
      <c r="AO387" s="7" t="e">
        <f ca="1">SEPARARAPELLIDOS2018(Tabla1[[#This Row],[APELLIDOS Y NOMBRES]])</f>
        <v>#NAME?</v>
      </c>
      <c r="AP387" s="7">
        <f t="shared" ref="AP387:AP450" ca="1" si="69">IFERROR(IF(AO387="","",MID((REPLACE((AO387),(SEARCH("@",(AO387))),1,"")),(SEARCH("@",(REPLACE((AO387),(SEARCH("@",(AO387))),1,""))))+1,((LEN((REPLACE((AO387),(SEARCH("@",(AO387))),1,""))))-(SEARCH("@",(REPLACE((AO387),(SEARCH("@",(AO387))),1,""))))))),)</f>
        <v>0</v>
      </c>
      <c r="AQ387" s="7">
        <f t="shared" ref="AQ387:AQ450" ca="1" si="70">IFERROR(IF(AO387="","",LEFT(AO387,(SEARCH("@",AO387))-1)),)</f>
        <v>0</v>
      </c>
      <c r="AR387" s="7">
        <f t="shared" ref="AR387:AR450" ca="1" si="71">IFERROR(IF(AO387="","",LEFT((RIGHT(AO387,(LEN(AO387))-(SEARCH("@",AO387)))),(SEARCH("@",(RIGHT(AO387,(LEN(AO387))-(SEARCH("@",AO387))))))-1)),)</f>
        <v>0</v>
      </c>
      <c r="AS387" s="7" t="e">
        <f ca="1">QuitarSimbolos(Tabla1[[#This Row],[CODTRA5]])</f>
        <v>#NAME?</v>
      </c>
      <c r="AT387" s="7" t="s">
        <v>1703</v>
      </c>
      <c r="AU387" s="7">
        <f t="shared" si="66"/>
        <v>1</v>
      </c>
      <c r="AV387" s="7">
        <v>1</v>
      </c>
      <c r="AW387" s="7" t="str">
        <f>+Tabla1[[#This Row],[DNI23]]</f>
        <v>29370830</v>
      </c>
      <c r="AX387" s="7">
        <v>604</v>
      </c>
      <c r="AY387" s="8">
        <f>+Tabla1[[#This Row],[FECHA DE
NACIMIENTO]]</f>
        <v>22677</v>
      </c>
      <c r="AZ387" s="7">
        <f ca="1">+Tabla1[[#This Row],[CODTRA6]]</f>
        <v>0</v>
      </c>
      <c r="BA387" s="7">
        <f ca="1">+Tabla1[[#This Row],[CODTRA7]]</f>
        <v>0</v>
      </c>
      <c r="BB387" s="7" t="e">
        <f ca="1">+Tabla1[[#This Row],[CODTRA8]]</f>
        <v>#NAME?</v>
      </c>
      <c r="BC387" s="7">
        <f>+Tabla1[[#This Row],[SEXO]]</f>
        <v>1</v>
      </c>
      <c r="BD387" s="7">
        <v>9589</v>
      </c>
      <c r="BE387" s="7"/>
      <c r="BF387" s="7">
        <v>959616135</v>
      </c>
      <c r="BG387" s="10" t="s">
        <v>1704</v>
      </c>
      <c r="BH387" s="7">
        <v>3</v>
      </c>
      <c r="BI387" s="9" t="s">
        <v>2476</v>
      </c>
      <c r="BJ387" s="7">
        <v>503</v>
      </c>
      <c r="BK387" s="7"/>
      <c r="BL387" s="7"/>
      <c r="BM387" s="7"/>
      <c r="BN387" s="7"/>
      <c r="BO387" s="7"/>
      <c r="BP387" s="7"/>
      <c r="BQ387" s="7"/>
      <c r="BR387" s="7">
        <v>2</v>
      </c>
      <c r="BS387" s="7" t="s">
        <v>2089</v>
      </c>
      <c r="BT387" s="7"/>
      <c r="BU387" s="7">
        <v>40701</v>
      </c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9"/>
      <c r="CH387" s="9"/>
      <c r="CI387" s="9"/>
      <c r="CJ387" s="7">
        <v>1</v>
      </c>
    </row>
    <row r="388" spans="1:88" ht="15" x14ac:dyDescent="0.25">
      <c r="A388">
        <v>387</v>
      </c>
      <c r="B388" s="28">
        <v>940</v>
      </c>
      <c r="C388" s="28" t="s">
        <v>630</v>
      </c>
      <c r="D388" s="45">
        <v>10880027</v>
      </c>
      <c r="E388" s="35" t="s">
        <v>2477</v>
      </c>
      <c r="F388" s="29"/>
      <c r="G388" s="29" t="s">
        <v>1702</v>
      </c>
      <c r="H388" s="30">
        <f t="shared" si="67"/>
        <v>28615</v>
      </c>
      <c r="I388" s="29"/>
      <c r="J388" s="28">
        <v>0</v>
      </c>
      <c r="K388" s="31">
        <v>0</v>
      </c>
      <c r="L388" s="7"/>
      <c r="M388" s="7"/>
      <c r="N388" s="7"/>
      <c r="O388" s="32" t="str">
        <f>"Retención Judicial "&amp;(Tabla1[[#This Row],[JUDICIAL]]*100)&amp;"%"</f>
        <v>Retención Judicial 0%</v>
      </c>
      <c r="P388" s="7"/>
      <c r="Q388" s="33">
        <f t="shared" ref="Q388:Q451" si="72">+Q387</f>
        <v>930</v>
      </c>
      <c r="R388" s="34">
        <f>+Tabla1[[#This Row],[MINIMO VITAL]]*9%</f>
        <v>83.7</v>
      </c>
      <c r="S388" s="7"/>
      <c r="T388" s="7">
        <f t="shared" ca="1" si="63"/>
        <v>40</v>
      </c>
      <c r="U388" s="7" t="str">
        <f t="shared" si="64"/>
        <v>10880027</v>
      </c>
      <c r="V388" s="7"/>
      <c r="W388" s="7"/>
      <c r="X388" s="7"/>
      <c r="Y388" s="7"/>
      <c r="Z388" s="7"/>
      <c r="AA388" s="8">
        <f>+Tabla1[[#This Row],[FECHA DE
NACIMIENTO]]</f>
        <v>28615</v>
      </c>
      <c r="AB388" s="20"/>
      <c r="AC388" s="7"/>
      <c r="AD388" s="7" t="str">
        <f>IF(COUNTIF(D$1:D387,D388)=0,"OK","Duplicado")</f>
        <v>OK</v>
      </c>
      <c r="AE388" s="7" t="str">
        <f t="shared" ca="1" si="65"/>
        <v>Inactivo</v>
      </c>
      <c r="AF388" s="9" t="s">
        <v>631</v>
      </c>
      <c r="AG388" s="9" t="str">
        <f t="shared" si="68"/>
        <v>CMAC</v>
      </c>
      <c r="AH388" s="7"/>
      <c r="AI388" s="7"/>
      <c r="AJ388" s="7"/>
      <c r="AK388" s="7"/>
      <c r="AL388" s="7"/>
      <c r="AM388" s="7"/>
      <c r="AN388" s="7"/>
      <c r="AO388" s="7" t="e">
        <f ca="1">SEPARARAPELLIDOS2018(Tabla1[[#This Row],[APELLIDOS Y NOMBRES]])</f>
        <v>#NAME?</v>
      </c>
      <c r="AP388" s="7">
        <f t="shared" ca="1" si="69"/>
        <v>0</v>
      </c>
      <c r="AQ388" s="7">
        <f t="shared" ca="1" si="70"/>
        <v>0</v>
      </c>
      <c r="AR388" s="7">
        <f t="shared" ca="1" si="71"/>
        <v>0</v>
      </c>
      <c r="AS388" s="7" t="e">
        <f ca="1">QuitarSimbolos(Tabla1[[#This Row],[CODTRA5]])</f>
        <v>#NAME?</v>
      </c>
      <c r="AT388" s="7" t="s">
        <v>1703</v>
      </c>
      <c r="AU388" s="7">
        <f t="shared" si="66"/>
        <v>1</v>
      </c>
      <c r="AV388" s="7">
        <v>1</v>
      </c>
      <c r="AW388" s="7" t="str">
        <f>+Tabla1[[#This Row],[DNI23]]</f>
        <v>10880027</v>
      </c>
      <c r="AX388" s="7">
        <v>604</v>
      </c>
      <c r="AY388" s="8">
        <f>+Tabla1[[#This Row],[FECHA DE
NACIMIENTO]]</f>
        <v>28615</v>
      </c>
      <c r="AZ388" s="7">
        <f ca="1">+Tabla1[[#This Row],[CODTRA6]]</f>
        <v>0</v>
      </c>
      <c r="BA388" s="7">
        <f ca="1">+Tabla1[[#This Row],[CODTRA7]]</f>
        <v>0</v>
      </c>
      <c r="BB388" s="7" t="e">
        <f ca="1">+Tabla1[[#This Row],[CODTRA8]]</f>
        <v>#NAME?</v>
      </c>
      <c r="BC388" s="7">
        <f>+Tabla1[[#This Row],[SEXO]]</f>
        <v>1</v>
      </c>
      <c r="BD388" s="7">
        <v>9589</v>
      </c>
      <c r="BE388" s="7"/>
      <c r="BF388" s="7">
        <v>959616135</v>
      </c>
      <c r="BG388" s="10" t="s">
        <v>1704</v>
      </c>
      <c r="BH388" s="7"/>
      <c r="BI388" s="9"/>
      <c r="BJ388" s="7"/>
      <c r="BK388" s="7"/>
      <c r="BL388" s="7"/>
      <c r="BM388" s="7" t="s">
        <v>1705</v>
      </c>
      <c r="BN388" s="7">
        <v>8</v>
      </c>
      <c r="BO388" s="7"/>
      <c r="BP388" s="7"/>
      <c r="BQ388" s="7"/>
      <c r="BR388" s="7">
        <v>2</v>
      </c>
      <c r="BS388" s="7" t="s">
        <v>2389</v>
      </c>
      <c r="BT388" s="7"/>
      <c r="BU388" s="7">
        <v>170301</v>
      </c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9"/>
      <c r="CH388" s="9"/>
      <c r="CI388" s="9"/>
      <c r="CJ388" s="7">
        <v>1</v>
      </c>
    </row>
    <row r="389" spans="1:88" ht="15" x14ac:dyDescent="0.25">
      <c r="A389">
        <v>388</v>
      </c>
      <c r="B389" s="28">
        <v>941</v>
      </c>
      <c r="C389" s="28" t="s">
        <v>632</v>
      </c>
      <c r="D389" s="45">
        <v>42697241</v>
      </c>
      <c r="E389" s="35" t="s">
        <v>2478</v>
      </c>
      <c r="F389" s="29"/>
      <c r="G389" s="29" t="s">
        <v>1702</v>
      </c>
      <c r="H389" s="30">
        <f t="shared" si="67"/>
        <v>29310</v>
      </c>
      <c r="I389" s="29"/>
      <c r="J389" s="28">
        <v>0</v>
      </c>
      <c r="K389" s="31">
        <v>0</v>
      </c>
      <c r="L389" s="7"/>
      <c r="M389" s="7"/>
      <c r="N389" s="7"/>
      <c r="O389" s="32" t="str">
        <f>"Retención Judicial "&amp;(Tabla1[[#This Row],[JUDICIAL]]*100)&amp;"%"</f>
        <v>Retención Judicial 0%</v>
      </c>
      <c r="P389" s="7"/>
      <c r="Q389" s="33">
        <f t="shared" si="72"/>
        <v>930</v>
      </c>
      <c r="R389" s="34">
        <f>+Tabla1[[#This Row],[MINIMO VITAL]]*9%</f>
        <v>83.7</v>
      </c>
      <c r="S389" s="7"/>
      <c r="T389" s="7">
        <f t="shared" ca="1" si="63"/>
        <v>39</v>
      </c>
      <c r="U389" s="7" t="str">
        <f t="shared" si="64"/>
        <v>42697241</v>
      </c>
      <c r="V389" s="7"/>
      <c r="W389" s="7"/>
      <c r="X389" s="7"/>
      <c r="Y389" s="7"/>
      <c r="Z389" s="7"/>
      <c r="AA389" s="8">
        <f>+Tabla1[[#This Row],[FECHA DE
NACIMIENTO]]</f>
        <v>29310</v>
      </c>
      <c r="AB389" s="20"/>
      <c r="AC389" s="7"/>
      <c r="AD389" s="7" t="str">
        <f>IF(COUNTIF(D$1:D388,D389)=0,"OK","Duplicado")</f>
        <v>OK</v>
      </c>
      <c r="AE389" s="7" t="str">
        <f t="shared" ca="1" si="65"/>
        <v>Inactivo</v>
      </c>
      <c r="AF389" s="9" t="s">
        <v>633</v>
      </c>
      <c r="AG389" s="9" t="str">
        <f t="shared" si="68"/>
        <v>CMAC</v>
      </c>
      <c r="AH389" s="7"/>
      <c r="AI389" s="7"/>
      <c r="AJ389" s="7"/>
      <c r="AK389" s="7"/>
      <c r="AL389" s="7"/>
      <c r="AM389" s="7"/>
      <c r="AN389" s="7"/>
      <c r="AO389" s="7" t="e">
        <f ca="1">SEPARARAPELLIDOS2018(Tabla1[[#This Row],[APELLIDOS Y NOMBRES]])</f>
        <v>#NAME?</v>
      </c>
      <c r="AP389" s="7">
        <f t="shared" ca="1" si="69"/>
        <v>0</v>
      </c>
      <c r="AQ389" s="7">
        <f t="shared" ca="1" si="70"/>
        <v>0</v>
      </c>
      <c r="AR389" s="7">
        <f t="shared" ca="1" si="71"/>
        <v>0</v>
      </c>
      <c r="AS389" s="7" t="e">
        <f ca="1">QuitarSimbolos(Tabla1[[#This Row],[CODTRA5]])</f>
        <v>#NAME?</v>
      </c>
      <c r="AT389" s="7" t="s">
        <v>1703</v>
      </c>
      <c r="AU389" s="7">
        <f t="shared" si="66"/>
        <v>1</v>
      </c>
      <c r="AV389" s="7">
        <v>1</v>
      </c>
      <c r="AW389" s="7" t="str">
        <f>+Tabla1[[#This Row],[DNI23]]</f>
        <v>42697241</v>
      </c>
      <c r="AX389" s="7">
        <v>604</v>
      </c>
      <c r="AY389" s="8">
        <f>+Tabla1[[#This Row],[FECHA DE
NACIMIENTO]]</f>
        <v>29310</v>
      </c>
      <c r="AZ389" s="7">
        <f ca="1">+Tabla1[[#This Row],[CODTRA6]]</f>
        <v>0</v>
      </c>
      <c r="BA389" s="7">
        <f ca="1">+Tabla1[[#This Row],[CODTRA7]]</f>
        <v>0</v>
      </c>
      <c r="BB389" s="7" t="e">
        <f ca="1">+Tabla1[[#This Row],[CODTRA8]]</f>
        <v>#NAME?</v>
      </c>
      <c r="BC389" s="7">
        <f>+Tabla1[[#This Row],[SEXO]]</f>
        <v>1</v>
      </c>
      <c r="BD389" s="7">
        <v>9589</v>
      </c>
      <c r="BE389" s="7"/>
      <c r="BF389" s="7">
        <v>958532937</v>
      </c>
      <c r="BG389" s="10" t="s">
        <v>2479</v>
      </c>
      <c r="BH389" s="7">
        <v>3</v>
      </c>
      <c r="BI389" s="9" t="s">
        <v>2063</v>
      </c>
      <c r="BJ389" s="7">
        <v>1009</v>
      </c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>
        <v>40701</v>
      </c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9"/>
      <c r="CH389" s="9"/>
      <c r="CI389" s="9"/>
      <c r="CJ389" s="7">
        <v>1</v>
      </c>
    </row>
    <row r="390" spans="1:88" ht="15" x14ac:dyDescent="0.25">
      <c r="A390">
        <v>389</v>
      </c>
      <c r="B390" s="28">
        <v>16</v>
      </c>
      <c r="C390" s="28" t="s">
        <v>634</v>
      </c>
      <c r="D390" s="45">
        <v>4635172</v>
      </c>
      <c r="E390" s="35" t="s">
        <v>2480</v>
      </c>
      <c r="F390" s="29"/>
      <c r="G390" s="29" t="s">
        <v>1702</v>
      </c>
      <c r="H390" s="30">
        <f t="shared" si="67"/>
        <v>18057</v>
      </c>
      <c r="I390" s="29" t="s">
        <v>1720</v>
      </c>
      <c r="J390" s="28">
        <v>0</v>
      </c>
      <c r="K390" s="31">
        <v>0</v>
      </c>
      <c r="L390" s="7"/>
      <c r="M390" s="7"/>
      <c r="N390" s="7"/>
      <c r="O390" s="32" t="str">
        <f>"Retención Judicial "&amp;(Tabla1[[#This Row],[JUDICIAL]]*100)&amp;"%"</f>
        <v>Retención Judicial 0%</v>
      </c>
      <c r="P390" s="7"/>
      <c r="Q390" s="33">
        <f t="shared" si="72"/>
        <v>930</v>
      </c>
      <c r="R390" s="34">
        <f>+Tabla1[[#This Row],[MINIMO VITAL]]*9%</f>
        <v>83.7</v>
      </c>
      <c r="S390" s="7"/>
      <c r="T390" s="7">
        <f t="shared" ca="1" si="63"/>
        <v>69</v>
      </c>
      <c r="U390" s="7" t="str">
        <f t="shared" si="64"/>
        <v>04635172</v>
      </c>
      <c r="V390" s="7"/>
      <c r="W390" s="7"/>
      <c r="X390" s="7"/>
      <c r="Y390" s="7"/>
      <c r="Z390" s="7"/>
      <c r="AA390" s="8">
        <f>+Tabla1[[#This Row],[FECHA DE
NACIMIENTO]]</f>
        <v>18057</v>
      </c>
      <c r="AB390" s="20"/>
      <c r="AC390" s="7"/>
      <c r="AD390" s="7" t="str">
        <f>IF(COUNTIF(D$1:D389,D390)=0,"OK","Duplicado")</f>
        <v>OK</v>
      </c>
      <c r="AE390" s="7" t="str">
        <f t="shared" ca="1" si="65"/>
        <v>Inactivo</v>
      </c>
      <c r="AF390" s="9" t="s">
        <v>635</v>
      </c>
      <c r="AG390" s="9" t="str">
        <f t="shared" si="68"/>
        <v>CMAC</v>
      </c>
      <c r="AH390" s="7"/>
      <c r="AI390" s="7"/>
      <c r="AJ390" s="7"/>
      <c r="AK390" s="7"/>
      <c r="AL390" s="7"/>
      <c r="AM390" s="7"/>
      <c r="AN390" s="7"/>
      <c r="AO390" s="7" t="e">
        <f ca="1">SEPARARAPELLIDOS2018(Tabla1[[#This Row],[APELLIDOS Y NOMBRES]])</f>
        <v>#NAME?</v>
      </c>
      <c r="AP390" s="7">
        <f t="shared" ca="1" si="69"/>
        <v>0</v>
      </c>
      <c r="AQ390" s="7">
        <f t="shared" ca="1" si="70"/>
        <v>0</v>
      </c>
      <c r="AR390" s="7">
        <f t="shared" ca="1" si="71"/>
        <v>0</v>
      </c>
      <c r="AS390" s="7" t="e">
        <f ca="1">QuitarSimbolos(Tabla1[[#This Row],[CODTRA5]])</f>
        <v>#NAME?</v>
      </c>
      <c r="AT390" s="7" t="s">
        <v>1703</v>
      </c>
      <c r="AU390" s="7">
        <f t="shared" si="66"/>
        <v>1</v>
      </c>
      <c r="AV390" s="7">
        <v>1</v>
      </c>
      <c r="AW390" s="7" t="str">
        <f>+Tabla1[[#This Row],[DNI23]]</f>
        <v>04635172</v>
      </c>
      <c r="AX390" s="7">
        <v>604</v>
      </c>
      <c r="AY390" s="8">
        <f>+Tabla1[[#This Row],[FECHA DE
NACIMIENTO]]</f>
        <v>18057</v>
      </c>
      <c r="AZ390" s="7">
        <f ca="1">+Tabla1[[#This Row],[CODTRA6]]</f>
        <v>0</v>
      </c>
      <c r="BA390" s="7">
        <f ca="1">+Tabla1[[#This Row],[CODTRA7]]</f>
        <v>0</v>
      </c>
      <c r="BB390" s="7" t="e">
        <f ca="1">+Tabla1[[#This Row],[CODTRA8]]</f>
        <v>#NAME?</v>
      </c>
      <c r="BC390" s="7">
        <f>+Tabla1[[#This Row],[SEXO]]</f>
        <v>1</v>
      </c>
      <c r="BD390" s="7">
        <v>9589</v>
      </c>
      <c r="BE390" s="7"/>
      <c r="BF390" s="7">
        <v>958232259</v>
      </c>
      <c r="BG390" s="10" t="s">
        <v>2481</v>
      </c>
      <c r="BH390" s="7">
        <v>3</v>
      </c>
      <c r="BI390" s="9" t="s">
        <v>2028</v>
      </c>
      <c r="BJ390" s="7">
        <v>582</v>
      </c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>
        <v>40701</v>
      </c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9"/>
      <c r="CH390" s="9"/>
      <c r="CI390" s="9"/>
      <c r="CJ390" s="7">
        <v>1</v>
      </c>
    </row>
    <row r="391" spans="1:88" ht="15" x14ac:dyDescent="0.25">
      <c r="A391">
        <v>390</v>
      </c>
      <c r="B391" s="28">
        <v>537</v>
      </c>
      <c r="C391" s="28" t="s">
        <v>636</v>
      </c>
      <c r="D391" s="45">
        <v>41642739</v>
      </c>
      <c r="E391" s="35" t="s">
        <v>3447</v>
      </c>
      <c r="F391" s="29" t="s">
        <v>1720</v>
      </c>
      <c r="G391" s="29" t="s">
        <v>1702</v>
      </c>
      <c r="H391" s="30">
        <f t="shared" si="67"/>
        <v>29661</v>
      </c>
      <c r="I391" s="29" t="s">
        <v>1720</v>
      </c>
      <c r="J391" s="28">
        <v>0</v>
      </c>
      <c r="K391" s="31">
        <v>0</v>
      </c>
      <c r="L391" s="7"/>
      <c r="M391" s="7"/>
      <c r="N391" s="7"/>
      <c r="O391" s="32" t="str">
        <f>"Retención Judicial "&amp;(Tabla1[[#This Row],[JUDICIAL]]*100)&amp;"%"</f>
        <v>Retención Judicial 0%</v>
      </c>
      <c r="P391" s="7"/>
      <c r="Q391" s="33">
        <f t="shared" si="72"/>
        <v>930</v>
      </c>
      <c r="R391" s="34">
        <f>+Tabla1[[#This Row],[MINIMO VITAL]]*9%</f>
        <v>83.7</v>
      </c>
      <c r="S391" s="7"/>
      <c r="T391" s="7">
        <f t="shared" ca="1" si="63"/>
        <v>38</v>
      </c>
      <c r="U391" s="7" t="str">
        <f t="shared" si="64"/>
        <v>41642739</v>
      </c>
      <c r="V391" s="7"/>
      <c r="W391" s="7"/>
      <c r="X391" s="7"/>
      <c r="Y391" s="7"/>
      <c r="Z391" s="7"/>
      <c r="AA391" s="8">
        <f>+Tabla1[[#This Row],[FECHA DE
NACIMIENTO]]</f>
        <v>29661</v>
      </c>
      <c r="AB391" s="20"/>
      <c r="AC391" s="7"/>
      <c r="AD391" s="7" t="str">
        <f>IF(COUNTIF(D$1:D390,D391)=0,"OK","Duplicado")</f>
        <v>OK</v>
      </c>
      <c r="AE391" s="7" t="str">
        <f t="shared" ca="1" si="65"/>
        <v>Inactivo</v>
      </c>
      <c r="AF391" s="9" t="s">
        <v>1720</v>
      </c>
      <c r="AG391" s="9" t="str">
        <f t="shared" si="68"/>
        <v/>
      </c>
      <c r="AH391" s="7"/>
      <c r="AI391" s="7"/>
      <c r="AJ391" s="7"/>
      <c r="AK391" s="7"/>
      <c r="AL391" s="7"/>
      <c r="AM391" s="7"/>
      <c r="AN391" s="7"/>
      <c r="AO391" s="7" t="e">
        <f ca="1">SEPARARAPELLIDOS2018(Tabla1[[#This Row],[APELLIDOS Y NOMBRES]])</f>
        <v>#NAME?</v>
      </c>
      <c r="AP391" s="7">
        <f t="shared" ca="1" si="69"/>
        <v>0</v>
      </c>
      <c r="AQ391" s="7">
        <f t="shared" ca="1" si="70"/>
        <v>0</v>
      </c>
      <c r="AR391" s="7">
        <f t="shared" ca="1" si="71"/>
        <v>0</v>
      </c>
      <c r="AS391" s="7" t="e">
        <f ca="1">QuitarSimbolos(Tabla1[[#This Row],[CODTRA5]])</f>
        <v>#NAME?</v>
      </c>
      <c r="AT391" s="7" t="s">
        <v>1703</v>
      </c>
      <c r="AU391" s="7">
        <f t="shared" si="66"/>
        <v>1</v>
      </c>
      <c r="AV391" s="7">
        <v>1</v>
      </c>
      <c r="AW391" s="7" t="str">
        <f>+Tabla1[[#This Row],[DNI23]]</f>
        <v>41642739</v>
      </c>
      <c r="AX391" s="7">
        <v>604</v>
      </c>
      <c r="AY391" s="8">
        <f>+Tabla1[[#This Row],[FECHA DE
NACIMIENTO]]</f>
        <v>29661</v>
      </c>
      <c r="AZ391" s="7">
        <f ca="1">+Tabla1[[#This Row],[CODTRA6]]</f>
        <v>0</v>
      </c>
      <c r="BA391" s="7">
        <f ca="1">+Tabla1[[#This Row],[CODTRA7]]</f>
        <v>0</v>
      </c>
      <c r="BB391" s="7" t="e">
        <f ca="1">+Tabla1[[#This Row],[CODTRA8]]</f>
        <v>#NAME?</v>
      </c>
      <c r="BC391" s="7">
        <f>+Tabla1[[#This Row],[SEXO]]</f>
        <v>1</v>
      </c>
      <c r="BD391" s="7">
        <v>9589</v>
      </c>
      <c r="BE391" s="7"/>
      <c r="BF391" s="7">
        <v>957986451</v>
      </c>
      <c r="BG391" s="10" t="s">
        <v>2482</v>
      </c>
      <c r="BH391" s="7">
        <v>3</v>
      </c>
      <c r="BI391" s="9" t="s">
        <v>2483</v>
      </c>
      <c r="BJ391" s="7">
        <v>124</v>
      </c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>
        <v>40701</v>
      </c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9"/>
      <c r="CH391" s="9"/>
      <c r="CI391" s="9"/>
      <c r="CJ391" s="7">
        <v>1</v>
      </c>
    </row>
    <row r="392" spans="1:88" ht="15" x14ac:dyDescent="0.25">
      <c r="A392">
        <v>391</v>
      </c>
      <c r="B392" s="28">
        <v>942</v>
      </c>
      <c r="C392" s="28" t="s">
        <v>637</v>
      </c>
      <c r="D392" s="45">
        <v>4630894</v>
      </c>
      <c r="E392" s="35" t="s">
        <v>2484</v>
      </c>
      <c r="F392" s="29"/>
      <c r="G392" s="29" t="s">
        <v>1702</v>
      </c>
      <c r="H392" s="30">
        <f t="shared" si="67"/>
        <v>20877</v>
      </c>
      <c r="I392" s="29"/>
      <c r="J392" s="28">
        <v>0</v>
      </c>
      <c r="K392" s="31">
        <v>0</v>
      </c>
      <c r="L392" s="7"/>
      <c r="M392" s="7"/>
      <c r="N392" s="7"/>
      <c r="O392" s="32" t="str">
        <f>"Retención Judicial "&amp;(Tabla1[[#This Row],[JUDICIAL]]*100)&amp;"%"</f>
        <v>Retención Judicial 0%</v>
      </c>
      <c r="P392" s="7"/>
      <c r="Q392" s="33">
        <f t="shared" si="72"/>
        <v>930</v>
      </c>
      <c r="R392" s="34">
        <f>+Tabla1[[#This Row],[MINIMO VITAL]]*9%</f>
        <v>83.7</v>
      </c>
      <c r="S392" s="7"/>
      <c r="T392" s="7">
        <f t="shared" ca="1" si="63"/>
        <v>62</v>
      </c>
      <c r="U392" s="7" t="str">
        <f t="shared" si="64"/>
        <v>04630894</v>
      </c>
      <c r="V392" s="7"/>
      <c r="W392" s="7"/>
      <c r="X392" s="7"/>
      <c r="Y392" s="7"/>
      <c r="Z392" s="7"/>
      <c r="AA392" s="8">
        <f>+Tabla1[[#This Row],[FECHA DE
NACIMIENTO]]</f>
        <v>20877</v>
      </c>
      <c r="AB392" s="20"/>
      <c r="AC392" s="7"/>
      <c r="AD392" s="7" t="str">
        <f>IF(COUNTIF(D$1:D391,D392)=0,"OK","Duplicado")</f>
        <v>OK</v>
      </c>
      <c r="AE392" s="7" t="str">
        <f t="shared" ca="1" si="65"/>
        <v>Inactivo</v>
      </c>
      <c r="AF392" s="9" t="s">
        <v>638</v>
      </c>
      <c r="AG392" s="9" t="str">
        <f t="shared" si="68"/>
        <v>CMAC</v>
      </c>
      <c r="AH392" s="7"/>
      <c r="AI392" s="7"/>
      <c r="AJ392" s="7"/>
      <c r="AK392" s="7"/>
      <c r="AL392" s="7"/>
      <c r="AM392" s="7"/>
      <c r="AN392" s="7"/>
      <c r="AO392" s="7" t="e">
        <f ca="1">SEPARARAPELLIDOS2018(Tabla1[[#This Row],[APELLIDOS Y NOMBRES]])</f>
        <v>#NAME?</v>
      </c>
      <c r="AP392" s="7">
        <f t="shared" ca="1" si="69"/>
        <v>0</v>
      </c>
      <c r="AQ392" s="7">
        <f t="shared" ca="1" si="70"/>
        <v>0</v>
      </c>
      <c r="AR392" s="7">
        <f t="shared" ca="1" si="71"/>
        <v>0</v>
      </c>
      <c r="AS392" s="7" t="e">
        <f ca="1">QuitarSimbolos(Tabla1[[#This Row],[CODTRA5]])</f>
        <v>#NAME?</v>
      </c>
      <c r="AT392" s="7" t="s">
        <v>1974</v>
      </c>
      <c r="AU392" s="7">
        <f t="shared" si="66"/>
        <v>2</v>
      </c>
      <c r="AV392" s="7">
        <v>1</v>
      </c>
      <c r="AW392" s="7" t="str">
        <f>+Tabla1[[#This Row],[DNI23]]</f>
        <v>04630894</v>
      </c>
      <c r="AX392" s="7">
        <v>604</v>
      </c>
      <c r="AY392" s="8">
        <f>+Tabla1[[#This Row],[FECHA DE
NACIMIENTO]]</f>
        <v>20877</v>
      </c>
      <c r="AZ392" s="7">
        <f ca="1">+Tabla1[[#This Row],[CODTRA6]]</f>
        <v>0</v>
      </c>
      <c r="BA392" s="7">
        <f ca="1">+Tabla1[[#This Row],[CODTRA7]]</f>
        <v>0</v>
      </c>
      <c r="BB392" s="7" t="e">
        <f ca="1">+Tabla1[[#This Row],[CODTRA8]]</f>
        <v>#NAME?</v>
      </c>
      <c r="BC392" s="7">
        <f>+Tabla1[[#This Row],[SEXO]]</f>
        <v>2</v>
      </c>
      <c r="BD392" s="7">
        <v>9589</v>
      </c>
      <c r="BE392" s="7"/>
      <c r="BF392" s="7">
        <v>959616135</v>
      </c>
      <c r="BG392" s="10" t="s">
        <v>1704</v>
      </c>
      <c r="BH392" s="7"/>
      <c r="BI392" s="9"/>
      <c r="BJ392" s="7"/>
      <c r="BK392" s="7"/>
      <c r="BL392" s="7"/>
      <c r="BM392" s="7" t="s">
        <v>1750</v>
      </c>
      <c r="BN392" s="7" t="s">
        <v>2485</v>
      </c>
      <c r="BO392" s="7"/>
      <c r="BP392" s="7"/>
      <c r="BQ392" s="7"/>
      <c r="BR392" s="7">
        <v>2</v>
      </c>
      <c r="BS392" s="7" t="s">
        <v>2486</v>
      </c>
      <c r="BT392" s="7"/>
      <c r="BU392" s="7">
        <v>40704</v>
      </c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9"/>
      <c r="CH392" s="9"/>
      <c r="CI392" s="9"/>
      <c r="CJ392" s="7">
        <v>1</v>
      </c>
    </row>
    <row r="393" spans="1:88" ht="15" x14ac:dyDescent="0.25">
      <c r="A393">
        <v>392</v>
      </c>
      <c r="B393" s="28">
        <v>151</v>
      </c>
      <c r="C393" s="28" t="s">
        <v>639</v>
      </c>
      <c r="D393" s="45">
        <v>4629383</v>
      </c>
      <c r="E393" s="35" t="s">
        <v>2487</v>
      </c>
      <c r="F393" s="29" t="s">
        <v>2488</v>
      </c>
      <c r="G393" s="29" t="s">
        <v>1742</v>
      </c>
      <c r="H393" s="30">
        <f t="shared" si="67"/>
        <v>23213</v>
      </c>
      <c r="I393" s="29" t="s">
        <v>1737</v>
      </c>
      <c r="J393" s="28">
        <v>0</v>
      </c>
      <c r="K393" s="31">
        <v>0</v>
      </c>
      <c r="L393" s="7"/>
      <c r="M393" s="7"/>
      <c r="N393" s="7"/>
      <c r="O393" s="32" t="str">
        <f>"Retención Judicial "&amp;(Tabla1[[#This Row],[JUDICIAL]]*100)&amp;"%"</f>
        <v>Retención Judicial 0%</v>
      </c>
      <c r="P393" s="7"/>
      <c r="Q393" s="33">
        <f t="shared" si="72"/>
        <v>930</v>
      </c>
      <c r="R393" s="34">
        <f>+Tabla1[[#This Row],[MINIMO VITAL]]*9%</f>
        <v>83.7</v>
      </c>
      <c r="S393" s="7"/>
      <c r="T393" s="7">
        <f t="shared" ca="1" si="63"/>
        <v>55</v>
      </c>
      <c r="U393" s="7" t="str">
        <f t="shared" si="64"/>
        <v>04629383</v>
      </c>
      <c r="V393" s="7"/>
      <c r="W393" s="7"/>
      <c r="X393" s="7"/>
      <c r="Y393" s="7"/>
      <c r="Z393" s="7"/>
      <c r="AA393" s="8">
        <f>+Tabla1[[#This Row],[FECHA DE
NACIMIENTO]]</f>
        <v>23213</v>
      </c>
      <c r="AB393" s="20"/>
      <c r="AC393" s="7"/>
      <c r="AD393" s="7" t="str">
        <f>IF(COUNTIF(D$1:D392,D393)=0,"OK","Duplicado")</f>
        <v>OK</v>
      </c>
      <c r="AE393" s="7" t="str">
        <f t="shared" ca="1" si="65"/>
        <v>Inactivo</v>
      </c>
      <c r="AF393" s="9" t="s">
        <v>640</v>
      </c>
      <c r="AG393" s="9" t="str">
        <f t="shared" si="68"/>
        <v>CMAC</v>
      </c>
      <c r="AH393" s="7"/>
      <c r="AI393" s="7"/>
      <c r="AJ393" s="7"/>
      <c r="AK393" s="7"/>
      <c r="AL393" s="7"/>
      <c r="AM393" s="7"/>
      <c r="AN393" s="7"/>
      <c r="AO393" s="7" t="e">
        <f ca="1">SEPARARAPELLIDOS2018(Tabla1[[#This Row],[APELLIDOS Y NOMBRES]])</f>
        <v>#NAME?</v>
      </c>
      <c r="AP393" s="7">
        <f t="shared" ca="1" si="69"/>
        <v>0</v>
      </c>
      <c r="AQ393" s="7">
        <f t="shared" ca="1" si="70"/>
        <v>0</v>
      </c>
      <c r="AR393" s="7">
        <f t="shared" ca="1" si="71"/>
        <v>0</v>
      </c>
      <c r="AS393" s="7" t="e">
        <f ca="1">QuitarSimbolos(Tabla1[[#This Row],[CODTRA5]])</f>
        <v>#NAME?</v>
      </c>
      <c r="AT393" s="7" t="s">
        <v>1974</v>
      </c>
      <c r="AU393" s="7">
        <f t="shared" si="66"/>
        <v>2</v>
      </c>
      <c r="AV393" s="7">
        <v>1</v>
      </c>
      <c r="AW393" s="7" t="str">
        <f>+Tabla1[[#This Row],[DNI23]]</f>
        <v>04629383</v>
      </c>
      <c r="AX393" s="7">
        <v>604</v>
      </c>
      <c r="AY393" s="8">
        <f>+Tabla1[[#This Row],[FECHA DE
NACIMIENTO]]</f>
        <v>23213</v>
      </c>
      <c r="AZ393" s="7">
        <f ca="1">+Tabla1[[#This Row],[CODTRA6]]</f>
        <v>0</v>
      </c>
      <c r="BA393" s="7">
        <f ca="1">+Tabla1[[#This Row],[CODTRA7]]</f>
        <v>0</v>
      </c>
      <c r="BB393" s="7" t="e">
        <f ca="1">+Tabla1[[#This Row],[CODTRA8]]</f>
        <v>#NAME?</v>
      </c>
      <c r="BC393" s="7">
        <f>+Tabla1[[#This Row],[SEXO]]</f>
        <v>2</v>
      </c>
      <c r="BD393" s="7">
        <v>9589</v>
      </c>
      <c r="BE393" s="7"/>
      <c r="BF393" s="7">
        <v>959616135</v>
      </c>
      <c r="BG393" s="10" t="s">
        <v>1704</v>
      </c>
      <c r="BH393" s="7"/>
      <c r="BI393" s="9"/>
      <c r="BJ393" s="7"/>
      <c r="BK393" s="7"/>
      <c r="BL393" s="7"/>
      <c r="BM393" s="7" t="s">
        <v>1705</v>
      </c>
      <c r="BN393" s="7">
        <v>14</v>
      </c>
      <c r="BO393" s="7"/>
      <c r="BP393" s="7"/>
      <c r="BQ393" s="7"/>
      <c r="BR393" s="7">
        <v>2</v>
      </c>
      <c r="BS393" s="7" t="s">
        <v>2489</v>
      </c>
      <c r="BT393" s="7"/>
      <c r="BU393" s="7">
        <v>40704</v>
      </c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9"/>
      <c r="CH393" s="9"/>
      <c r="CI393" s="9"/>
      <c r="CJ393" s="7">
        <v>1</v>
      </c>
    </row>
    <row r="394" spans="1:88" ht="15" x14ac:dyDescent="0.25">
      <c r="A394">
        <v>393</v>
      </c>
      <c r="B394" s="28">
        <v>943</v>
      </c>
      <c r="C394" s="28" t="s">
        <v>641</v>
      </c>
      <c r="D394" s="45">
        <v>23004369</v>
      </c>
      <c r="E394" s="35" t="s">
        <v>2490</v>
      </c>
      <c r="F394" s="29"/>
      <c r="G394" s="29" t="s">
        <v>1702</v>
      </c>
      <c r="H394" s="30">
        <f t="shared" si="67"/>
        <v>25815</v>
      </c>
      <c r="I394" s="29"/>
      <c r="J394" s="28">
        <v>0</v>
      </c>
      <c r="K394" s="31">
        <v>0</v>
      </c>
      <c r="L394" s="7"/>
      <c r="M394" s="7"/>
      <c r="N394" s="7"/>
      <c r="O394" s="32" t="str">
        <f>"Retención Judicial "&amp;(Tabla1[[#This Row],[JUDICIAL]]*100)&amp;"%"</f>
        <v>Retención Judicial 0%</v>
      </c>
      <c r="P394" s="7"/>
      <c r="Q394" s="33">
        <f t="shared" si="72"/>
        <v>930</v>
      </c>
      <c r="R394" s="34">
        <f>+Tabla1[[#This Row],[MINIMO VITAL]]*9%</f>
        <v>83.7</v>
      </c>
      <c r="S394" s="7"/>
      <c r="T394" s="7">
        <f t="shared" ca="1" si="63"/>
        <v>48</v>
      </c>
      <c r="U394" s="7" t="str">
        <f t="shared" si="64"/>
        <v>23004369</v>
      </c>
      <c r="V394" s="7"/>
      <c r="W394" s="7"/>
      <c r="X394" s="7"/>
      <c r="Y394" s="7"/>
      <c r="Z394" s="7"/>
      <c r="AA394" s="8">
        <f>+Tabla1[[#This Row],[FECHA DE
NACIMIENTO]]</f>
        <v>25815</v>
      </c>
      <c r="AB394" s="20"/>
      <c r="AC394" s="7"/>
      <c r="AD394" s="7" t="str">
        <f>IF(COUNTIF(D$1:D393,D394)=0,"OK","Duplicado")</f>
        <v>OK</v>
      </c>
      <c r="AE394" s="7" t="str">
        <f t="shared" ca="1" si="65"/>
        <v>Inactivo</v>
      </c>
      <c r="AF394" s="9" t="s">
        <v>642</v>
      </c>
      <c r="AG394" s="9" t="str">
        <f t="shared" si="68"/>
        <v>CMAC</v>
      </c>
      <c r="AH394" s="7"/>
      <c r="AI394" s="7"/>
      <c r="AJ394" s="7"/>
      <c r="AK394" s="7"/>
      <c r="AL394" s="7"/>
      <c r="AM394" s="7"/>
      <c r="AN394" s="7"/>
      <c r="AO394" s="7" t="e">
        <f ca="1">SEPARARAPELLIDOS2018(Tabla1[[#This Row],[APELLIDOS Y NOMBRES]])</f>
        <v>#NAME?</v>
      </c>
      <c r="AP394" s="7">
        <f t="shared" ca="1" si="69"/>
        <v>0</v>
      </c>
      <c r="AQ394" s="7">
        <f t="shared" ca="1" si="70"/>
        <v>0</v>
      </c>
      <c r="AR394" s="7">
        <f t="shared" ca="1" si="71"/>
        <v>0</v>
      </c>
      <c r="AS394" s="7" t="e">
        <f ca="1">QuitarSimbolos(Tabla1[[#This Row],[CODTRA5]])</f>
        <v>#NAME?</v>
      </c>
      <c r="AT394" s="7" t="s">
        <v>1703</v>
      </c>
      <c r="AU394" s="7">
        <f t="shared" si="66"/>
        <v>1</v>
      </c>
      <c r="AV394" s="7">
        <v>1</v>
      </c>
      <c r="AW394" s="7" t="str">
        <f>+Tabla1[[#This Row],[DNI23]]</f>
        <v>23004369</v>
      </c>
      <c r="AX394" s="7">
        <v>604</v>
      </c>
      <c r="AY394" s="8">
        <f>+Tabla1[[#This Row],[FECHA DE
NACIMIENTO]]</f>
        <v>25815</v>
      </c>
      <c r="AZ394" s="7">
        <f ca="1">+Tabla1[[#This Row],[CODTRA6]]</f>
        <v>0</v>
      </c>
      <c r="BA394" s="7">
        <f ca="1">+Tabla1[[#This Row],[CODTRA7]]</f>
        <v>0</v>
      </c>
      <c r="BB394" s="7" t="e">
        <f ca="1">+Tabla1[[#This Row],[CODTRA8]]</f>
        <v>#NAME?</v>
      </c>
      <c r="BC394" s="7">
        <f>+Tabla1[[#This Row],[SEXO]]</f>
        <v>1</v>
      </c>
      <c r="BD394" s="7">
        <v>9589</v>
      </c>
      <c r="BE394" s="7"/>
      <c r="BF394" s="7">
        <v>959616135</v>
      </c>
      <c r="BG394" s="10" t="s">
        <v>1704</v>
      </c>
      <c r="BH394" s="7"/>
      <c r="BI394" s="9"/>
      <c r="BJ394" s="7"/>
      <c r="BK394" s="7"/>
      <c r="BL394" s="7"/>
      <c r="BM394" s="7" t="s">
        <v>8</v>
      </c>
      <c r="BN394" s="7">
        <v>13</v>
      </c>
      <c r="BO394" s="7"/>
      <c r="BP394" s="7"/>
      <c r="BQ394" s="7"/>
      <c r="BR394" s="7">
        <v>99</v>
      </c>
      <c r="BS394" s="7" t="s">
        <v>2004</v>
      </c>
      <c r="BT394" s="7"/>
      <c r="BU394" s="7">
        <v>170301</v>
      </c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9"/>
      <c r="CH394" s="9"/>
      <c r="CI394" s="9"/>
      <c r="CJ394" s="7">
        <v>1</v>
      </c>
    </row>
    <row r="395" spans="1:88" ht="15" x14ac:dyDescent="0.25">
      <c r="A395">
        <v>394</v>
      </c>
      <c r="B395" s="28">
        <v>423</v>
      </c>
      <c r="C395" s="28" t="s">
        <v>643</v>
      </c>
      <c r="D395" s="45">
        <v>30831876</v>
      </c>
      <c r="E395" s="35" t="s">
        <v>3448</v>
      </c>
      <c r="F395" s="29" t="s">
        <v>1720</v>
      </c>
      <c r="G395" s="29" t="s">
        <v>1702</v>
      </c>
      <c r="H395" s="30">
        <f t="shared" si="67"/>
        <v>21985</v>
      </c>
      <c r="I395" s="29" t="s">
        <v>1720</v>
      </c>
      <c r="J395" s="28">
        <v>0</v>
      </c>
      <c r="K395" s="31">
        <v>0</v>
      </c>
      <c r="L395" s="7"/>
      <c r="M395" s="7"/>
      <c r="N395" s="7"/>
      <c r="O395" s="32" t="str">
        <f>"Retención Judicial "&amp;(Tabla1[[#This Row],[JUDICIAL]]*100)&amp;"%"</f>
        <v>Retención Judicial 0%</v>
      </c>
      <c r="P395" s="7"/>
      <c r="Q395" s="33">
        <f t="shared" si="72"/>
        <v>930</v>
      </c>
      <c r="R395" s="34">
        <f>+Tabla1[[#This Row],[MINIMO VITAL]]*9%</f>
        <v>83.7</v>
      </c>
      <c r="S395" s="7"/>
      <c r="T395" s="7">
        <f t="shared" ca="1" si="63"/>
        <v>59</v>
      </c>
      <c r="U395" s="7" t="str">
        <f t="shared" si="64"/>
        <v>30831876</v>
      </c>
      <c r="V395" s="7"/>
      <c r="W395" s="7"/>
      <c r="X395" s="7"/>
      <c r="Y395" s="7"/>
      <c r="Z395" s="7"/>
      <c r="AA395" s="8">
        <f>+Tabla1[[#This Row],[FECHA DE
NACIMIENTO]]</f>
        <v>21985</v>
      </c>
      <c r="AB395" s="20"/>
      <c r="AC395" s="7"/>
      <c r="AD395" s="7" t="str">
        <f>IF(COUNTIF(D$1:D394,D395)=0,"OK","Duplicado")</f>
        <v>OK</v>
      </c>
      <c r="AE395" s="7" t="str">
        <f t="shared" ca="1" si="65"/>
        <v>Inactivo</v>
      </c>
      <c r="AF395" s="9" t="s">
        <v>1720</v>
      </c>
      <c r="AG395" s="9" t="str">
        <f t="shared" si="68"/>
        <v/>
      </c>
      <c r="AH395" s="7"/>
      <c r="AI395" s="7"/>
      <c r="AJ395" s="7"/>
      <c r="AK395" s="7"/>
      <c r="AL395" s="7"/>
      <c r="AM395" s="7"/>
      <c r="AN395" s="7"/>
      <c r="AO395" s="7" t="e">
        <f ca="1">SEPARARAPELLIDOS2018(Tabla1[[#This Row],[APELLIDOS Y NOMBRES]])</f>
        <v>#NAME?</v>
      </c>
      <c r="AP395" s="7">
        <f t="shared" ca="1" si="69"/>
        <v>0</v>
      </c>
      <c r="AQ395" s="7">
        <f t="shared" ca="1" si="70"/>
        <v>0</v>
      </c>
      <c r="AR395" s="7">
        <f t="shared" ca="1" si="71"/>
        <v>0</v>
      </c>
      <c r="AS395" s="7" t="e">
        <f ca="1">QuitarSimbolos(Tabla1[[#This Row],[CODTRA5]])</f>
        <v>#NAME?</v>
      </c>
      <c r="AT395" s="7" t="s">
        <v>1703</v>
      </c>
      <c r="AU395" s="7">
        <f t="shared" si="66"/>
        <v>1</v>
      </c>
      <c r="AV395" s="7">
        <v>1</v>
      </c>
      <c r="AW395" s="7" t="str">
        <f>+Tabla1[[#This Row],[DNI23]]</f>
        <v>30831876</v>
      </c>
      <c r="AX395" s="7">
        <v>604</v>
      </c>
      <c r="AY395" s="8">
        <f>+Tabla1[[#This Row],[FECHA DE
NACIMIENTO]]</f>
        <v>21985</v>
      </c>
      <c r="AZ395" s="7">
        <f ca="1">+Tabla1[[#This Row],[CODTRA6]]</f>
        <v>0</v>
      </c>
      <c r="BA395" s="7">
        <f ca="1">+Tabla1[[#This Row],[CODTRA7]]</f>
        <v>0</v>
      </c>
      <c r="BB395" s="7" t="e">
        <f ca="1">+Tabla1[[#This Row],[CODTRA8]]</f>
        <v>#NAME?</v>
      </c>
      <c r="BC395" s="7">
        <f>+Tabla1[[#This Row],[SEXO]]</f>
        <v>1</v>
      </c>
      <c r="BD395" s="7">
        <v>9589</v>
      </c>
      <c r="BE395" s="7"/>
      <c r="BF395" s="7">
        <v>959616135</v>
      </c>
      <c r="BG395" s="10" t="s">
        <v>1704</v>
      </c>
      <c r="BH395" s="7"/>
      <c r="BI395" s="9"/>
      <c r="BJ395" s="7"/>
      <c r="BK395" s="7"/>
      <c r="BL395" s="7"/>
      <c r="BM395" s="7">
        <v>59</v>
      </c>
      <c r="BN395" s="7">
        <v>24</v>
      </c>
      <c r="BO395" s="7"/>
      <c r="BP395" s="7"/>
      <c r="BQ395" s="7"/>
      <c r="BR395" s="7">
        <v>99</v>
      </c>
      <c r="BS395" s="7" t="s">
        <v>2491</v>
      </c>
      <c r="BT395" s="7"/>
      <c r="BU395" s="7">
        <v>170301</v>
      </c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9"/>
      <c r="CH395" s="9"/>
      <c r="CI395" s="9"/>
      <c r="CJ395" s="7">
        <v>1</v>
      </c>
    </row>
    <row r="396" spans="1:88" ht="15" x14ac:dyDescent="0.25">
      <c r="A396">
        <v>395</v>
      </c>
      <c r="B396" s="28">
        <v>392</v>
      </c>
      <c r="C396" s="28" t="s">
        <v>644</v>
      </c>
      <c r="D396" s="45">
        <v>30820522</v>
      </c>
      <c r="E396" s="35" t="s">
        <v>3449</v>
      </c>
      <c r="F396" s="29" t="s">
        <v>1720</v>
      </c>
      <c r="G396" s="29" t="s">
        <v>1702</v>
      </c>
      <c r="H396" s="30">
        <f t="shared" si="67"/>
        <v>24231</v>
      </c>
      <c r="I396" s="29" t="s">
        <v>1720</v>
      </c>
      <c r="J396" s="28">
        <v>0</v>
      </c>
      <c r="K396" s="31">
        <v>0</v>
      </c>
      <c r="L396" s="7"/>
      <c r="M396" s="7"/>
      <c r="N396" s="7"/>
      <c r="O396" s="32" t="str">
        <f>"Retención Judicial "&amp;(Tabla1[[#This Row],[JUDICIAL]]*100)&amp;"%"</f>
        <v>Retención Judicial 0%</v>
      </c>
      <c r="P396" s="7"/>
      <c r="Q396" s="33">
        <f t="shared" si="72"/>
        <v>930</v>
      </c>
      <c r="R396" s="34">
        <f>+Tabla1[[#This Row],[MINIMO VITAL]]*9%</f>
        <v>83.7</v>
      </c>
      <c r="S396" s="7"/>
      <c r="T396" s="7">
        <f t="shared" ca="1" si="63"/>
        <v>52</v>
      </c>
      <c r="U396" s="7" t="str">
        <f t="shared" si="64"/>
        <v>30820522</v>
      </c>
      <c r="V396" s="7"/>
      <c r="W396" s="7"/>
      <c r="X396" s="7"/>
      <c r="Y396" s="7"/>
      <c r="Z396" s="7"/>
      <c r="AA396" s="8">
        <f>+Tabla1[[#This Row],[FECHA DE
NACIMIENTO]]</f>
        <v>24231</v>
      </c>
      <c r="AB396" s="20"/>
      <c r="AC396" s="7"/>
      <c r="AD396" s="7" t="str">
        <f>IF(COUNTIF(D$1:D395,D396)=0,"OK","Duplicado")</f>
        <v>OK</v>
      </c>
      <c r="AE396" s="7" t="str">
        <f t="shared" ca="1" si="65"/>
        <v>Inactivo</v>
      </c>
      <c r="AF396" s="9" t="s">
        <v>1720</v>
      </c>
      <c r="AG396" s="9" t="str">
        <f t="shared" si="68"/>
        <v/>
      </c>
      <c r="AH396" s="7"/>
      <c r="AI396" s="7"/>
      <c r="AJ396" s="7"/>
      <c r="AK396" s="7"/>
      <c r="AL396" s="7"/>
      <c r="AM396" s="7"/>
      <c r="AN396" s="7"/>
      <c r="AO396" s="7" t="e">
        <f ca="1">SEPARARAPELLIDOS2018(Tabla1[[#This Row],[APELLIDOS Y NOMBRES]])</f>
        <v>#NAME?</v>
      </c>
      <c r="AP396" s="7">
        <f t="shared" ca="1" si="69"/>
        <v>0</v>
      </c>
      <c r="AQ396" s="7">
        <f t="shared" ca="1" si="70"/>
        <v>0</v>
      </c>
      <c r="AR396" s="7">
        <f t="shared" ca="1" si="71"/>
        <v>0</v>
      </c>
      <c r="AS396" s="7" t="e">
        <f ca="1">QuitarSimbolos(Tabla1[[#This Row],[CODTRA5]])</f>
        <v>#NAME?</v>
      </c>
      <c r="AT396" s="7" t="s">
        <v>1703</v>
      </c>
      <c r="AU396" s="7">
        <f t="shared" si="66"/>
        <v>1</v>
      </c>
      <c r="AV396" s="7">
        <v>1</v>
      </c>
      <c r="AW396" s="7" t="str">
        <f>+Tabla1[[#This Row],[DNI23]]</f>
        <v>30820522</v>
      </c>
      <c r="AX396" s="7">
        <v>604</v>
      </c>
      <c r="AY396" s="8">
        <f>+Tabla1[[#This Row],[FECHA DE
NACIMIENTO]]</f>
        <v>24231</v>
      </c>
      <c r="AZ396" s="7">
        <f ca="1">+Tabla1[[#This Row],[CODTRA6]]</f>
        <v>0</v>
      </c>
      <c r="BA396" s="7">
        <f ca="1">+Tabla1[[#This Row],[CODTRA7]]</f>
        <v>0</v>
      </c>
      <c r="BB396" s="7" t="e">
        <f ca="1">+Tabla1[[#This Row],[CODTRA8]]</f>
        <v>#NAME?</v>
      </c>
      <c r="BC396" s="7">
        <f>+Tabla1[[#This Row],[SEXO]]</f>
        <v>1</v>
      </c>
      <c r="BD396" s="7">
        <v>9589</v>
      </c>
      <c r="BE396" s="7"/>
      <c r="BF396" s="7">
        <v>959616135</v>
      </c>
      <c r="BG396" s="10" t="s">
        <v>1704</v>
      </c>
      <c r="BH396" s="7">
        <v>3</v>
      </c>
      <c r="BI396" s="9" t="s">
        <v>1921</v>
      </c>
      <c r="BJ396" s="7"/>
      <c r="BK396" s="7"/>
      <c r="BL396" s="7"/>
      <c r="BM396" s="7" t="s">
        <v>1721</v>
      </c>
      <c r="BN396" s="7">
        <v>8</v>
      </c>
      <c r="BO396" s="7"/>
      <c r="BP396" s="7"/>
      <c r="BQ396" s="7"/>
      <c r="BR396" s="7"/>
      <c r="BS396" s="7"/>
      <c r="BT396" s="7"/>
      <c r="BU396" s="7">
        <v>170301</v>
      </c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9"/>
      <c r="CH396" s="9"/>
      <c r="CI396" s="9"/>
      <c r="CJ396" s="7">
        <v>1</v>
      </c>
    </row>
    <row r="397" spans="1:88" ht="15" x14ac:dyDescent="0.25">
      <c r="A397">
        <v>396</v>
      </c>
      <c r="B397" s="28">
        <v>944</v>
      </c>
      <c r="C397" s="28" t="s">
        <v>645</v>
      </c>
      <c r="D397" s="45">
        <v>4633277</v>
      </c>
      <c r="E397" s="35" t="s">
        <v>2492</v>
      </c>
      <c r="F397" s="29"/>
      <c r="G397" s="29" t="s">
        <v>1702</v>
      </c>
      <c r="H397" s="30">
        <f t="shared" si="67"/>
        <v>23725</v>
      </c>
      <c r="I397" s="29"/>
      <c r="J397" s="28">
        <v>0</v>
      </c>
      <c r="K397" s="31">
        <v>0</v>
      </c>
      <c r="L397" s="7"/>
      <c r="M397" s="7"/>
      <c r="N397" s="7"/>
      <c r="O397" s="32" t="str">
        <f>"Retención Judicial "&amp;(Tabla1[[#This Row],[JUDICIAL]]*100)&amp;"%"</f>
        <v>Retención Judicial 0%</v>
      </c>
      <c r="P397" s="7"/>
      <c r="Q397" s="33">
        <f t="shared" si="72"/>
        <v>930</v>
      </c>
      <c r="R397" s="34">
        <f>+Tabla1[[#This Row],[MINIMO VITAL]]*9%</f>
        <v>83.7</v>
      </c>
      <c r="S397" s="7"/>
      <c r="T397" s="7">
        <f t="shared" ca="1" si="63"/>
        <v>54</v>
      </c>
      <c r="U397" s="7" t="str">
        <f t="shared" si="64"/>
        <v>04633277</v>
      </c>
      <c r="V397" s="7"/>
      <c r="W397" s="7"/>
      <c r="X397" s="7"/>
      <c r="Y397" s="7"/>
      <c r="Z397" s="7"/>
      <c r="AA397" s="8">
        <f>+Tabla1[[#This Row],[FECHA DE
NACIMIENTO]]</f>
        <v>23725</v>
      </c>
      <c r="AB397" s="20"/>
      <c r="AC397" s="7"/>
      <c r="AD397" s="7" t="str">
        <f>IF(COUNTIF(D$1:D396,D397)=0,"OK","Duplicado")</f>
        <v>OK</v>
      </c>
      <c r="AE397" s="7" t="str">
        <f t="shared" ca="1" si="65"/>
        <v>Inactivo</v>
      </c>
      <c r="AF397" s="9" t="s">
        <v>646</v>
      </c>
      <c r="AG397" s="9" t="str">
        <f t="shared" si="68"/>
        <v>CMAC</v>
      </c>
      <c r="AH397" s="7"/>
      <c r="AI397" s="7"/>
      <c r="AJ397" s="7"/>
      <c r="AK397" s="7"/>
      <c r="AL397" s="7"/>
      <c r="AM397" s="7"/>
      <c r="AN397" s="7"/>
      <c r="AO397" s="7" t="e">
        <f ca="1">SEPARARAPELLIDOS2018(Tabla1[[#This Row],[APELLIDOS Y NOMBRES]])</f>
        <v>#NAME?</v>
      </c>
      <c r="AP397" s="7">
        <f t="shared" ca="1" si="69"/>
        <v>0</v>
      </c>
      <c r="AQ397" s="7">
        <f t="shared" ca="1" si="70"/>
        <v>0</v>
      </c>
      <c r="AR397" s="7">
        <f t="shared" ca="1" si="71"/>
        <v>0</v>
      </c>
      <c r="AS397" s="7" t="e">
        <f ca="1">QuitarSimbolos(Tabla1[[#This Row],[CODTRA5]])</f>
        <v>#NAME?</v>
      </c>
      <c r="AT397" s="7" t="s">
        <v>1703</v>
      </c>
      <c r="AU397" s="7">
        <f t="shared" si="66"/>
        <v>1</v>
      </c>
      <c r="AV397" s="7">
        <v>1</v>
      </c>
      <c r="AW397" s="7" t="str">
        <f>+Tabla1[[#This Row],[DNI23]]</f>
        <v>04633277</v>
      </c>
      <c r="AX397" s="7">
        <v>604</v>
      </c>
      <c r="AY397" s="8">
        <f>+Tabla1[[#This Row],[FECHA DE
NACIMIENTO]]</f>
        <v>23725</v>
      </c>
      <c r="AZ397" s="7">
        <f ca="1">+Tabla1[[#This Row],[CODTRA6]]</f>
        <v>0</v>
      </c>
      <c r="BA397" s="7">
        <f ca="1">+Tabla1[[#This Row],[CODTRA7]]</f>
        <v>0</v>
      </c>
      <c r="BB397" s="7" t="e">
        <f ca="1">+Tabla1[[#This Row],[CODTRA8]]</f>
        <v>#NAME?</v>
      </c>
      <c r="BC397" s="7">
        <f>+Tabla1[[#This Row],[SEXO]]</f>
        <v>1</v>
      </c>
      <c r="BD397" s="7">
        <v>9589</v>
      </c>
      <c r="BE397" s="7"/>
      <c r="BF397" s="7">
        <v>959616135</v>
      </c>
      <c r="BG397" s="10" t="s">
        <v>1704</v>
      </c>
      <c r="BH397" s="7"/>
      <c r="BI397" s="9"/>
      <c r="BJ397" s="7"/>
      <c r="BK397" s="7"/>
      <c r="BL397" s="7"/>
      <c r="BM397" s="7">
        <v>136</v>
      </c>
      <c r="BN397" s="7">
        <v>8</v>
      </c>
      <c r="BO397" s="7"/>
      <c r="BP397" s="7"/>
      <c r="BQ397" s="7"/>
      <c r="BR397" s="7">
        <v>2</v>
      </c>
      <c r="BS397" s="7" t="s">
        <v>2493</v>
      </c>
      <c r="BT397" s="7"/>
      <c r="BU397" s="7">
        <v>220113</v>
      </c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9"/>
      <c r="CH397" s="9"/>
      <c r="CI397" s="9"/>
      <c r="CJ397" s="7">
        <v>1</v>
      </c>
    </row>
    <row r="398" spans="1:88" ht="15" x14ac:dyDescent="0.25">
      <c r="A398">
        <v>397</v>
      </c>
      <c r="B398" s="28">
        <v>462</v>
      </c>
      <c r="C398" s="28" t="s">
        <v>647</v>
      </c>
      <c r="D398" s="45">
        <v>486604</v>
      </c>
      <c r="E398" s="35" t="s">
        <v>3450</v>
      </c>
      <c r="F398" s="35" t="s">
        <v>3659</v>
      </c>
      <c r="G398" s="35" t="s">
        <v>1736</v>
      </c>
      <c r="H398" s="30">
        <f t="shared" si="67"/>
        <v>25191</v>
      </c>
      <c r="I398" s="29" t="s">
        <v>1737</v>
      </c>
      <c r="J398" s="28">
        <v>0</v>
      </c>
      <c r="K398" s="31">
        <v>0</v>
      </c>
      <c r="L398" s="7"/>
      <c r="M398" s="7"/>
      <c r="N398" s="7"/>
      <c r="O398" s="32" t="str">
        <f>"Retención Judicial "&amp;(Tabla1[[#This Row],[JUDICIAL]]*100)&amp;"%"</f>
        <v>Retención Judicial 0%</v>
      </c>
      <c r="P398" s="7"/>
      <c r="Q398" s="33">
        <f t="shared" si="72"/>
        <v>930</v>
      </c>
      <c r="R398" s="34">
        <f>+Tabla1[[#This Row],[MINIMO VITAL]]*9%</f>
        <v>83.7</v>
      </c>
      <c r="S398" s="7"/>
      <c r="T398" s="7">
        <f t="shared" ca="1" si="63"/>
        <v>50</v>
      </c>
      <c r="U398" s="7" t="str">
        <f t="shared" si="64"/>
        <v>00486604</v>
      </c>
      <c r="V398" s="7"/>
      <c r="W398" s="7"/>
      <c r="X398" s="7"/>
      <c r="Y398" s="7"/>
      <c r="Z398" s="7"/>
      <c r="AA398" s="8">
        <f>+Tabla1[[#This Row],[FECHA DE
NACIMIENTO]]</f>
        <v>25191</v>
      </c>
      <c r="AB398" s="20"/>
      <c r="AC398" s="7"/>
      <c r="AD398" s="7" t="str">
        <f>IF(COUNTIF(D$1:D397,D398)=0,"OK","Duplicado")</f>
        <v>OK</v>
      </c>
      <c r="AE398" s="7" t="str">
        <f t="shared" ca="1" si="65"/>
        <v>Inactivo</v>
      </c>
      <c r="AF398" s="9" t="s">
        <v>1720</v>
      </c>
      <c r="AG398" s="9" t="str">
        <f t="shared" si="68"/>
        <v/>
      </c>
      <c r="AH398" s="7"/>
      <c r="AI398" s="7"/>
      <c r="AJ398" s="7"/>
      <c r="AK398" s="7"/>
      <c r="AL398" s="7"/>
      <c r="AM398" s="7"/>
      <c r="AN398" s="7"/>
      <c r="AO398" s="7" t="e">
        <f ca="1">SEPARARAPELLIDOS2018(Tabla1[[#This Row],[APELLIDOS Y NOMBRES]])</f>
        <v>#NAME?</v>
      </c>
      <c r="AP398" s="7">
        <f t="shared" ca="1" si="69"/>
        <v>0</v>
      </c>
      <c r="AQ398" s="7">
        <f t="shared" ca="1" si="70"/>
        <v>0</v>
      </c>
      <c r="AR398" s="7">
        <f t="shared" ca="1" si="71"/>
        <v>0</v>
      </c>
      <c r="AS398" s="7" t="e">
        <f ca="1">QuitarSimbolos(Tabla1[[#This Row],[CODTRA5]])</f>
        <v>#NAME?</v>
      </c>
      <c r="AT398" s="7" t="s">
        <v>1703</v>
      </c>
      <c r="AU398" s="7">
        <f t="shared" si="66"/>
        <v>1</v>
      </c>
      <c r="AV398" s="7">
        <v>1</v>
      </c>
      <c r="AW398" s="7" t="str">
        <f>+Tabla1[[#This Row],[DNI23]]</f>
        <v>00486604</v>
      </c>
      <c r="AX398" s="7">
        <v>604</v>
      </c>
      <c r="AY398" s="8">
        <f>+Tabla1[[#This Row],[FECHA DE
NACIMIENTO]]</f>
        <v>25191</v>
      </c>
      <c r="AZ398" s="7">
        <f ca="1">+Tabla1[[#This Row],[CODTRA6]]</f>
        <v>0</v>
      </c>
      <c r="BA398" s="7">
        <f ca="1">+Tabla1[[#This Row],[CODTRA7]]</f>
        <v>0</v>
      </c>
      <c r="BB398" s="7" t="e">
        <f ca="1">+Tabla1[[#This Row],[CODTRA8]]</f>
        <v>#NAME?</v>
      </c>
      <c r="BC398" s="7">
        <f>+Tabla1[[#This Row],[SEXO]]</f>
        <v>1</v>
      </c>
      <c r="BD398" s="7">
        <v>9589</v>
      </c>
      <c r="BE398" s="7"/>
      <c r="BF398" s="7">
        <v>953605158</v>
      </c>
      <c r="BG398" s="10" t="s">
        <v>2494</v>
      </c>
      <c r="BH398" s="7"/>
      <c r="BI398" s="9"/>
      <c r="BJ398" s="7"/>
      <c r="BK398" s="7"/>
      <c r="BL398" s="7"/>
      <c r="BM398" s="7" t="s">
        <v>1820</v>
      </c>
      <c r="BN398" s="7">
        <v>1</v>
      </c>
      <c r="BO398" s="7"/>
      <c r="BP398" s="7"/>
      <c r="BQ398" s="7"/>
      <c r="BR398" s="7">
        <v>2</v>
      </c>
      <c r="BS398" s="7" t="s">
        <v>2495</v>
      </c>
      <c r="BT398" s="7"/>
      <c r="BU398" s="7">
        <v>40701</v>
      </c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9"/>
      <c r="CH398" s="9"/>
      <c r="CI398" s="9"/>
      <c r="CJ398" s="7">
        <v>1</v>
      </c>
    </row>
    <row r="399" spans="1:88" ht="15" x14ac:dyDescent="0.25">
      <c r="A399">
        <v>398</v>
      </c>
      <c r="B399" s="28">
        <v>945</v>
      </c>
      <c r="C399" s="28" t="s">
        <v>648</v>
      </c>
      <c r="D399" s="45">
        <v>30824727</v>
      </c>
      <c r="E399" s="29" t="s">
        <v>2496</v>
      </c>
      <c r="F399" s="29"/>
      <c r="G399" s="29" t="s">
        <v>1702</v>
      </c>
      <c r="H399" s="30">
        <f t="shared" si="67"/>
        <v>22980</v>
      </c>
      <c r="I399" s="29"/>
      <c r="J399" s="28">
        <v>0</v>
      </c>
      <c r="K399" s="31">
        <v>0</v>
      </c>
      <c r="L399" s="7"/>
      <c r="M399" s="7"/>
      <c r="N399" s="7"/>
      <c r="O399" s="32" t="str">
        <f>"Retención Judicial "&amp;(Tabla1[[#This Row],[JUDICIAL]]*100)&amp;"%"</f>
        <v>Retención Judicial 0%</v>
      </c>
      <c r="P399" s="7"/>
      <c r="Q399" s="33">
        <f t="shared" si="72"/>
        <v>930</v>
      </c>
      <c r="R399" s="34">
        <f>+Tabla1[[#This Row],[MINIMO VITAL]]*9%</f>
        <v>83.7</v>
      </c>
      <c r="S399" s="7"/>
      <c r="T399" s="7">
        <f t="shared" ca="1" si="63"/>
        <v>56</v>
      </c>
      <c r="U399" s="7" t="str">
        <f t="shared" si="64"/>
        <v>30824727</v>
      </c>
      <c r="V399" s="7"/>
      <c r="W399" s="7"/>
      <c r="X399" s="7"/>
      <c r="Y399" s="7"/>
      <c r="Z399" s="7"/>
      <c r="AA399" s="8">
        <f>+Tabla1[[#This Row],[FECHA DE
NACIMIENTO]]</f>
        <v>22980</v>
      </c>
      <c r="AB399" s="20"/>
      <c r="AC399" s="7"/>
      <c r="AD399" s="7" t="str">
        <f>IF(COUNTIF(D$1:D398,D399)=0,"OK","Duplicado")</f>
        <v>OK</v>
      </c>
      <c r="AE399" s="7" t="str">
        <f t="shared" ca="1" si="65"/>
        <v>Inactivo</v>
      </c>
      <c r="AF399" s="9" t="s">
        <v>649</v>
      </c>
      <c r="AG399" s="9" t="str">
        <f t="shared" si="68"/>
        <v>CMAC</v>
      </c>
      <c r="AH399" s="7"/>
      <c r="AI399" s="7"/>
      <c r="AJ399" s="7"/>
      <c r="AK399" s="7"/>
      <c r="AL399" s="7"/>
      <c r="AM399" s="7"/>
      <c r="AN399" s="7"/>
      <c r="AO399" s="7" t="e">
        <f ca="1">SEPARARAPELLIDOS2018(Tabla1[[#This Row],[APELLIDOS Y NOMBRES]])</f>
        <v>#NAME?</v>
      </c>
      <c r="AP399" s="7">
        <f t="shared" ca="1" si="69"/>
        <v>0</v>
      </c>
      <c r="AQ399" s="7">
        <f t="shared" ca="1" si="70"/>
        <v>0</v>
      </c>
      <c r="AR399" s="7">
        <f t="shared" ca="1" si="71"/>
        <v>0</v>
      </c>
      <c r="AS399" s="7" t="e">
        <f ca="1">QuitarSimbolos(Tabla1[[#This Row],[CODTRA5]])</f>
        <v>#NAME?</v>
      </c>
      <c r="AT399" s="7" t="s">
        <v>1703</v>
      </c>
      <c r="AU399" s="7">
        <f t="shared" si="66"/>
        <v>1</v>
      </c>
      <c r="AV399" s="7">
        <v>1</v>
      </c>
      <c r="AW399" s="7" t="str">
        <f>+Tabla1[[#This Row],[DNI23]]</f>
        <v>30824727</v>
      </c>
      <c r="AX399" s="7">
        <v>604</v>
      </c>
      <c r="AY399" s="8">
        <f>+Tabla1[[#This Row],[FECHA DE
NACIMIENTO]]</f>
        <v>22980</v>
      </c>
      <c r="AZ399" s="7">
        <f ca="1">+Tabla1[[#This Row],[CODTRA6]]</f>
        <v>0</v>
      </c>
      <c r="BA399" s="7">
        <f ca="1">+Tabla1[[#This Row],[CODTRA7]]</f>
        <v>0</v>
      </c>
      <c r="BB399" s="7" t="e">
        <f ca="1">+Tabla1[[#This Row],[CODTRA8]]</f>
        <v>#NAME?</v>
      </c>
      <c r="BC399" s="7">
        <f>+Tabla1[[#This Row],[SEXO]]</f>
        <v>1</v>
      </c>
      <c r="BD399" s="7">
        <v>9589</v>
      </c>
      <c r="BE399" s="7"/>
      <c r="BF399" s="7">
        <v>959616135</v>
      </c>
      <c r="BG399" s="10" t="s">
        <v>1704</v>
      </c>
      <c r="BH399" s="7"/>
      <c r="BI399" s="9"/>
      <c r="BJ399" s="7"/>
      <c r="BK399" s="7"/>
      <c r="BL399" s="7"/>
      <c r="BM399" s="7">
        <v>5</v>
      </c>
      <c r="BN399" s="7">
        <v>18</v>
      </c>
      <c r="BO399" s="7"/>
      <c r="BP399" s="7"/>
      <c r="BQ399" s="7"/>
      <c r="BR399" s="7">
        <v>99</v>
      </c>
      <c r="BS399" s="7" t="s">
        <v>2497</v>
      </c>
      <c r="BT399" s="7"/>
      <c r="BU399" s="7">
        <v>170301</v>
      </c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9"/>
      <c r="CH399" s="9"/>
      <c r="CI399" s="9"/>
      <c r="CJ399" s="7">
        <v>1</v>
      </c>
    </row>
    <row r="400" spans="1:88" ht="15" x14ac:dyDescent="0.25">
      <c r="A400">
        <v>399</v>
      </c>
      <c r="B400" s="28">
        <v>529</v>
      </c>
      <c r="C400" s="28" t="s">
        <v>650</v>
      </c>
      <c r="D400" s="45">
        <v>30836448</v>
      </c>
      <c r="E400" s="29" t="s">
        <v>2498</v>
      </c>
      <c r="F400" s="29"/>
      <c r="G400" s="29" t="s">
        <v>1702</v>
      </c>
      <c r="H400" s="30">
        <f t="shared" si="67"/>
        <v>25793</v>
      </c>
      <c r="I400" s="29"/>
      <c r="J400" s="28">
        <v>0</v>
      </c>
      <c r="K400" s="31">
        <v>0</v>
      </c>
      <c r="L400" s="7"/>
      <c r="M400" s="7"/>
      <c r="N400" s="7"/>
      <c r="O400" s="32" t="str">
        <f>"Retención Judicial "&amp;(Tabla1[[#This Row],[JUDICIAL]]*100)&amp;"%"</f>
        <v>Retención Judicial 0%</v>
      </c>
      <c r="P400" s="7"/>
      <c r="Q400" s="33">
        <f t="shared" si="72"/>
        <v>930</v>
      </c>
      <c r="R400" s="34">
        <f>+Tabla1[[#This Row],[MINIMO VITAL]]*9%</f>
        <v>83.7</v>
      </c>
      <c r="S400" s="7"/>
      <c r="T400" s="7">
        <f t="shared" ca="1" si="63"/>
        <v>48</v>
      </c>
      <c r="U400" s="7" t="str">
        <f t="shared" si="64"/>
        <v>30836448</v>
      </c>
      <c r="V400" s="7"/>
      <c r="W400" s="7"/>
      <c r="X400" s="7"/>
      <c r="Y400" s="7"/>
      <c r="Z400" s="7"/>
      <c r="AA400" s="8">
        <f>+Tabla1[[#This Row],[FECHA DE
NACIMIENTO]]</f>
        <v>25793</v>
      </c>
      <c r="AB400" s="20"/>
      <c r="AC400" s="7"/>
      <c r="AD400" s="7" t="str">
        <f>IF(COUNTIF(D$1:D399,D400)=0,"OK","Duplicado")</f>
        <v>OK</v>
      </c>
      <c r="AE400" s="7" t="str">
        <f t="shared" ca="1" si="65"/>
        <v>Inactivo</v>
      </c>
      <c r="AF400" s="9" t="s">
        <v>651</v>
      </c>
      <c r="AG400" s="9" t="str">
        <f t="shared" si="68"/>
        <v>CMAC</v>
      </c>
      <c r="AH400" s="7"/>
      <c r="AI400" s="7"/>
      <c r="AJ400" s="7"/>
      <c r="AK400" s="7"/>
      <c r="AL400" s="7"/>
      <c r="AM400" s="7"/>
      <c r="AN400" s="7"/>
      <c r="AO400" s="7" t="e">
        <f ca="1">SEPARARAPELLIDOS2018(Tabla1[[#This Row],[APELLIDOS Y NOMBRES]])</f>
        <v>#NAME?</v>
      </c>
      <c r="AP400" s="7">
        <f t="shared" ca="1" si="69"/>
        <v>0</v>
      </c>
      <c r="AQ400" s="7">
        <f t="shared" ca="1" si="70"/>
        <v>0</v>
      </c>
      <c r="AR400" s="7">
        <f t="shared" ca="1" si="71"/>
        <v>0</v>
      </c>
      <c r="AS400" s="7" t="e">
        <f ca="1">QuitarSimbolos(Tabla1[[#This Row],[CODTRA5]])</f>
        <v>#NAME?</v>
      </c>
      <c r="AT400" s="7" t="s">
        <v>1974</v>
      </c>
      <c r="AU400" s="7">
        <f t="shared" si="66"/>
        <v>2</v>
      </c>
      <c r="AV400" s="7">
        <v>1</v>
      </c>
      <c r="AW400" s="7" t="str">
        <f>+Tabla1[[#This Row],[DNI23]]</f>
        <v>30836448</v>
      </c>
      <c r="AX400" s="7">
        <v>604</v>
      </c>
      <c r="AY400" s="8">
        <f>+Tabla1[[#This Row],[FECHA DE
NACIMIENTO]]</f>
        <v>25793</v>
      </c>
      <c r="AZ400" s="7">
        <f ca="1">+Tabla1[[#This Row],[CODTRA6]]</f>
        <v>0</v>
      </c>
      <c r="BA400" s="7">
        <f ca="1">+Tabla1[[#This Row],[CODTRA7]]</f>
        <v>0</v>
      </c>
      <c r="BB400" s="7" t="e">
        <f ca="1">+Tabla1[[#This Row],[CODTRA8]]</f>
        <v>#NAME?</v>
      </c>
      <c r="BC400" s="7">
        <f>+Tabla1[[#This Row],[SEXO]]</f>
        <v>2</v>
      </c>
      <c r="BD400" s="7">
        <v>9589</v>
      </c>
      <c r="BE400" s="7"/>
      <c r="BF400" s="7">
        <v>999987507</v>
      </c>
      <c r="BG400" s="10" t="s">
        <v>1704</v>
      </c>
      <c r="BH400" s="7"/>
      <c r="BI400" s="9"/>
      <c r="BJ400" s="7"/>
      <c r="BK400" s="7"/>
      <c r="BL400" s="7"/>
      <c r="BM400" s="7" t="s">
        <v>1721</v>
      </c>
      <c r="BN400" s="7">
        <v>5</v>
      </c>
      <c r="BO400" s="7"/>
      <c r="BP400" s="7"/>
      <c r="BQ400" s="7"/>
      <c r="BR400" s="7">
        <v>2</v>
      </c>
      <c r="BS400" s="7" t="s">
        <v>2241</v>
      </c>
      <c r="BT400" s="7"/>
      <c r="BU400" s="7">
        <v>40704</v>
      </c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9"/>
      <c r="CH400" s="9"/>
      <c r="CI400" s="9"/>
      <c r="CJ400" s="7">
        <v>1</v>
      </c>
    </row>
    <row r="401" spans="1:88" ht="15" x14ac:dyDescent="0.25">
      <c r="A401">
        <v>400</v>
      </c>
      <c r="B401" s="28">
        <v>947</v>
      </c>
      <c r="C401" s="28" t="s">
        <v>652</v>
      </c>
      <c r="D401" s="45">
        <v>71991230</v>
      </c>
      <c r="E401" s="29" t="s">
        <v>2499</v>
      </c>
      <c r="F401" s="29"/>
      <c r="G401" s="29" t="s">
        <v>1702</v>
      </c>
      <c r="H401" s="30">
        <f t="shared" si="67"/>
        <v>33996</v>
      </c>
      <c r="I401" s="29"/>
      <c r="J401" s="28">
        <v>0</v>
      </c>
      <c r="K401" s="31">
        <v>0</v>
      </c>
      <c r="L401" s="7"/>
      <c r="M401" s="7"/>
      <c r="N401" s="7"/>
      <c r="O401" s="32" t="str">
        <f>"Retención Judicial "&amp;(Tabla1[[#This Row],[JUDICIAL]]*100)&amp;"%"</f>
        <v>Retención Judicial 0%</v>
      </c>
      <c r="P401" s="7"/>
      <c r="Q401" s="33">
        <f t="shared" si="72"/>
        <v>930</v>
      </c>
      <c r="R401" s="34">
        <f>+Tabla1[[#This Row],[MINIMO VITAL]]*9%</f>
        <v>83.7</v>
      </c>
      <c r="S401" s="7"/>
      <c r="T401" s="7">
        <f t="shared" ca="1" si="63"/>
        <v>26</v>
      </c>
      <c r="U401" s="7" t="str">
        <f t="shared" si="64"/>
        <v>71991230</v>
      </c>
      <c r="V401" s="7"/>
      <c r="W401" s="7"/>
      <c r="X401" s="7"/>
      <c r="Y401" s="7"/>
      <c r="Z401" s="7"/>
      <c r="AA401" s="8">
        <f>+Tabla1[[#This Row],[FECHA DE
NACIMIENTO]]</f>
        <v>33996</v>
      </c>
      <c r="AB401" s="20"/>
      <c r="AC401" s="7"/>
      <c r="AD401" s="7" t="str">
        <f>IF(COUNTIF(D$1:D400,D401)=0,"OK","Duplicado")</f>
        <v>OK</v>
      </c>
      <c r="AE401" s="7" t="str">
        <f t="shared" ca="1" si="65"/>
        <v>Inactivo</v>
      </c>
      <c r="AF401" s="9" t="s">
        <v>653</v>
      </c>
      <c r="AG401" s="9" t="str">
        <f t="shared" si="68"/>
        <v>CMAC</v>
      </c>
      <c r="AH401" s="7"/>
      <c r="AI401" s="7"/>
      <c r="AJ401" s="7"/>
      <c r="AK401" s="7"/>
      <c r="AL401" s="7"/>
      <c r="AM401" s="7"/>
      <c r="AN401" s="7"/>
      <c r="AO401" s="7" t="e">
        <f ca="1">SEPARARAPELLIDOS2018(Tabla1[[#This Row],[APELLIDOS Y NOMBRES]])</f>
        <v>#NAME?</v>
      </c>
      <c r="AP401" s="7">
        <f t="shared" ca="1" si="69"/>
        <v>0</v>
      </c>
      <c r="AQ401" s="7">
        <f t="shared" ca="1" si="70"/>
        <v>0</v>
      </c>
      <c r="AR401" s="7">
        <f t="shared" ca="1" si="71"/>
        <v>0</v>
      </c>
      <c r="AS401" s="7" t="e">
        <f ca="1">QuitarSimbolos(Tabla1[[#This Row],[CODTRA5]])</f>
        <v>#NAME?</v>
      </c>
      <c r="AT401" s="7" t="s">
        <v>1703</v>
      </c>
      <c r="AU401" s="7">
        <f t="shared" si="66"/>
        <v>1</v>
      </c>
      <c r="AV401" s="7">
        <v>1</v>
      </c>
      <c r="AW401" s="7" t="str">
        <f>+Tabla1[[#This Row],[DNI23]]</f>
        <v>71991230</v>
      </c>
      <c r="AX401" s="7">
        <v>604</v>
      </c>
      <c r="AY401" s="8">
        <f>+Tabla1[[#This Row],[FECHA DE
NACIMIENTO]]</f>
        <v>33996</v>
      </c>
      <c r="AZ401" s="7">
        <f ca="1">+Tabla1[[#This Row],[CODTRA6]]</f>
        <v>0</v>
      </c>
      <c r="BA401" s="7">
        <f ca="1">+Tabla1[[#This Row],[CODTRA7]]</f>
        <v>0</v>
      </c>
      <c r="BB401" s="7" t="e">
        <f ca="1">+Tabla1[[#This Row],[CODTRA8]]</f>
        <v>#NAME?</v>
      </c>
      <c r="BC401" s="7">
        <f>+Tabla1[[#This Row],[SEXO]]</f>
        <v>1</v>
      </c>
      <c r="BD401" s="7">
        <v>9589</v>
      </c>
      <c r="BE401" s="7"/>
      <c r="BF401" s="7">
        <v>959616135</v>
      </c>
      <c r="BG401" s="10" t="s">
        <v>1704</v>
      </c>
      <c r="BH401" s="7">
        <v>3</v>
      </c>
      <c r="BI401" s="9" t="s">
        <v>2063</v>
      </c>
      <c r="BJ401" s="7">
        <v>770</v>
      </c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>
        <v>40701</v>
      </c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9"/>
      <c r="CH401" s="9"/>
      <c r="CI401" s="9"/>
      <c r="CJ401" s="7">
        <v>1</v>
      </c>
    </row>
    <row r="402" spans="1:88" ht="15" x14ac:dyDescent="0.25">
      <c r="A402">
        <v>401</v>
      </c>
      <c r="B402" s="28">
        <v>948</v>
      </c>
      <c r="C402" s="28" t="s">
        <v>654</v>
      </c>
      <c r="D402" s="45">
        <v>4653210</v>
      </c>
      <c r="E402" s="29" t="s">
        <v>2500</v>
      </c>
      <c r="F402" s="29" t="s">
        <v>2501</v>
      </c>
      <c r="G402" s="29" t="s">
        <v>1736</v>
      </c>
      <c r="H402" s="30">
        <f t="shared" si="67"/>
        <v>28598</v>
      </c>
      <c r="I402" s="29" t="s">
        <v>1737</v>
      </c>
      <c r="J402" s="28">
        <v>0</v>
      </c>
      <c r="K402" s="31">
        <v>0</v>
      </c>
      <c r="L402" s="7"/>
      <c r="M402" s="7"/>
      <c r="N402" s="7"/>
      <c r="O402" s="32" t="str">
        <f>"Retención Judicial "&amp;(Tabla1[[#This Row],[JUDICIAL]]*100)&amp;"%"</f>
        <v>Retención Judicial 0%</v>
      </c>
      <c r="P402" s="7"/>
      <c r="Q402" s="33">
        <f t="shared" si="72"/>
        <v>930</v>
      </c>
      <c r="R402" s="34">
        <f>+Tabla1[[#This Row],[MINIMO VITAL]]*9%</f>
        <v>83.7</v>
      </c>
      <c r="S402" s="7"/>
      <c r="T402" s="7">
        <f t="shared" ca="1" si="63"/>
        <v>40</v>
      </c>
      <c r="U402" s="7" t="str">
        <f t="shared" si="64"/>
        <v>04653210</v>
      </c>
      <c r="V402" s="7"/>
      <c r="W402" s="7"/>
      <c r="X402" s="7"/>
      <c r="Y402" s="7"/>
      <c r="Z402" s="7"/>
      <c r="AA402" s="8">
        <f>+Tabla1[[#This Row],[FECHA DE
NACIMIENTO]]</f>
        <v>28598</v>
      </c>
      <c r="AB402" s="20"/>
      <c r="AC402" s="7"/>
      <c r="AD402" s="7" t="str">
        <f>IF(COUNTIF(D$1:D401,D402)=0,"OK","Duplicado")</f>
        <v>OK</v>
      </c>
      <c r="AE402" s="7" t="str">
        <f t="shared" ca="1" si="65"/>
        <v>Inactivo</v>
      </c>
      <c r="AF402" s="9" t="s">
        <v>655</v>
      </c>
      <c r="AG402" s="9" t="str">
        <f t="shared" si="68"/>
        <v>CMAC</v>
      </c>
      <c r="AH402" s="7"/>
      <c r="AI402" s="7"/>
      <c r="AJ402" s="7"/>
      <c r="AK402" s="7"/>
      <c r="AL402" s="7"/>
      <c r="AM402" s="7"/>
      <c r="AN402" s="7"/>
      <c r="AO402" s="7" t="e">
        <f ca="1">SEPARARAPELLIDOS2018(Tabla1[[#This Row],[APELLIDOS Y NOMBRES]])</f>
        <v>#NAME?</v>
      </c>
      <c r="AP402" s="7">
        <f t="shared" ca="1" si="69"/>
        <v>0</v>
      </c>
      <c r="AQ402" s="7">
        <f t="shared" ca="1" si="70"/>
        <v>0</v>
      </c>
      <c r="AR402" s="7">
        <f t="shared" ca="1" si="71"/>
        <v>0</v>
      </c>
      <c r="AS402" s="7" t="e">
        <f ca="1">QuitarSimbolos(Tabla1[[#This Row],[CODTRA5]])</f>
        <v>#NAME?</v>
      </c>
      <c r="AT402" s="7" t="s">
        <v>1703</v>
      </c>
      <c r="AU402" s="7">
        <f t="shared" si="66"/>
        <v>1</v>
      </c>
      <c r="AV402" s="7">
        <v>1</v>
      </c>
      <c r="AW402" s="7" t="str">
        <f>+Tabla1[[#This Row],[DNI23]]</f>
        <v>04653210</v>
      </c>
      <c r="AX402" s="7">
        <v>604</v>
      </c>
      <c r="AY402" s="8">
        <f>+Tabla1[[#This Row],[FECHA DE
NACIMIENTO]]</f>
        <v>28598</v>
      </c>
      <c r="AZ402" s="7">
        <f ca="1">+Tabla1[[#This Row],[CODTRA6]]</f>
        <v>0</v>
      </c>
      <c r="BA402" s="7">
        <f ca="1">+Tabla1[[#This Row],[CODTRA7]]</f>
        <v>0</v>
      </c>
      <c r="BB402" s="7" t="e">
        <f ca="1">+Tabla1[[#This Row],[CODTRA8]]</f>
        <v>#NAME?</v>
      </c>
      <c r="BC402" s="7">
        <f>+Tabla1[[#This Row],[SEXO]]</f>
        <v>1</v>
      </c>
      <c r="BD402" s="7">
        <v>9589</v>
      </c>
      <c r="BE402" s="7"/>
      <c r="BF402" s="7">
        <v>959616135</v>
      </c>
      <c r="BG402" s="10" t="s">
        <v>1704</v>
      </c>
      <c r="BH402" s="7"/>
      <c r="BI402" s="9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9"/>
      <c r="CH402" s="9"/>
      <c r="CI402" s="9"/>
      <c r="CJ402" s="7">
        <v>1</v>
      </c>
    </row>
    <row r="403" spans="1:88" ht="15" x14ac:dyDescent="0.25">
      <c r="A403">
        <v>402</v>
      </c>
      <c r="B403" s="28">
        <v>949</v>
      </c>
      <c r="C403" s="28" t="s">
        <v>656</v>
      </c>
      <c r="D403" s="45">
        <v>2027855</v>
      </c>
      <c r="E403" s="29" t="s">
        <v>2502</v>
      </c>
      <c r="F403" s="29" t="s">
        <v>2503</v>
      </c>
      <c r="G403" s="29" t="s">
        <v>1736</v>
      </c>
      <c r="H403" s="30">
        <f t="shared" si="67"/>
        <v>24114</v>
      </c>
      <c r="I403" s="29" t="s">
        <v>1737</v>
      </c>
      <c r="J403" s="28">
        <v>0</v>
      </c>
      <c r="K403" s="31">
        <v>0</v>
      </c>
      <c r="L403" s="7"/>
      <c r="M403" s="7"/>
      <c r="N403" s="7"/>
      <c r="O403" s="32" t="str">
        <f>"Retención Judicial "&amp;(Tabla1[[#This Row],[JUDICIAL]]*100)&amp;"%"</f>
        <v>Retención Judicial 0%</v>
      </c>
      <c r="P403" s="7"/>
      <c r="Q403" s="33">
        <f t="shared" si="72"/>
        <v>930</v>
      </c>
      <c r="R403" s="34">
        <f>+Tabla1[[#This Row],[MINIMO VITAL]]*9%</f>
        <v>83.7</v>
      </c>
      <c r="S403" s="7"/>
      <c r="T403" s="7">
        <f t="shared" ca="1" si="63"/>
        <v>53</v>
      </c>
      <c r="U403" s="7" t="str">
        <f t="shared" si="64"/>
        <v>02027855</v>
      </c>
      <c r="V403" s="7"/>
      <c r="W403" s="7"/>
      <c r="X403" s="7"/>
      <c r="Y403" s="7"/>
      <c r="Z403" s="7"/>
      <c r="AA403" s="8">
        <f>+Tabla1[[#This Row],[FECHA DE
NACIMIENTO]]</f>
        <v>24114</v>
      </c>
      <c r="AB403" s="20"/>
      <c r="AC403" s="7"/>
      <c r="AD403" s="7" t="str">
        <f>IF(COUNTIF(D$1:D402,D403)=0,"OK","Duplicado")</f>
        <v>OK</v>
      </c>
      <c r="AE403" s="7" t="str">
        <f t="shared" ca="1" si="65"/>
        <v>Inactivo</v>
      </c>
      <c r="AF403" s="9" t="s">
        <v>657</v>
      </c>
      <c r="AG403" s="9" t="str">
        <f t="shared" si="68"/>
        <v>CMAC</v>
      </c>
      <c r="AH403" s="7"/>
      <c r="AI403" s="7"/>
      <c r="AJ403" s="7"/>
      <c r="AK403" s="7"/>
      <c r="AL403" s="7"/>
      <c r="AM403" s="7"/>
      <c r="AN403" s="7"/>
      <c r="AO403" s="7" t="e">
        <f ca="1">SEPARARAPELLIDOS2018(Tabla1[[#This Row],[APELLIDOS Y NOMBRES]])</f>
        <v>#NAME?</v>
      </c>
      <c r="AP403" s="7">
        <f t="shared" ca="1" si="69"/>
        <v>0</v>
      </c>
      <c r="AQ403" s="7">
        <f t="shared" ca="1" si="70"/>
        <v>0</v>
      </c>
      <c r="AR403" s="7">
        <f t="shared" ca="1" si="71"/>
        <v>0</v>
      </c>
      <c r="AS403" s="7" t="e">
        <f ca="1">QuitarSimbolos(Tabla1[[#This Row],[CODTRA5]])</f>
        <v>#NAME?</v>
      </c>
      <c r="AT403" s="7" t="s">
        <v>1703</v>
      </c>
      <c r="AU403" s="7">
        <f t="shared" si="66"/>
        <v>1</v>
      </c>
      <c r="AV403" s="7">
        <v>1</v>
      </c>
      <c r="AW403" s="7" t="str">
        <f>+Tabla1[[#This Row],[DNI23]]</f>
        <v>02027855</v>
      </c>
      <c r="AX403" s="7">
        <v>604</v>
      </c>
      <c r="AY403" s="8">
        <f>+Tabla1[[#This Row],[FECHA DE
NACIMIENTO]]</f>
        <v>24114</v>
      </c>
      <c r="AZ403" s="7">
        <f ca="1">+Tabla1[[#This Row],[CODTRA6]]</f>
        <v>0</v>
      </c>
      <c r="BA403" s="7">
        <f ca="1">+Tabla1[[#This Row],[CODTRA7]]</f>
        <v>0</v>
      </c>
      <c r="BB403" s="7" t="e">
        <f ca="1">+Tabla1[[#This Row],[CODTRA8]]</f>
        <v>#NAME?</v>
      </c>
      <c r="BC403" s="7">
        <f>+Tabla1[[#This Row],[SEXO]]</f>
        <v>1</v>
      </c>
      <c r="BD403" s="7">
        <v>9589</v>
      </c>
      <c r="BE403" s="7"/>
      <c r="BF403" s="7">
        <v>959616135</v>
      </c>
      <c r="BG403" s="10" t="s">
        <v>1704</v>
      </c>
      <c r="BH403" s="7">
        <v>3</v>
      </c>
      <c r="BI403" s="9" t="s">
        <v>2504</v>
      </c>
      <c r="BJ403" s="7">
        <v>109</v>
      </c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>
        <v>40701</v>
      </c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9"/>
      <c r="CH403" s="9"/>
      <c r="CI403" s="9"/>
      <c r="CJ403" s="7">
        <v>1</v>
      </c>
    </row>
    <row r="404" spans="1:88" ht="15" x14ac:dyDescent="0.25">
      <c r="A404">
        <v>403</v>
      </c>
      <c r="B404" s="28">
        <v>950</v>
      </c>
      <c r="C404" s="28" t="s">
        <v>658</v>
      </c>
      <c r="D404" s="45">
        <v>42404553</v>
      </c>
      <c r="E404" s="29" t="s">
        <v>2505</v>
      </c>
      <c r="F404" s="29"/>
      <c r="G404" s="29" t="s">
        <v>1702</v>
      </c>
      <c r="H404" s="30">
        <f t="shared" si="67"/>
        <v>30448</v>
      </c>
      <c r="I404" s="29"/>
      <c r="J404" s="28">
        <v>0</v>
      </c>
      <c r="K404" s="31">
        <v>0</v>
      </c>
      <c r="L404" s="7"/>
      <c r="M404" s="7"/>
      <c r="N404" s="7"/>
      <c r="O404" s="32" t="str">
        <f>"Retención Judicial "&amp;(Tabla1[[#This Row],[JUDICIAL]]*100)&amp;"%"</f>
        <v>Retención Judicial 0%</v>
      </c>
      <c r="P404" s="7"/>
      <c r="Q404" s="33">
        <f t="shared" si="72"/>
        <v>930</v>
      </c>
      <c r="R404" s="34">
        <f>+Tabla1[[#This Row],[MINIMO VITAL]]*9%</f>
        <v>83.7</v>
      </c>
      <c r="S404" s="7"/>
      <c r="T404" s="7">
        <f t="shared" ca="1" si="63"/>
        <v>35</v>
      </c>
      <c r="U404" s="7" t="str">
        <f t="shared" si="64"/>
        <v>42404553</v>
      </c>
      <c r="V404" s="7"/>
      <c r="W404" s="7"/>
      <c r="X404" s="7"/>
      <c r="Y404" s="7"/>
      <c r="Z404" s="7"/>
      <c r="AA404" s="8">
        <f>+Tabla1[[#This Row],[FECHA DE
NACIMIENTO]]</f>
        <v>30448</v>
      </c>
      <c r="AB404" s="20"/>
      <c r="AC404" s="7"/>
      <c r="AD404" s="7" t="str">
        <f>IF(COUNTIF(D$1:D403,D404)=0,"OK","Duplicado")</f>
        <v>OK</v>
      </c>
      <c r="AE404" s="7" t="str">
        <f t="shared" ca="1" si="65"/>
        <v>Inactivo</v>
      </c>
      <c r="AF404" s="9" t="s">
        <v>659</v>
      </c>
      <c r="AG404" s="9" t="str">
        <f t="shared" si="68"/>
        <v>CMAC</v>
      </c>
      <c r="AH404" s="7"/>
      <c r="AI404" s="7"/>
      <c r="AJ404" s="7"/>
      <c r="AK404" s="7"/>
      <c r="AL404" s="7"/>
      <c r="AM404" s="7"/>
      <c r="AN404" s="7"/>
      <c r="AO404" s="7" t="e">
        <f ca="1">SEPARARAPELLIDOS2018(Tabla1[[#This Row],[APELLIDOS Y NOMBRES]])</f>
        <v>#NAME?</v>
      </c>
      <c r="AP404" s="7">
        <f t="shared" ca="1" si="69"/>
        <v>0</v>
      </c>
      <c r="AQ404" s="7">
        <f t="shared" ca="1" si="70"/>
        <v>0</v>
      </c>
      <c r="AR404" s="7">
        <f t="shared" ca="1" si="71"/>
        <v>0</v>
      </c>
      <c r="AS404" s="7" t="e">
        <f ca="1">QuitarSimbolos(Tabla1[[#This Row],[CODTRA5]])</f>
        <v>#NAME?</v>
      </c>
      <c r="AT404" s="7" t="s">
        <v>1703</v>
      </c>
      <c r="AU404" s="7">
        <f t="shared" si="66"/>
        <v>1</v>
      </c>
      <c r="AV404" s="7">
        <v>1</v>
      </c>
      <c r="AW404" s="7" t="str">
        <f>+Tabla1[[#This Row],[DNI23]]</f>
        <v>42404553</v>
      </c>
      <c r="AX404" s="7">
        <v>604</v>
      </c>
      <c r="AY404" s="8">
        <f>+Tabla1[[#This Row],[FECHA DE
NACIMIENTO]]</f>
        <v>30448</v>
      </c>
      <c r="AZ404" s="7">
        <f ca="1">+Tabla1[[#This Row],[CODTRA6]]</f>
        <v>0</v>
      </c>
      <c r="BA404" s="7">
        <f ca="1">+Tabla1[[#This Row],[CODTRA7]]</f>
        <v>0</v>
      </c>
      <c r="BB404" s="7" t="e">
        <f ca="1">+Tabla1[[#This Row],[CODTRA8]]</f>
        <v>#NAME?</v>
      </c>
      <c r="BC404" s="7">
        <f>+Tabla1[[#This Row],[SEXO]]</f>
        <v>1</v>
      </c>
      <c r="BD404" s="7">
        <v>9589</v>
      </c>
      <c r="BE404" s="7"/>
      <c r="BF404" s="7">
        <v>959616135</v>
      </c>
      <c r="BG404" s="10" t="s">
        <v>1704</v>
      </c>
      <c r="BH404" s="7">
        <v>3</v>
      </c>
      <c r="BI404" s="9" t="s">
        <v>1967</v>
      </c>
      <c r="BJ404" s="7">
        <v>606</v>
      </c>
      <c r="BK404" s="7"/>
      <c r="BL404" s="7"/>
      <c r="BM404" s="7"/>
      <c r="BN404" s="7"/>
      <c r="BO404" s="7"/>
      <c r="BP404" s="7"/>
      <c r="BQ404" s="7"/>
      <c r="BR404" s="7">
        <v>2</v>
      </c>
      <c r="BS404" s="7" t="s">
        <v>2230</v>
      </c>
      <c r="BT404" s="7"/>
      <c r="BU404" s="7">
        <v>40701</v>
      </c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9"/>
      <c r="CH404" s="9"/>
      <c r="CI404" s="9"/>
      <c r="CJ404" s="7">
        <v>1</v>
      </c>
    </row>
    <row r="405" spans="1:88" ht="15" x14ac:dyDescent="0.25">
      <c r="A405">
        <v>404</v>
      </c>
      <c r="B405" s="28">
        <v>1290</v>
      </c>
      <c r="C405" s="28" t="s">
        <v>660</v>
      </c>
      <c r="D405" s="45">
        <v>30834685</v>
      </c>
      <c r="E405" s="29" t="s">
        <v>2506</v>
      </c>
      <c r="F405" s="29"/>
      <c r="G405" s="29" t="s">
        <v>1702</v>
      </c>
      <c r="H405" s="30">
        <f t="shared" si="67"/>
        <v>25974</v>
      </c>
      <c r="I405" s="29"/>
      <c r="J405" s="28">
        <v>0</v>
      </c>
      <c r="K405" s="31">
        <v>0</v>
      </c>
      <c r="L405" s="7"/>
      <c r="M405" s="7"/>
      <c r="N405" s="7"/>
      <c r="O405" s="32" t="str">
        <f>"Retención Judicial "&amp;(Tabla1[[#This Row],[JUDICIAL]]*100)&amp;"%"</f>
        <v>Retención Judicial 0%</v>
      </c>
      <c r="P405" s="7"/>
      <c r="Q405" s="33">
        <f t="shared" si="72"/>
        <v>930</v>
      </c>
      <c r="R405" s="34">
        <f>+Tabla1[[#This Row],[MINIMO VITAL]]*9%</f>
        <v>83.7</v>
      </c>
      <c r="S405" s="7"/>
      <c r="T405" s="7">
        <f t="shared" ca="1" si="63"/>
        <v>48</v>
      </c>
      <c r="U405" s="7" t="str">
        <f t="shared" si="64"/>
        <v>30834685</v>
      </c>
      <c r="V405" s="7"/>
      <c r="W405" s="7"/>
      <c r="X405" s="7"/>
      <c r="Y405" s="7"/>
      <c r="Z405" s="7"/>
      <c r="AA405" s="8">
        <f>+Tabla1[[#This Row],[FECHA DE
NACIMIENTO]]</f>
        <v>25974</v>
      </c>
      <c r="AB405" s="20">
        <v>3.1</v>
      </c>
      <c r="AC405" s="7"/>
      <c r="AD405" s="7" t="str">
        <f>IF(COUNTIF(D$1:D404,D405)=0,"OK","Duplicado")</f>
        <v>OK</v>
      </c>
      <c r="AE405" s="7" t="str">
        <f t="shared" ca="1" si="65"/>
        <v>Inactivo</v>
      </c>
      <c r="AF405" s="9" t="s">
        <v>661</v>
      </c>
      <c r="AG405" s="9" t="str">
        <f t="shared" si="68"/>
        <v>CMAC</v>
      </c>
      <c r="AH405" s="7"/>
      <c r="AI405" s="7"/>
      <c r="AJ405" s="7"/>
      <c r="AK405" s="7"/>
      <c r="AL405" s="7"/>
      <c r="AM405" s="7"/>
      <c r="AN405" s="7"/>
      <c r="AO405" s="7" t="e">
        <f ca="1">SEPARARAPELLIDOS2018(Tabla1[[#This Row],[APELLIDOS Y NOMBRES]])</f>
        <v>#NAME?</v>
      </c>
      <c r="AP405" s="7">
        <f t="shared" ca="1" si="69"/>
        <v>0</v>
      </c>
      <c r="AQ405" s="7">
        <f t="shared" ca="1" si="70"/>
        <v>0</v>
      </c>
      <c r="AR405" s="7">
        <f t="shared" ca="1" si="71"/>
        <v>0</v>
      </c>
      <c r="AS405" s="7" t="e">
        <f ca="1">QuitarSimbolos(Tabla1[[#This Row],[CODTRA5]])</f>
        <v>#NAME?</v>
      </c>
      <c r="AT405" s="7" t="s">
        <v>1703</v>
      </c>
      <c r="AU405" s="7">
        <f t="shared" si="66"/>
        <v>1</v>
      </c>
      <c r="AV405" s="7">
        <v>1</v>
      </c>
      <c r="AW405" s="7" t="str">
        <f>+Tabla1[[#This Row],[DNI23]]</f>
        <v>30834685</v>
      </c>
      <c r="AX405" s="7">
        <v>604</v>
      </c>
      <c r="AY405" s="8">
        <f>+Tabla1[[#This Row],[FECHA DE
NACIMIENTO]]</f>
        <v>25974</v>
      </c>
      <c r="AZ405" s="7">
        <f ca="1">+Tabla1[[#This Row],[CODTRA6]]</f>
        <v>0</v>
      </c>
      <c r="BA405" s="7">
        <f ca="1">+Tabla1[[#This Row],[CODTRA7]]</f>
        <v>0</v>
      </c>
      <c r="BB405" s="7" t="e">
        <f ca="1">+Tabla1[[#This Row],[CODTRA8]]</f>
        <v>#NAME?</v>
      </c>
      <c r="BC405" s="7">
        <f>+Tabla1[[#This Row],[SEXO]]</f>
        <v>1</v>
      </c>
      <c r="BD405" s="7">
        <v>9589</v>
      </c>
      <c r="BE405" s="7"/>
      <c r="BF405" s="7">
        <v>959616135</v>
      </c>
      <c r="BG405" s="10" t="s">
        <v>1704</v>
      </c>
      <c r="BH405" s="7">
        <v>1</v>
      </c>
      <c r="BI405" s="9" t="s">
        <v>2132</v>
      </c>
      <c r="BJ405" s="7">
        <v>1201</v>
      </c>
      <c r="BK405" s="7"/>
      <c r="BL405" s="7"/>
      <c r="BM405" s="7"/>
      <c r="BN405" s="7"/>
      <c r="BO405" s="7"/>
      <c r="BP405" s="7"/>
      <c r="BQ405" s="7"/>
      <c r="BR405" s="7"/>
      <c r="BS405" s="7"/>
      <c r="BT405" s="7" t="s">
        <v>2507</v>
      </c>
      <c r="BU405" s="7">
        <v>40701</v>
      </c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9"/>
      <c r="CH405" s="9"/>
      <c r="CI405" s="9"/>
      <c r="CJ405" s="7">
        <v>1</v>
      </c>
    </row>
    <row r="406" spans="1:88" ht="15" x14ac:dyDescent="0.25">
      <c r="A406">
        <v>405</v>
      </c>
      <c r="B406" s="28">
        <v>186</v>
      </c>
      <c r="C406" s="28" t="s">
        <v>3804</v>
      </c>
      <c r="D406" s="45">
        <v>30856818</v>
      </c>
      <c r="E406" s="29" t="s">
        <v>2508</v>
      </c>
      <c r="F406" s="29" t="s">
        <v>2509</v>
      </c>
      <c r="G406" s="29" t="s">
        <v>1742</v>
      </c>
      <c r="H406" s="30">
        <f t="shared" si="67"/>
        <v>26220</v>
      </c>
      <c r="I406" s="29" t="s">
        <v>1737</v>
      </c>
      <c r="J406" s="28">
        <v>0</v>
      </c>
      <c r="K406" s="31">
        <v>0</v>
      </c>
      <c r="L406" s="7"/>
      <c r="M406" s="7"/>
      <c r="N406" s="7"/>
      <c r="O406" s="32" t="str">
        <f>"Retención Judicial "&amp;(Tabla1[[#This Row],[JUDICIAL]]*100)&amp;"%"</f>
        <v>Retención Judicial 0%</v>
      </c>
      <c r="P406" s="7"/>
      <c r="Q406" s="33">
        <f t="shared" si="72"/>
        <v>930</v>
      </c>
      <c r="R406" s="34">
        <f>+Tabla1[[#This Row],[MINIMO VITAL]]*9%</f>
        <v>83.7</v>
      </c>
      <c r="S406" s="7"/>
      <c r="T406" s="7">
        <f t="shared" ca="1" si="63"/>
        <v>47</v>
      </c>
      <c r="U406" s="7" t="str">
        <f t="shared" si="64"/>
        <v>30856818</v>
      </c>
      <c r="V406" s="7"/>
      <c r="W406" s="7"/>
      <c r="X406" s="7"/>
      <c r="Y406" s="7"/>
      <c r="Z406" s="7"/>
      <c r="AA406" s="8">
        <f>+Tabla1[[#This Row],[FECHA DE
NACIMIENTO]]</f>
        <v>26220</v>
      </c>
      <c r="AB406" s="20">
        <v>3.1</v>
      </c>
      <c r="AC406" s="7"/>
      <c r="AD406" s="7" t="str">
        <f>IF(COUNTIF(D$1:D405,D406)=0,"OK","Duplicado")</f>
        <v>OK</v>
      </c>
      <c r="AE406" s="7" t="str">
        <f t="shared" ca="1" si="65"/>
        <v>Inactivo</v>
      </c>
      <c r="AF406" s="9" t="s">
        <v>1575</v>
      </c>
      <c r="AG406" s="9" t="str">
        <f t="shared" si="68"/>
        <v>CMAC</v>
      </c>
      <c r="AH406" s="7"/>
      <c r="AI406" s="7"/>
      <c r="AJ406" s="7"/>
      <c r="AK406" s="7"/>
      <c r="AL406" s="7"/>
      <c r="AM406" s="7"/>
      <c r="AN406" s="7"/>
      <c r="AO406" s="7" t="e">
        <f ca="1">SEPARARAPELLIDOS2018(Tabla1[[#This Row],[APELLIDOS Y NOMBRES]])</f>
        <v>#NAME?</v>
      </c>
      <c r="AP406" s="7">
        <f t="shared" ca="1" si="69"/>
        <v>0</v>
      </c>
      <c r="AQ406" s="7">
        <f t="shared" ca="1" si="70"/>
        <v>0</v>
      </c>
      <c r="AR406" s="7">
        <f t="shared" ca="1" si="71"/>
        <v>0</v>
      </c>
      <c r="AS406" s="7" t="e">
        <f ca="1">QuitarSimbolos(Tabla1[[#This Row],[CODTRA5]])</f>
        <v>#NAME?</v>
      </c>
      <c r="AT406" s="7" t="s">
        <v>1703</v>
      </c>
      <c r="AU406" s="7">
        <f t="shared" si="66"/>
        <v>1</v>
      </c>
      <c r="AV406" s="7">
        <v>1</v>
      </c>
      <c r="AW406" s="7" t="str">
        <f>+Tabla1[[#This Row],[DNI23]]</f>
        <v>30856818</v>
      </c>
      <c r="AX406" s="7">
        <v>604</v>
      </c>
      <c r="AY406" s="8">
        <f>+Tabla1[[#This Row],[FECHA DE
NACIMIENTO]]</f>
        <v>26220</v>
      </c>
      <c r="AZ406" s="7">
        <f ca="1">+Tabla1[[#This Row],[CODTRA6]]</f>
        <v>0</v>
      </c>
      <c r="BA406" s="7">
        <f ca="1">+Tabla1[[#This Row],[CODTRA7]]</f>
        <v>0</v>
      </c>
      <c r="BB406" s="7" t="e">
        <f ca="1">+Tabla1[[#This Row],[CODTRA8]]</f>
        <v>#NAME?</v>
      </c>
      <c r="BC406" s="7">
        <f>+Tabla1[[#This Row],[SEXO]]</f>
        <v>1</v>
      </c>
      <c r="BD406" s="7">
        <v>9589</v>
      </c>
      <c r="BE406" s="7"/>
      <c r="BF406" s="7">
        <v>959616135</v>
      </c>
      <c r="BG406" s="10" t="s">
        <v>1704</v>
      </c>
      <c r="BH406" s="7"/>
      <c r="BI406" s="9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9"/>
      <c r="CH406" s="9"/>
      <c r="CI406" s="9"/>
      <c r="CJ406" s="7">
        <v>1</v>
      </c>
    </row>
    <row r="407" spans="1:88" ht="15" x14ac:dyDescent="0.25">
      <c r="A407">
        <v>406</v>
      </c>
      <c r="B407" s="28">
        <v>525</v>
      </c>
      <c r="C407" s="28" t="s">
        <v>662</v>
      </c>
      <c r="D407" s="45">
        <v>42665891</v>
      </c>
      <c r="E407" s="35" t="s">
        <v>3451</v>
      </c>
      <c r="F407" s="29" t="s">
        <v>1720</v>
      </c>
      <c r="G407" s="29" t="s">
        <v>1702</v>
      </c>
      <c r="H407" s="30">
        <f t="shared" si="67"/>
        <v>30781</v>
      </c>
      <c r="I407" s="29" t="s">
        <v>1720</v>
      </c>
      <c r="J407" s="28">
        <v>0</v>
      </c>
      <c r="K407" s="31">
        <v>0</v>
      </c>
      <c r="L407" s="7"/>
      <c r="M407" s="7"/>
      <c r="N407" s="7"/>
      <c r="O407" s="32" t="str">
        <f>"Retención Judicial "&amp;(Tabla1[[#This Row],[JUDICIAL]]*100)&amp;"%"</f>
        <v>Retención Judicial 0%</v>
      </c>
      <c r="P407" s="7"/>
      <c r="Q407" s="33">
        <f t="shared" si="72"/>
        <v>930</v>
      </c>
      <c r="R407" s="34">
        <f>+Tabla1[[#This Row],[MINIMO VITAL]]*9%</f>
        <v>83.7</v>
      </c>
      <c r="S407" s="7"/>
      <c r="T407" s="7">
        <f t="shared" ca="1" si="63"/>
        <v>35</v>
      </c>
      <c r="U407" s="7" t="str">
        <f t="shared" si="64"/>
        <v>42665891</v>
      </c>
      <c r="V407" s="7"/>
      <c r="W407" s="7"/>
      <c r="X407" s="7"/>
      <c r="Y407" s="7"/>
      <c r="Z407" s="7"/>
      <c r="AA407" s="8">
        <f>+Tabla1[[#This Row],[FECHA DE
NACIMIENTO]]</f>
        <v>30781</v>
      </c>
      <c r="AB407" s="20"/>
      <c r="AC407" s="7"/>
      <c r="AD407" s="7" t="str">
        <f>IF(COUNTIF(D$1:D406,D407)=0,"OK","Duplicado")</f>
        <v>OK</v>
      </c>
      <c r="AE407" s="7" t="str">
        <f t="shared" ca="1" si="65"/>
        <v>Inactivo</v>
      </c>
      <c r="AF407" s="9" t="s">
        <v>1720</v>
      </c>
      <c r="AG407" s="9" t="str">
        <f t="shared" si="68"/>
        <v/>
      </c>
      <c r="AH407" s="7"/>
      <c r="AI407" s="7"/>
      <c r="AJ407" s="7"/>
      <c r="AK407" s="7"/>
      <c r="AL407" s="7"/>
      <c r="AM407" s="7"/>
      <c r="AN407" s="7"/>
      <c r="AO407" s="7" t="e">
        <f ca="1">SEPARARAPELLIDOS2018(Tabla1[[#This Row],[APELLIDOS Y NOMBRES]])</f>
        <v>#NAME?</v>
      </c>
      <c r="AP407" s="7">
        <f t="shared" ca="1" si="69"/>
        <v>0</v>
      </c>
      <c r="AQ407" s="7">
        <f t="shared" ca="1" si="70"/>
        <v>0</v>
      </c>
      <c r="AR407" s="7">
        <f t="shared" ca="1" si="71"/>
        <v>0</v>
      </c>
      <c r="AS407" s="7" t="e">
        <f ca="1">QuitarSimbolos(Tabla1[[#This Row],[CODTRA5]])</f>
        <v>#NAME?</v>
      </c>
      <c r="AT407" s="7" t="s">
        <v>1703</v>
      </c>
      <c r="AU407" s="7">
        <f t="shared" si="66"/>
        <v>1</v>
      </c>
      <c r="AV407" s="7">
        <v>1</v>
      </c>
      <c r="AW407" s="7" t="str">
        <f>+Tabla1[[#This Row],[DNI23]]</f>
        <v>42665891</v>
      </c>
      <c r="AX407" s="7">
        <v>604</v>
      </c>
      <c r="AY407" s="8">
        <f>+Tabla1[[#This Row],[FECHA DE
NACIMIENTO]]</f>
        <v>30781</v>
      </c>
      <c r="AZ407" s="7">
        <f ca="1">+Tabla1[[#This Row],[CODTRA6]]</f>
        <v>0</v>
      </c>
      <c r="BA407" s="7">
        <f ca="1">+Tabla1[[#This Row],[CODTRA7]]</f>
        <v>0</v>
      </c>
      <c r="BB407" s="7" t="e">
        <f ca="1">+Tabla1[[#This Row],[CODTRA8]]</f>
        <v>#NAME?</v>
      </c>
      <c r="BC407" s="7">
        <f>+Tabla1[[#This Row],[SEXO]]</f>
        <v>1</v>
      </c>
      <c r="BD407" s="7">
        <v>9589</v>
      </c>
      <c r="BE407" s="7"/>
      <c r="BF407" s="7">
        <v>959616135</v>
      </c>
      <c r="BG407" s="10" t="s">
        <v>1704</v>
      </c>
      <c r="BH407" s="7">
        <v>3</v>
      </c>
      <c r="BI407" s="9" t="s">
        <v>2510</v>
      </c>
      <c r="BJ407" s="7">
        <v>215</v>
      </c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>
        <v>170301</v>
      </c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9"/>
      <c r="CH407" s="9"/>
      <c r="CI407" s="9"/>
      <c r="CJ407" s="7">
        <v>1</v>
      </c>
    </row>
    <row r="408" spans="1:88" ht="15" x14ac:dyDescent="0.25">
      <c r="A408">
        <v>407</v>
      </c>
      <c r="B408" s="28">
        <v>501</v>
      </c>
      <c r="C408" s="28" t="s">
        <v>663</v>
      </c>
      <c r="D408" s="45">
        <v>45520148</v>
      </c>
      <c r="E408" s="29" t="s">
        <v>2511</v>
      </c>
      <c r="F408" s="29"/>
      <c r="G408" s="29" t="s">
        <v>1702</v>
      </c>
      <c r="H408" s="30">
        <f t="shared" si="67"/>
        <v>32511</v>
      </c>
      <c r="I408" s="29"/>
      <c r="J408" s="28">
        <v>0</v>
      </c>
      <c r="K408" s="31">
        <v>0</v>
      </c>
      <c r="L408" s="7"/>
      <c r="M408" s="7"/>
      <c r="N408" s="7"/>
      <c r="O408" s="32" t="str">
        <f>"Retención Judicial "&amp;(Tabla1[[#This Row],[JUDICIAL]]*100)&amp;"%"</f>
        <v>Retención Judicial 0%</v>
      </c>
      <c r="P408" s="7"/>
      <c r="Q408" s="33">
        <f t="shared" si="72"/>
        <v>930</v>
      </c>
      <c r="R408" s="34">
        <f>+Tabla1[[#This Row],[MINIMO VITAL]]*9%</f>
        <v>83.7</v>
      </c>
      <c r="S408" s="7"/>
      <c r="T408" s="7">
        <f t="shared" ca="1" si="63"/>
        <v>30</v>
      </c>
      <c r="U408" s="7" t="str">
        <f t="shared" si="64"/>
        <v>45520148</v>
      </c>
      <c r="V408" s="7"/>
      <c r="W408" s="7"/>
      <c r="X408" s="7"/>
      <c r="Y408" s="7"/>
      <c r="Z408" s="7"/>
      <c r="AA408" s="8">
        <f>+Tabla1[[#This Row],[FECHA DE
NACIMIENTO]]</f>
        <v>32511</v>
      </c>
      <c r="AB408" s="20"/>
      <c r="AC408" s="7"/>
      <c r="AD408" s="7" t="str">
        <f>IF(COUNTIF(D$1:D407,D408)=0,"OK","Duplicado")</f>
        <v>OK</v>
      </c>
      <c r="AE408" s="7" t="str">
        <f t="shared" ca="1" si="65"/>
        <v>Inactivo</v>
      </c>
      <c r="AF408" s="9" t="s">
        <v>664</v>
      </c>
      <c r="AG408" s="9" t="str">
        <f t="shared" si="68"/>
        <v>CMAC</v>
      </c>
      <c r="AH408" s="7"/>
      <c r="AI408" s="7"/>
      <c r="AJ408" s="7"/>
      <c r="AK408" s="7"/>
      <c r="AL408" s="7"/>
      <c r="AM408" s="7"/>
      <c r="AN408" s="7"/>
      <c r="AO408" s="7" t="e">
        <f ca="1">SEPARARAPELLIDOS2018(Tabla1[[#This Row],[APELLIDOS Y NOMBRES]])</f>
        <v>#NAME?</v>
      </c>
      <c r="AP408" s="7">
        <f t="shared" ca="1" si="69"/>
        <v>0</v>
      </c>
      <c r="AQ408" s="7">
        <f t="shared" ca="1" si="70"/>
        <v>0</v>
      </c>
      <c r="AR408" s="7">
        <f t="shared" ca="1" si="71"/>
        <v>0</v>
      </c>
      <c r="AS408" s="7" t="e">
        <f ca="1">QuitarSimbolos(Tabla1[[#This Row],[CODTRA5]])</f>
        <v>#NAME?</v>
      </c>
      <c r="AT408" s="7" t="s">
        <v>1974</v>
      </c>
      <c r="AU408" s="7">
        <f t="shared" si="66"/>
        <v>2</v>
      </c>
      <c r="AV408" s="7">
        <v>1</v>
      </c>
      <c r="AW408" s="7" t="str">
        <f>+Tabla1[[#This Row],[DNI23]]</f>
        <v>45520148</v>
      </c>
      <c r="AX408" s="7">
        <v>604</v>
      </c>
      <c r="AY408" s="8">
        <f>+Tabla1[[#This Row],[FECHA DE
NACIMIENTO]]</f>
        <v>32511</v>
      </c>
      <c r="AZ408" s="7">
        <f ca="1">+Tabla1[[#This Row],[CODTRA6]]</f>
        <v>0</v>
      </c>
      <c r="BA408" s="7">
        <f ca="1">+Tabla1[[#This Row],[CODTRA7]]</f>
        <v>0</v>
      </c>
      <c r="BB408" s="7" t="e">
        <f ca="1">+Tabla1[[#This Row],[CODTRA8]]</f>
        <v>#NAME?</v>
      </c>
      <c r="BC408" s="7">
        <f>+Tabla1[[#This Row],[SEXO]]</f>
        <v>2</v>
      </c>
      <c r="BD408" s="7">
        <v>9589</v>
      </c>
      <c r="BE408" s="7"/>
      <c r="BF408" s="7">
        <v>959616135</v>
      </c>
      <c r="BG408" s="10" t="s">
        <v>1704</v>
      </c>
      <c r="BH408" s="7"/>
      <c r="BI408" s="9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9"/>
      <c r="CH408" s="9"/>
      <c r="CI408" s="9"/>
      <c r="CJ408" s="7">
        <v>1</v>
      </c>
    </row>
    <row r="409" spans="1:88" ht="15" x14ac:dyDescent="0.25">
      <c r="A409">
        <v>408</v>
      </c>
      <c r="B409" s="28">
        <v>533</v>
      </c>
      <c r="C409" s="28" t="s">
        <v>665</v>
      </c>
      <c r="D409" s="45">
        <v>30834814</v>
      </c>
      <c r="E409" s="29" t="s">
        <v>2512</v>
      </c>
      <c r="F409" s="29"/>
      <c r="G409" s="29" t="s">
        <v>1702</v>
      </c>
      <c r="H409" s="30">
        <f t="shared" si="67"/>
        <v>25855</v>
      </c>
      <c r="I409" s="29"/>
      <c r="J409" s="28">
        <v>0</v>
      </c>
      <c r="K409" s="31">
        <v>0</v>
      </c>
      <c r="L409" s="7"/>
      <c r="M409" s="7"/>
      <c r="N409" s="7"/>
      <c r="O409" s="32" t="str">
        <f>"Retención Judicial "&amp;(Tabla1[[#This Row],[JUDICIAL]]*100)&amp;"%"</f>
        <v>Retención Judicial 0%</v>
      </c>
      <c r="P409" s="7"/>
      <c r="Q409" s="33">
        <f t="shared" si="72"/>
        <v>930</v>
      </c>
      <c r="R409" s="34">
        <f>+Tabla1[[#This Row],[MINIMO VITAL]]*9%</f>
        <v>83.7</v>
      </c>
      <c r="S409" s="7"/>
      <c r="T409" s="7">
        <f t="shared" ca="1" si="63"/>
        <v>48</v>
      </c>
      <c r="U409" s="7" t="str">
        <f t="shared" si="64"/>
        <v>30834814</v>
      </c>
      <c r="V409" s="7"/>
      <c r="W409" s="7"/>
      <c r="X409" s="7"/>
      <c r="Y409" s="7"/>
      <c r="Z409" s="7"/>
      <c r="AA409" s="8">
        <f>+Tabla1[[#This Row],[FECHA DE
NACIMIENTO]]</f>
        <v>25855</v>
      </c>
      <c r="AB409" s="20">
        <v>3.1</v>
      </c>
      <c r="AC409" s="7"/>
      <c r="AD409" s="7" t="str">
        <f>IF(COUNTIF(D$1:D408,D409)=0,"OK","Duplicado")</f>
        <v>OK</v>
      </c>
      <c r="AE409" s="7" t="str">
        <f t="shared" ca="1" si="65"/>
        <v>Inactivo</v>
      </c>
      <c r="AF409" s="9" t="s">
        <v>666</v>
      </c>
      <c r="AG409" s="9" t="str">
        <f t="shared" si="68"/>
        <v>CMAC</v>
      </c>
      <c r="AH409" s="7"/>
      <c r="AI409" s="7"/>
      <c r="AJ409" s="7"/>
      <c r="AK409" s="7"/>
      <c r="AL409" s="7"/>
      <c r="AM409" s="7"/>
      <c r="AN409" s="7"/>
      <c r="AO409" s="7" t="e">
        <f ca="1">SEPARARAPELLIDOS2018(Tabla1[[#This Row],[APELLIDOS Y NOMBRES]])</f>
        <v>#NAME?</v>
      </c>
      <c r="AP409" s="7">
        <f t="shared" ca="1" si="69"/>
        <v>0</v>
      </c>
      <c r="AQ409" s="7">
        <f t="shared" ca="1" si="70"/>
        <v>0</v>
      </c>
      <c r="AR409" s="7">
        <f t="shared" ca="1" si="71"/>
        <v>0</v>
      </c>
      <c r="AS409" s="7" t="e">
        <f ca="1">QuitarSimbolos(Tabla1[[#This Row],[CODTRA5]])</f>
        <v>#NAME?</v>
      </c>
      <c r="AT409" s="7" t="s">
        <v>1974</v>
      </c>
      <c r="AU409" s="7">
        <f t="shared" si="66"/>
        <v>2</v>
      </c>
      <c r="AV409" s="7">
        <v>1</v>
      </c>
      <c r="AW409" s="7" t="str">
        <f>+Tabla1[[#This Row],[DNI23]]</f>
        <v>30834814</v>
      </c>
      <c r="AX409" s="7">
        <v>604</v>
      </c>
      <c r="AY409" s="8">
        <f>+Tabla1[[#This Row],[FECHA DE
NACIMIENTO]]</f>
        <v>25855</v>
      </c>
      <c r="AZ409" s="7">
        <f ca="1">+Tabla1[[#This Row],[CODTRA6]]</f>
        <v>0</v>
      </c>
      <c r="BA409" s="7">
        <f ca="1">+Tabla1[[#This Row],[CODTRA7]]</f>
        <v>0</v>
      </c>
      <c r="BB409" s="7" t="e">
        <f ca="1">+Tabla1[[#This Row],[CODTRA8]]</f>
        <v>#NAME?</v>
      </c>
      <c r="BC409" s="7">
        <f>+Tabla1[[#This Row],[SEXO]]</f>
        <v>2</v>
      </c>
      <c r="BD409" s="7">
        <v>9589</v>
      </c>
      <c r="BE409" s="7"/>
      <c r="BF409" s="7">
        <v>959616135</v>
      </c>
      <c r="BG409" s="10" t="s">
        <v>1704</v>
      </c>
      <c r="BH409" s="7"/>
      <c r="BI409" s="9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9"/>
      <c r="CH409" s="9"/>
      <c r="CI409" s="9"/>
      <c r="CJ409" s="7">
        <v>1</v>
      </c>
    </row>
    <row r="410" spans="1:88" ht="15" x14ac:dyDescent="0.25">
      <c r="A410">
        <v>409</v>
      </c>
      <c r="B410" s="28">
        <v>954</v>
      </c>
      <c r="C410" s="28" t="s">
        <v>667</v>
      </c>
      <c r="D410" s="45">
        <v>30830530</v>
      </c>
      <c r="E410" s="29" t="s">
        <v>2513</v>
      </c>
      <c r="F410" s="29"/>
      <c r="G410" s="29" t="s">
        <v>1702</v>
      </c>
      <c r="H410" s="30">
        <f t="shared" si="67"/>
        <v>19590</v>
      </c>
      <c r="I410" s="29"/>
      <c r="J410" s="28">
        <v>0</v>
      </c>
      <c r="K410" s="31">
        <v>0</v>
      </c>
      <c r="L410" s="7"/>
      <c r="M410" s="7"/>
      <c r="N410" s="7"/>
      <c r="O410" s="32" t="str">
        <f>"Retención Judicial "&amp;(Tabla1[[#This Row],[JUDICIAL]]*100)&amp;"%"</f>
        <v>Retención Judicial 0%</v>
      </c>
      <c r="P410" s="7"/>
      <c r="Q410" s="33">
        <f t="shared" si="72"/>
        <v>930</v>
      </c>
      <c r="R410" s="34">
        <f>+Tabla1[[#This Row],[MINIMO VITAL]]*9%</f>
        <v>83.7</v>
      </c>
      <c r="S410" s="7"/>
      <c r="T410" s="7">
        <f t="shared" ca="1" si="63"/>
        <v>65</v>
      </c>
      <c r="U410" s="7" t="str">
        <f t="shared" si="64"/>
        <v>30830530</v>
      </c>
      <c r="V410" s="7"/>
      <c r="W410" s="7"/>
      <c r="X410" s="7"/>
      <c r="Y410" s="7"/>
      <c r="Z410" s="7"/>
      <c r="AA410" s="8">
        <f>+Tabla1[[#This Row],[FECHA DE
NACIMIENTO]]</f>
        <v>19590</v>
      </c>
      <c r="AB410" s="20"/>
      <c r="AC410" s="7"/>
      <c r="AD410" s="7" t="str">
        <f>IF(COUNTIF(D$1:D409,D410)=0,"OK","Duplicado")</f>
        <v>OK</v>
      </c>
      <c r="AE410" s="7" t="str">
        <f t="shared" ca="1" si="65"/>
        <v>Inactivo</v>
      </c>
      <c r="AF410" s="9" t="s">
        <v>668</v>
      </c>
      <c r="AG410" s="9" t="str">
        <f t="shared" si="68"/>
        <v>CMAC</v>
      </c>
      <c r="AH410" s="7"/>
      <c r="AI410" s="7"/>
      <c r="AJ410" s="7"/>
      <c r="AK410" s="7"/>
      <c r="AL410" s="7"/>
      <c r="AM410" s="7"/>
      <c r="AN410" s="7"/>
      <c r="AO410" s="7" t="e">
        <f ca="1">SEPARARAPELLIDOS2018(Tabla1[[#This Row],[APELLIDOS Y NOMBRES]])</f>
        <v>#NAME?</v>
      </c>
      <c r="AP410" s="7">
        <f t="shared" ca="1" si="69"/>
        <v>0</v>
      </c>
      <c r="AQ410" s="7">
        <f t="shared" ca="1" si="70"/>
        <v>0</v>
      </c>
      <c r="AR410" s="7">
        <f t="shared" ca="1" si="71"/>
        <v>0</v>
      </c>
      <c r="AS410" s="7" t="e">
        <f ca="1">QuitarSimbolos(Tabla1[[#This Row],[CODTRA5]])</f>
        <v>#NAME?</v>
      </c>
      <c r="AT410" s="7" t="s">
        <v>1703</v>
      </c>
      <c r="AU410" s="7">
        <f t="shared" si="66"/>
        <v>1</v>
      </c>
      <c r="AV410" s="7">
        <v>1</v>
      </c>
      <c r="AW410" s="7" t="str">
        <f>+Tabla1[[#This Row],[DNI23]]</f>
        <v>30830530</v>
      </c>
      <c r="AX410" s="7">
        <v>604</v>
      </c>
      <c r="AY410" s="8">
        <f>+Tabla1[[#This Row],[FECHA DE
NACIMIENTO]]</f>
        <v>19590</v>
      </c>
      <c r="AZ410" s="7">
        <f ca="1">+Tabla1[[#This Row],[CODTRA6]]</f>
        <v>0</v>
      </c>
      <c r="BA410" s="7">
        <f ca="1">+Tabla1[[#This Row],[CODTRA7]]</f>
        <v>0</v>
      </c>
      <c r="BB410" s="7" t="e">
        <f ca="1">+Tabla1[[#This Row],[CODTRA8]]</f>
        <v>#NAME?</v>
      </c>
      <c r="BC410" s="7">
        <f>+Tabla1[[#This Row],[SEXO]]</f>
        <v>1</v>
      </c>
      <c r="BD410" s="7">
        <v>9589</v>
      </c>
      <c r="BE410" s="7"/>
      <c r="BF410" s="7">
        <v>959616135</v>
      </c>
      <c r="BG410" s="10" t="s">
        <v>1704</v>
      </c>
      <c r="BH410" s="7"/>
      <c r="BI410" s="9"/>
      <c r="BJ410" s="7"/>
      <c r="BK410" s="7"/>
      <c r="BL410" s="7"/>
      <c r="BM410" s="7" t="s">
        <v>2514</v>
      </c>
      <c r="BN410" s="7">
        <v>6</v>
      </c>
      <c r="BO410" s="7"/>
      <c r="BP410" s="7"/>
      <c r="BQ410" s="7"/>
      <c r="BR410" s="7">
        <v>2</v>
      </c>
      <c r="BS410" s="7" t="s">
        <v>2234</v>
      </c>
      <c r="BT410" s="7"/>
      <c r="BU410" s="7">
        <v>40701</v>
      </c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9"/>
      <c r="CH410" s="9"/>
      <c r="CI410" s="9"/>
      <c r="CJ410" s="7">
        <v>1</v>
      </c>
    </row>
    <row r="411" spans="1:88" ht="15" x14ac:dyDescent="0.25">
      <c r="A411">
        <v>410</v>
      </c>
      <c r="B411" s="28">
        <v>1325</v>
      </c>
      <c r="C411" s="28" t="s">
        <v>1576</v>
      </c>
      <c r="D411" s="46">
        <v>5309171</v>
      </c>
      <c r="E411" s="29" t="s">
        <v>2515</v>
      </c>
      <c r="F411" s="28"/>
      <c r="G411" s="28" t="s">
        <v>1702</v>
      </c>
      <c r="H411" s="30">
        <f t="shared" si="67"/>
        <v>20663</v>
      </c>
      <c r="I411" s="28"/>
      <c r="J411" s="28">
        <v>0</v>
      </c>
      <c r="K411" s="31">
        <v>0</v>
      </c>
      <c r="L411" s="7"/>
      <c r="M411" s="7"/>
      <c r="N411" s="7"/>
      <c r="O411" s="32" t="str">
        <f>"Retención Judicial "&amp;(Tabla1[[#This Row],[JUDICIAL]]*100)&amp;"%"</f>
        <v>Retención Judicial 0%</v>
      </c>
      <c r="P411" s="7"/>
      <c r="Q411" s="33">
        <f t="shared" si="72"/>
        <v>930</v>
      </c>
      <c r="R411" s="34">
        <f>+Tabla1[[#This Row],[MINIMO VITAL]]*9%</f>
        <v>83.7</v>
      </c>
      <c r="S411" s="7"/>
      <c r="T411" s="7">
        <f t="shared" ca="1" si="63"/>
        <v>62</v>
      </c>
      <c r="U411" s="7" t="str">
        <f t="shared" si="64"/>
        <v>05309171</v>
      </c>
      <c r="V411" s="7"/>
      <c r="W411" s="7"/>
      <c r="X411" s="7"/>
      <c r="Y411" s="7"/>
      <c r="Z411" s="7"/>
      <c r="AA411" s="8">
        <f>+Tabla1[[#This Row],[FECHA DE
NACIMIENTO]]</f>
        <v>20663</v>
      </c>
      <c r="AB411" s="20">
        <v>3.1</v>
      </c>
      <c r="AC411" s="7"/>
      <c r="AD411" s="7" t="str">
        <f>IF(COUNTIF(D$1:D410,D411)=0,"OK","Duplicado")</f>
        <v>OK</v>
      </c>
      <c r="AE411" s="7" t="str">
        <f t="shared" ca="1" si="65"/>
        <v>Inactivo</v>
      </c>
      <c r="AF411" s="7"/>
      <c r="AG411" s="9" t="str">
        <f t="shared" si="68"/>
        <v/>
      </c>
      <c r="AH411" s="7"/>
      <c r="AI411" s="7"/>
      <c r="AJ411" s="7"/>
      <c r="AK411" s="7"/>
      <c r="AL411" s="7"/>
      <c r="AM411" s="7"/>
      <c r="AN411" s="7"/>
      <c r="AO411" s="7" t="e">
        <f ca="1">SEPARARAPELLIDOS2018(Tabla1[[#This Row],[APELLIDOS Y NOMBRES]])</f>
        <v>#NAME?</v>
      </c>
      <c r="AP411" s="7">
        <f t="shared" ca="1" si="69"/>
        <v>0</v>
      </c>
      <c r="AQ411" s="7">
        <f t="shared" ca="1" si="70"/>
        <v>0</v>
      </c>
      <c r="AR411" s="7">
        <f t="shared" ca="1" si="71"/>
        <v>0</v>
      </c>
      <c r="AS411" s="7" t="e">
        <f ca="1">QuitarSimbolos(Tabla1[[#This Row],[CODTRA5]])</f>
        <v>#NAME?</v>
      </c>
      <c r="AT411" s="7" t="s">
        <v>1703</v>
      </c>
      <c r="AU411" s="7">
        <f t="shared" si="66"/>
        <v>1</v>
      </c>
      <c r="AV411" s="7">
        <v>1</v>
      </c>
      <c r="AW411" s="7" t="str">
        <f>+Tabla1[[#This Row],[DNI23]]</f>
        <v>05309171</v>
      </c>
      <c r="AX411" s="7">
        <v>604</v>
      </c>
      <c r="AY411" s="11">
        <f>+Tabla1[[#This Row],[FECHA DE
NACIMIENTO]]</f>
        <v>20663</v>
      </c>
      <c r="AZ411" s="7">
        <f ca="1">+Tabla1[[#This Row],[CODTRA6]]</f>
        <v>0</v>
      </c>
      <c r="BA411" s="7">
        <f ca="1">+Tabla1[[#This Row],[CODTRA7]]</f>
        <v>0</v>
      </c>
      <c r="BB411" s="7" t="e">
        <f ca="1">+Tabla1[[#This Row],[CODTRA8]]</f>
        <v>#NAME?</v>
      </c>
      <c r="BC411" s="7">
        <f>+Tabla1[[#This Row],[SEXO]]</f>
        <v>1</v>
      </c>
      <c r="BD411" s="7">
        <v>9589</v>
      </c>
      <c r="BE411" s="7"/>
      <c r="BF411" s="7">
        <v>959616135</v>
      </c>
      <c r="BG411" s="10" t="s">
        <v>1704</v>
      </c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</row>
    <row r="412" spans="1:88" ht="15" x14ac:dyDescent="0.25">
      <c r="A412">
        <v>411</v>
      </c>
      <c r="B412" s="28">
        <v>955</v>
      </c>
      <c r="C412" s="28" t="s">
        <v>669</v>
      </c>
      <c r="D412" s="45">
        <v>74841431</v>
      </c>
      <c r="E412" s="29" t="s">
        <v>2516</v>
      </c>
      <c r="F412" s="29"/>
      <c r="G412" s="29" t="s">
        <v>1702</v>
      </c>
      <c r="H412" s="30">
        <f t="shared" si="67"/>
        <v>34766</v>
      </c>
      <c r="I412" s="29"/>
      <c r="J412" s="28">
        <v>0</v>
      </c>
      <c r="K412" s="31">
        <v>0</v>
      </c>
      <c r="L412" s="7"/>
      <c r="M412" s="7"/>
      <c r="N412" s="7"/>
      <c r="O412" s="32" t="str">
        <f>"Retención Judicial "&amp;(Tabla1[[#This Row],[JUDICIAL]]*100)&amp;"%"</f>
        <v>Retención Judicial 0%</v>
      </c>
      <c r="P412" s="7"/>
      <c r="Q412" s="33">
        <f t="shared" si="72"/>
        <v>930</v>
      </c>
      <c r="R412" s="34">
        <f>+Tabla1[[#This Row],[MINIMO VITAL]]*9%</f>
        <v>83.7</v>
      </c>
      <c r="S412" s="7"/>
      <c r="T412" s="7">
        <f t="shared" ca="1" si="63"/>
        <v>24</v>
      </c>
      <c r="U412" s="7" t="str">
        <f t="shared" si="64"/>
        <v>74841431</v>
      </c>
      <c r="V412" s="7"/>
      <c r="W412" s="7"/>
      <c r="X412" s="7"/>
      <c r="Y412" s="7"/>
      <c r="Z412" s="7"/>
      <c r="AA412" s="8">
        <f>+Tabla1[[#This Row],[FECHA DE
NACIMIENTO]]</f>
        <v>34766</v>
      </c>
      <c r="AB412" s="20"/>
      <c r="AC412" s="7"/>
      <c r="AD412" s="7" t="str">
        <f>IF(COUNTIF(D$1:D411,D412)=0,"OK","Duplicado")</f>
        <v>OK</v>
      </c>
      <c r="AE412" s="7" t="str">
        <f t="shared" ca="1" si="65"/>
        <v>Inactivo</v>
      </c>
      <c r="AF412" s="9" t="s">
        <v>670</v>
      </c>
      <c r="AG412" s="9" t="str">
        <f t="shared" si="68"/>
        <v>CMAC</v>
      </c>
      <c r="AH412" s="7"/>
      <c r="AI412" s="7"/>
      <c r="AJ412" s="7"/>
      <c r="AK412" s="7"/>
      <c r="AL412" s="7"/>
      <c r="AM412" s="7"/>
      <c r="AN412" s="7"/>
      <c r="AO412" s="7" t="e">
        <f ca="1">SEPARARAPELLIDOS2018(Tabla1[[#This Row],[APELLIDOS Y NOMBRES]])</f>
        <v>#NAME?</v>
      </c>
      <c r="AP412" s="7">
        <f t="shared" ca="1" si="69"/>
        <v>0</v>
      </c>
      <c r="AQ412" s="7">
        <f t="shared" ca="1" si="70"/>
        <v>0</v>
      </c>
      <c r="AR412" s="7">
        <f t="shared" ca="1" si="71"/>
        <v>0</v>
      </c>
      <c r="AS412" s="7" t="e">
        <f ca="1">QuitarSimbolos(Tabla1[[#This Row],[CODTRA5]])</f>
        <v>#NAME?</v>
      </c>
      <c r="AT412" s="7" t="s">
        <v>1974</v>
      </c>
      <c r="AU412" s="7">
        <f t="shared" si="66"/>
        <v>2</v>
      </c>
      <c r="AV412" s="7">
        <v>1</v>
      </c>
      <c r="AW412" s="7" t="str">
        <f>+Tabla1[[#This Row],[DNI23]]</f>
        <v>74841431</v>
      </c>
      <c r="AX412" s="7">
        <v>604</v>
      </c>
      <c r="AY412" s="8">
        <f>+Tabla1[[#This Row],[FECHA DE
NACIMIENTO]]</f>
        <v>34766</v>
      </c>
      <c r="AZ412" s="7">
        <f ca="1">+Tabla1[[#This Row],[CODTRA6]]</f>
        <v>0</v>
      </c>
      <c r="BA412" s="7">
        <f ca="1">+Tabla1[[#This Row],[CODTRA7]]</f>
        <v>0</v>
      </c>
      <c r="BB412" s="7" t="e">
        <f ca="1">+Tabla1[[#This Row],[CODTRA8]]</f>
        <v>#NAME?</v>
      </c>
      <c r="BC412" s="7">
        <f>+Tabla1[[#This Row],[SEXO]]</f>
        <v>2</v>
      </c>
      <c r="BD412" s="7">
        <v>9589</v>
      </c>
      <c r="BE412" s="7"/>
      <c r="BF412" s="7">
        <v>959616135</v>
      </c>
      <c r="BG412" s="10" t="s">
        <v>1704</v>
      </c>
      <c r="BH412" s="7"/>
      <c r="BI412" s="9"/>
      <c r="BJ412" s="7"/>
      <c r="BK412" s="7"/>
      <c r="BL412" s="7"/>
      <c r="BM412" s="7" t="s">
        <v>1711</v>
      </c>
      <c r="BN412" s="7">
        <v>19</v>
      </c>
      <c r="BO412" s="7"/>
      <c r="BP412" s="7"/>
      <c r="BQ412" s="7"/>
      <c r="BR412" s="7">
        <v>2</v>
      </c>
      <c r="BS412" s="7" t="s">
        <v>2267</v>
      </c>
      <c r="BT412" s="7"/>
      <c r="BU412" s="7">
        <v>40704</v>
      </c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9"/>
      <c r="CH412" s="9"/>
      <c r="CI412" s="9"/>
      <c r="CJ412" s="7">
        <v>1</v>
      </c>
    </row>
    <row r="413" spans="1:88" ht="15" x14ac:dyDescent="0.25">
      <c r="A413">
        <v>412</v>
      </c>
      <c r="B413" s="28">
        <v>426</v>
      </c>
      <c r="C413" s="28" t="s">
        <v>671</v>
      </c>
      <c r="D413" s="45">
        <v>41797085</v>
      </c>
      <c r="E413" s="35" t="s">
        <v>3452</v>
      </c>
      <c r="F413" s="29" t="s">
        <v>1720</v>
      </c>
      <c r="G413" s="29" t="s">
        <v>1702</v>
      </c>
      <c r="H413" s="30">
        <f t="shared" si="67"/>
        <v>30327</v>
      </c>
      <c r="I413" s="29" t="s">
        <v>1720</v>
      </c>
      <c r="J413" s="28">
        <v>0</v>
      </c>
      <c r="K413" s="31">
        <v>0</v>
      </c>
      <c r="L413" s="7"/>
      <c r="M413" s="7"/>
      <c r="N413" s="7"/>
      <c r="O413" s="32" t="str">
        <f>"Retención Judicial "&amp;(Tabla1[[#This Row],[JUDICIAL]]*100)&amp;"%"</f>
        <v>Retención Judicial 0%</v>
      </c>
      <c r="P413" s="7"/>
      <c r="Q413" s="33">
        <f t="shared" si="72"/>
        <v>930</v>
      </c>
      <c r="R413" s="34">
        <f>+Tabla1[[#This Row],[MINIMO VITAL]]*9%</f>
        <v>83.7</v>
      </c>
      <c r="S413" s="7"/>
      <c r="T413" s="7">
        <f t="shared" ca="1" si="63"/>
        <v>36</v>
      </c>
      <c r="U413" s="7" t="str">
        <f t="shared" si="64"/>
        <v>41797085</v>
      </c>
      <c r="V413" s="7"/>
      <c r="W413" s="7"/>
      <c r="X413" s="7"/>
      <c r="Y413" s="7"/>
      <c r="Z413" s="7"/>
      <c r="AA413" s="8">
        <f>+Tabla1[[#This Row],[FECHA DE
NACIMIENTO]]</f>
        <v>30327</v>
      </c>
      <c r="AB413" s="20"/>
      <c r="AC413" s="7"/>
      <c r="AD413" s="7" t="str">
        <f>IF(COUNTIF(D$1:D412,D413)=0,"OK","Duplicado")</f>
        <v>OK</v>
      </c>
      <c r="AE413" s="7" t="str">
        <f t="shared" ca="1" si="65"/>
        <v>Inactivo</v>
      </c>
      <c r="AF413" s="9" t="s">
        <v>1720</v>
      </c>
      <c r="AG413" s="9" t="str">
        <f t="shared" si="68"/>
        <v/>
      </c>
      <c r="AH413" s="7"/>
      <c r="AI413" s="7"/>
      <c r="AJ413" s="7"/>
      <c r="AK413" s="7"/>
      <c r="AL413" s="7"/>
      <c r="AM413" s="7"/>
      <c r="AN413" s="7"/>
      <c r="AO413" s="7" t="e">
        <f ca="1">SEPARARAPELLIDOS2018(Tabla1[[#This Row],[APELLIDOS Y NOMBRES]])</f>
        <v>#NAME?</v>
      </c>
      <c r="AP413" s="7">
        <f t="shared" ca="1" si="69"/>
        <v>0</v>
      </c>
      <c r="AQ413" s="7">
        <f t="shared" ca="1" si="70"/>
        <v>0</v>
      </c>
      <c r="AR413" s="7">
        <f t="shared" ca="1" si="71"/>
        <v>0</v>
      </c>
      <c r="AS413" s="7" t="e">
        <f ca="1">QuitarSimbolos(Tabla1[[#This Row],[CODTRA5]])</f>
        <v>#NAME?</v>
      </c>
      <c r="AT413" s="7" t="s">
        <v>1974</v>
      </c>
      <c r="AU413" s="7">
        <f t="shared" si="66"/>
        <v>2</v>
      </c>
      <c r="AV413" s="7">
        <v>1</v>
      </c>
      <c r="AW413" s="7" t="str">
        <f>+Tabla1[[#This Row],[DNI23]]</f>
        <v>41797085</v>
      </c>
      <c r="AX413" s="7">
        <v>604</v>
      </c>
      <c r="AY413" s="8">
        <f>+Tabla1[[#This Row],[FECHA DE
NACIMIENTO]]</f>
        <v>30327</v>
      </c>
      <c r="AZ413" s="7">
        <f ca="1">+Tabla1[[#This Row],[CODTRA6]]</f>
        <v>0</v>
      </c>
      <c r="BA413" s="7">
        <f ca="1">+Tabla1[[#This Row],[CODTRA7]]</f>
        <v>0</v>
      </c>
      <c r="BB413" s="7" t="e">
        <f ca="1">+Tabla1[[#This Row],[CODTRA8]]</f>
        <v>#NAME?</v>
      </c>
      <c r="BC413" s="7">
        <f>+Tabla1[[#This Row],[SEXO]]</f>
        <v>2</v>
      </c>
      <c r="BD413" s="7">
        <v>9589</v>
      </c>
      <c r="BE413" s="7"/>
      <c r="BF413" s="7">
        <v>959616135</v>
      </c>
      <c r="BG413" s="10" t="s">
        <v>1704</v>
      </c>
      <c r="BH413" s="7"/>
      <c r="BI413" s="9"/>
      <c r="BJ413" s="7"/>
      <c r="BK413" s="7"/>
      <c r="BL413" s="7"/>
      <c r="BM413" s="7" t="s">
        <v>1721</v>
      </c>
      <c r="BN413" s="7">
        <v>12</v>
      </c>
      <c r="BO413" s="7"/>
      <c r="BP413" s="7"/>
      <c r="BQ413" s="7"/>
      <c r="BR413" s="7">
        <v>2</v>
      </c>
      <c r="BS413" s="7" t="s">
        <v>2517</v>
      </c>
      <c r="BT413" s="7"/>
      <c r="BU413" s="7">
        <v>40704</v>
      </c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9"/>
      <c r="CH413" s="9"/>
      <c r="CI413" s="9"/>
      <c r="CJ413" s="7">
        <v>1</v>
      </c>
    </row>
    <row r="414" spans="1:88" ht="15" x14ac:dyDescent="0.25">
      <c r="A414">
        <v>413</v>
      </c>
      <c r="B414" s="28">
        <v>199</v>
      </c>
      <c r="C414" s="28" t="s">
        <v>672</v>
      </c>
      <c r="D414" s="45">
        <v>30835342</v>
      </c>
      <c r="E414" s="35" t="s">
        <v>3453</v>
      </c>
      <c r="F414" s="35" t="s">
        <v>3660</v>
      </c>
      <c r="G414" s="35" t="s">
        <v>1736</v>
      </c>
      <c r="H414" s="30">
        <f t="shared" si="67"/>
        <v>26155</v>
      </c>
      <c r="I414" s="29" t="s">
        <v>1710</v>
      </c>
      <c r="J414" s="28">
        <v>0</v>
      </c>
      <c r="K414" s="31">
        <v>0</v>
      </c>
      <c r="L414" s="7"/>
      <c r="M414" s="7"/>
      <c r="N414" s="7"/>
      <c r="O414" s="32" t="str">
        <f>"Retención Judicial "&amp;(Tabla1[[#This Row],[JUDICIAL]]*100)&amp;"%"</f>
        <v>Retención Judicial 0%</v>
      </c>
      <c r="P414" s="7"/>
      <c r="Q414" s="33">
        <f t="shared" si="72"/>
        <v>930</v>
      </c>
      <c r="R414" s="34">
        <f>+Tabla1[[#This Row],[MINIMO VITAL]]*9%</f>
        <v>83.7</v>
      </c>
      <c r="S414" s="7"/>
      <c r="T414" s="7">
        <f t="shared" ca="1" si="63"/>
        <v>47</v>
      </c>
      <c r="U414" s="7" t="str">
        <f t="shared" si="64"/>
        <v>30835342</v>
      </c>
      <c r="V414" s="7"/>
      <c r="W414" s="7"/>
      <c r="X414" s="7"/>
      <c r="Y414" s="7"/>
      <c r="Z414" s="7"/>
      <c r="AA414" s="8">
        <f>+Tabla1[[#This Row],[FECHA DE
NACIMIENTO]]</f>
        <v>26155</v>
      </c>
      <c r="AB414" s="20"/>
      <c r="AC414" s="7"/>
      <c r="AD414" s="7" t="str">
        <f>IF(COUNTIF(D$1:D413,D414)=0,"OK","Duplicado")</f>
        <v>OK</v>
      </c>
      <c r="AE414" s="7" t="str">
        <f t="shared" ca="1" si="65"/>
        <v>Inactivo</v>
      </c>
      <c r="AF414" s="9" t="s">
        <v>1720</v>
      </c>
      <c r="AG414" s="9" t="str">
        <f t="shared" si="68"/>
        <v/>
      </c>
      <c r="AH414" s="7"/>
      <c r="AI414" s="7"/>
      <c r="AJ414" s="7"/>
      <c r="AK414" s="7"/>
      <c r="AL414" s="7"/>
      <c r="AM414" s="7"/>
      <c r="AN414" s="7"/>
      <c r="AO414" s="7" t="e">
        <f ca="1">SEPARARAPELLIDOS2018(Tabla1[[#This Row],[APELLIDOS Y NOMBRES]])</f>
        <v>#NAME?</v>
      </c>
      <c r="AP414" s="7">
        <f t="shared" ca="1" si="69"/>
        <v>0</v>
      </c>
      <c r="AQ414" s="7">
        <f t="shared" ca="1" si="70"/>
        <v>0</v>
      </c>
      <c r="AR414" s="7">
        <f t="shared" ca="1" si="71"/>
        <v>0</v>
      </c>
      <c r="AS414" s="7" t="e">
        <f ca="1">QuitarSimbolos(Tabla1[[#This Row],[CODTRA5]])</f>
        <v>#NAME?</v>
      </c>
      <c r="AT414" s="7" t="s">
        <v>1703</v>
      </c>
      <c r="AU414" s="7">
        <f t="shared" si="66"/>
        <v>1</v>
      </c>
      <c r="AV414" s="7">
        <v>1</v>
      </c>
      <c r="AW414" s="7" t="str">
        <f>+Tabla1[[#This Row],[DNI23]]</f>
        <v>30835342</v>
      </c>
      <c r="AX414" s="7">
        <v>604</v>
      </c>
      <c r="AY414" s="8">
        <f>+Tabla1[[#This Row],[FECHA DE
NACIMIENTO]]</f>
        <v>26155</v>
      </c>
      <c r="AZ414" s="7">
        <f ca="1">+Tabla1[[#This Row],[CODTRA6]]</f>
        <v>0</v>
      </c>
      <c r="BA414" s="7">
        <f ca="1">+Tabla1[[#This Row],[CODTRA7]]</f>
        <v>0</v>
      </c>
      <c r="BB414" s="7" t="e">
        <f ca="1">+Tabla1[[#This Row],[CODTRA8]]</f>
        <v>#NAME?</v>
      </c>
      <c r="BC414" s="7">
        <f>+Tabla1[[#This Row],[SEXO]]</f>
        <v>1</v>
      </c>
      <c r="BD414" s="7">
        <v>9589</v>
      </c>
      <c r="BE414" s="7"/>
      <c r="BF414" s="7">
        <v>999987507</v>
      </c>
      <c r="BG414" s="10" t="s">
        <v>1704</v>
      </c>
      <c r="BH414" s="7">
        <v>17</v>
      </c>
      <c r="BI414" s="9" t="s">
        <v>2063</v>
      </c>
      <c r="BJ414" s="7">
        <v>1000</v>
      </c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>
        <v>40701</v>
      </c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9"/>
      <c r="CH414" s="9"/>
      <c r="CI414" s="9"/>
      <c r="CJ414" s="7">
        <v>1</v>
      </c>
    </row>
    <row r="415" spans="1:88" ht="15" x14ac:dyDescent="0.25">
      <c r="A415">
        <v>414</v>
      </c>
      <c r="B415" s="28">
        <v>53</v>
      </c>
      <c r="C415" s="28" t="s">
        <v>673</v>
      </c>
      <c r="D415" s="45">
        <v>4632145</v>
      </c>
      <c r="E415" s="29" t="s">
        <v>2518</v>
      </c>
      <c r="F415" s="29"/>
      <c r="G415" s="29" t="s">
        <v>1702</v>
      </c>
      <c r="H415" s="30">
        <f t="shared" si="67"/>
        <v>21872</v>
      </c>
      <c r="I415" s="29" t="s">
        <v>1720</v>
      </c>
      <c r="J415" s="28">
        <v>0</v>
      </c>
      <c r="K415" s="31">
        <v>0</v>
      </c>
      <c r="L415" s="7"/>
      <c r="M415" s="7"/>
      <c r="N415" s="7"/>
      <c r="O415" s="32" t="str">
        <f>"Retención Judicial "&amp;(Tabla1[[#This Row],[JUDICIAL]]*100)&amp;"%"</f>
        <v>Retención Judicial 0%</v>
      </c>
      <c r="P415" s="7"/>
      <c r="Q415" s="33">
        <f t="shared" si="72"/>
        <v>930</v>
      </c>
      <c r="R415" s="34">
        <f>+Tabla1[[#This Row],[MINIMO VITAL]]*9%</f>
        <v>83.7</v>
      </c>
      <c r="S415" s="7"/>
      <c r="T415" s="7">
        <f t="shared" ca="1" si="63"/>
        <v>59</v>
      </c>
      <c r="U415" s="7" t="str">
        <f t="shared" si="64"/>
        <v>04632145</v>
      </c>
      <c r="V415" s="7"/>
      <c r="W415" s="7"/>
      <c r="X415" s="7"/>
      <c r="Y415" s="7"/>
      <c r="Z415" s="7"/>
      <c r="AA415" s="8">
        <f>+Tabla1[[#This Row],[FECHA DE
NACIMIENTO]]</f>
        <v>21872</v>
      </c>
      <c r="AB415" s="20"/>
      <c r="AC415" s="7"/>
      <c r="AD415" s="7" t="str">
        <f>IF(COUNTIF(D$1:D414,D415)=0,"OK","Duplicado")</f>
        <v>OK</v>
      </c>
      <c r="AE415" s="7" t="str">
        <f t="shared" ca="1" si="65"/>
        <v>Inactivo</v>
      </c>
      <c r="AF415" s="9" t="s">
        <v>674</v>
      </c>
      <c r="AG415" s="9" t="str">
        <f t="shared" si="68"/>
        <v>CMAC</v>
      </c>
      <c r="AH415" s="7"/>
      <c r="AI415" s="7"/>
      <c r="AJ415" s="7"/>
      <c r="AK415" s="7"/>
      <c r="AL415" s="7"/>
      <c r="AM415" s="7"/>
      <c r="AN415" s="7"/>
      <c r="AO415" s="7" t="e">
        <f ca="1">SEPARARAPELLIDOS2018(Tabla1[[#This Row],[APELLIDOS Y NOMBRES]])</f>
        <v>#NAME?</v>
      </c>
      <c r="AP415" s="7">
        <f t="shared" ca="1" si="69"/>
        <v>0</v>
      </c>
      <c r="AQ415" s="7">
        <f t="shared" ca="1" si="70"/>
        <v>0</v>
      </c>
      <c r="AR415" s="7">
        <f t="shared" ca="1" si="71"/>
        <v>0</v>
      </c>
      <c r="AS415" s="7" t="e">
        <f ca="1">QuitarSimbolos(Tabla1[[#This Row],[CODTRA5]])</f>
        <v>#NAME?</v>
      </c>
      <c r="AT415" s="7" t="s">
        <v>1974</v>
      </c>
      <c r="AU415" s="7">
        <f t="shared" si="66"/>
        <v>2</v>
      </c>
      <c r="AV415" s="7">
        <v>1</v>
      </c>
      <c r="AW415" s="7" t="str">
        <f>+Tabla1[[#This Row],[DNI23]]</f>
        <v>04632145</v>
      </c>
      <c r="AX415" s="7">
        <v>604</v>
      </c>
      <c r="AY415" s="8">
        <f>+Tabla1[[#This Row],[FECHA DE
NACIMIENTO]]</f>
        <v>21872</v>
      </c>
      <c r="AZ415" s="7">
        <f ca="1">+Tabla1[[#This Row],[CODTRA6]]</f>
        <v>0</v>
      </c>
      <c r="BA415" s="7">
        <f ca="1">+Tabla1[[#This Row],[CODTRA7]]</f>
        <v>0</v>
      </c>
      <c r="BB415" s="7" t="e">
        <f ca="1">+Tabla1[[#This Row],[CODTRA8]]</f>
        <v>#NAME?</v>
      </c>
      <c r="BC415" s="7">
        <f>+Tabla1[[#This Row],[SEXO]]</f>
        <v>2</v>
      </c>
      <c r="BD415" s="7">
        <v>9589</v>
      </c>
      <c r="BE415" s="7"/>
      <c r="BF415" s="7">
        <v>959616135</v>
      </c>
      <c r="BG415" s="10" t="s">
        <v>1704</v>
      </c>
      <c r="BH415" s="7"/>
      <c r="BI415" s="9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 t="s">
        <v>2519</v>
      </c>
      <c r="BU415" s="7">
        <v>40704</v>
      </c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9"/>
      <c r="CH415" s="9"/>
      <c r="CI415" s="9"/>
      <c r="CJ415" s="7">
        <v>1</v>
      </c>
    </row>
    <row r="416" spans="1:88" ht="15" x14ac:dyDescent="0.25">
      <c r="A416">
        <v>415</v>
      </c>
      <c r="B416" s="28">
        <v>556</v>
      </c>
      <c r="C416" s="28" t="s">
        <v>675</v>
      </c>
      <c r="D416" s="45">
        <v>43123536</v>
      </c>
      <c r="E416" s="29" t="s">
        <v>2520</v>
      </c>
      <c r="F416" s="29" t="s">
        <v>2521</v>
      </c>
      <c r="G416" s="29" t="s">
        <v>1757</v>
      </c>
      <c r="H416" s="30">
        <f t="shared" si="67"/>
        <v>30159</v>
      </c>
      <c r="I416" s="29" t="s">
        <v>1737</v>
      </c>
      <c r="J416" s="28">
        <v>0</v>
      </c>
      <c r="K416" s="31">
        <v>0</v>
      </c>
      <c r="L416" s="7"/>
      <c r="M416" s="7"/>
      <c r="N416" s="7"/>
      <c r="O416" s="32" t="str">
        <f>"Retención Judicial "&amp;(Tabla1[[#This Row],[JUDICIAL]]*100)&amp;"%"</f>
        <v>Retención Judicial 0%</v>
      </c>
      <c r="P416" s="7"/>
      <c r="Q416" s="33">
        <f t="shared" si="72"/>
        <v>930</v>
      </c>
      <c r="R416" s="34">
        <f>+Tabla1[[#This Row],[MINIMO VITAL]]*9%</f>
        <v>83.7</v>
      </c>
      <c r="S416" s="7"/>
      <c r="T416" s="7">
        <f t="shared" ca="1" si="63"/>
        <v>36</v>
      </c>
      <c r="U416" s="7" t="str">
        <f t="shared" si="64"/>
        <v>43123536</v>
      </c>
      <c r="V416" s="7"/>
      <c r="W416" s="7"/>
      <c r="X416" s="7"/>
      <c r="Y416" s="7"/>
      <c r="Z416" s="7"/>
      <c r="AA416" s="8">
        <f>+Tabla1[[#This Row],[FECHA DE
NACIMIENTO]]</f>
        <v>30159</v>
      </c>
      <c r="AB416" s="20"/>
      <c r="AC416" s="7"/>
      <c r="AD416" s="7" t="str">
        <f>IF(COUNTIF(D$1:D415,D416)=0,"OK","Duplicado")</f>
        <v>OK</v>
      </c>
      <c r="AE416" s="7" t="str">
        <f t="shared" ca="1" si="65"/>
        <v>Inactivo</v>
      </c>
      <c r="AF416" s="9" t="s">
        <v>676</v>
      </c>
      <c r="AG416" s="9" t="str">
        <f t="shared" si="68"/>
        <v>CMAC</v>
      </c>
      <c r="AH416" s="7"/>
      <c r="AI416" s="7"/>
      <c r="AJ416" s="7"/>
      <c r="AK416" s="7"/>
      <c r="AL416" s="7"/>
      <c r="AM416" s="7"/>
      <c r="AN416" s="7"/>
      <c r="AO416" s="7" t="e">
        <f ca="1">SEPARARAPELLIDOS2018(Tabla1[[#This Row],[APELLIDOS Y NOMBRES]])</f>
        <v>#NAME?</v>
      </c>
      <c r="AP416" s="7">
        <f t="shared" ca="1" si="69"/>
        <v>0</v>
      </c>
      <c r="AQ416" s="7">
        <f t="shared" ca="1" si="70"/>
        <v>0</v>
      </c>
      <c r="AR416" s="7">
        <f t="shared" ca="1" si="71"/>
        <v>0</v>
      </c>
      <c r="AS416" s="7" t="e">
        <f ca="1">QuitarSimbolos(Tabla1[[#This Row],[CODTRA5]])</f>
        <v>#NAME?</v>
      </c>
      <c r="AT416" s="7" t="s">
        <v>1703</v>
      </c>
      <c r="AU416" s="7">
        <f t="shared" si="66"/>
        <v>1</v>
      </c>
      <c r="AV416" s="7">
        <v>1</v>
      </c>
      <c r="AW416" s="7" t="str">
        <f>+Tabla1[[#This Row],[DNI23]]</f>
        <v>43123536</v>
      </c>
      <c r="AX416" s="7">
        <v>604</v>
      </c>
      <c r="AY416" s="8">
        <f>+Tabla1[[#This Row],[FECHA DE
NACIMIENTO]]</f>
        <v>30159</v>
      </c>
      <c r="AZ416" s="7">
        <f ca="1">+Tabla1[[#This Row],[CODTRA6]]</f>
        <v>0</v>
      </c>
      <c r="BA416" s="7">
        <f ca="1">+Tabla1[[#This Row],[CODTRA7]]</f>
        <v>0</v>
      </c>
      <c r="BB416" s="7" t="e">
        <f ca="1">+Tabla1[[#This Row],[CODTRA8]]</f>
        <v>#NAME?</v>
      </c>
      <c r="BC416" s="7">
        <f>+Tabla1[[#This Row],[SEXO]]</f>
        <v>1</v>
      </c>
      <c r="BD416" s="7">
        <v>9589</v>
      </c>
      <c r="BE416" s="7"/>
      <c r="BF416" s="7">
        <v>959616135</v>
      </c>
      <c r="BG416" s="10" t="s">
        <v>1704</v>
      </c>
      <c r="BH416" s="7"/>
      <c r="BI416" s="9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9"/>
      <c r="CH416" s="9"/>
      <c r="CI416" s="9"/>
      <c r="CJ416" s="7">
        <v>1</v>
      </c>
    </row>
    <row r="417" spans="1:88" ht="15" x14ac:dyDescent="0.25">
      <c r="A417">
        <v>416</v>
      </c>
      <c r="B417" s="28">
        <v>550</v>
      </c>
      <c r="C417" s="28" t="s">
        <v>677</v>
      </c>
      <c r="D417" s="45">
        <v>41797066</v>
      </c>
      <c r="E417" s="29" t="s">
        <v>2522</v>
      </c>
      <c r="F417" s="29" t="s">
        <v>2523</v>
      </c>
      <c r="G417" s="29" t="s">
        <v>1757</v>
      </c>
      <c r="H417" s="30">
        <f t="shared" si="67"/>
        <v>30361</v>
      </c>
      <c r="I417" s="29" t="s">
        <v>1737</v>
      </c>
      <c r="J417" s="28">
        <v>0</v>
      </c>
      <c r="K417" s="31">
        <v>0</v>
      </c>
      <c r="L417" s="7"/>
      <c r="M417" s="7"/>
      <c r="N417" s="7"/>
      <c r="O417" s="32" t="str">
        <f>"Retención Judicial "&amp;(Tabla1[[#This Row],[JUDICIAL]]*100)&amp;"%"</f>
        <v>Retención Judicial 0%</v>
      </c>
      <c r="P417" s="7"/>
      <c r="Q417" s="33">
        <f t="shared" si="72"/>
        <v>930</v>
      </c>
      <c r="R417" s="34">
        <f>+Tabla1[[#This Row],[MINIMO VITAL]]*9%</f>
        <v>83.7</v>
      </c>
      <c r="S417" s="7"/>
      <c r="T417" s="7">
        <f t="shared" ca="1" si="63"/>
        <v>36</v>
      </c>
      <c r="U417" s="7" t="str">
        <f t="shared" si="64"/>
        <v>41797066</v>
      </c>
      <c r="V417" s="7"/>
      <c r="W417" s="7"/>
      <c r="X417" s="7"/>
      <c r="Y417" s="7"/>
      <c r="Z417" s="7"/>
      <c r="AA417" s="8">
        <f>+Tabla1[[#This Row],[FECHA DE
NACIMIENTO]]</f>
        <v>30361</v>
      </c>
      <c r="AB417" s="20"/>
      <c r="AC417" s="7"/>
      <c r="AD417" s="7" t="str">
        <f>IF(COUNTIF(D$1:D416,D417)=0,"OK","Duplicado")</f>
        <v>OK</v>
      </c>
      <c r="AE417" s="7" t="str">
        <f t="shared" ca="1" si="65"/>
        <v>Inactivo</v>
      </c>
      <c r="AF417" s="9" t="s">
        <v>678</v>
      </c>
      <c r="AG417" s="9" t="str">
        <f t="shared" si="68"/>
        <v>CMAC</v>
      </c>
      <c r="AH417" s="7"/>
      <c r="AI417" s="7"/>
      <c r="AJ417" s="7"/>
      <c r="AK417" s="7"/>
      <c r="AL417" s="7"/>
      <c r="AM417" s="7"/>
      <c r="AN417" s="7"/>
      <c r="AO417" s="7" t="e">
        <f ca="1">SEPARARAPELLIDOS2018(Tabla1[[#This Row],[APELLIDOS Y NOMBRES]])</f>
        <v>#NAME?</v>
      </c>
      <c r="AP417" s="7">
        <f t="shared" ca="1" si="69"/>
        <v>0</v>
      </c>
      <c r="AQ417" s="7">
        <f t="shared" ca="1" si="70"/>
        <v>0</v>
      </c>
      <c r="AR417" s="7">
        <f t="shared" ca="1" si="71"/>
        <v>0</v>
      </c>
      <c r="AS417" s="7" t="e">
        <f ca="1">QuitarSimbolos(Tabla1[[#This Row],[CODTRA5]])</f>
        <v>#NAME?</v>
      </c>
      <c r="AT417" s="7" t="s">
        <v>1703</v>
      </c>
      <c r="AU417" s="7">
        <f t="shared" si="66"/>
        <v>1</v>
      </c>
      <c r="AV417" s="7">
        <v>1</v>
      </c>
      <c r="AW417" s="7" t="str">
        <f>+Tabla1[[#This Row],[DNI23]]</f>
        <v>41797066</v>
      </c>
      <c r="AX417" s="7">
        <v>604</v>
      </c>
      <c r="AY417" s="8">
        <f>+Tabla1[[#This Row],[FECHA DE
NACIMIENTO]]</f>
        <v>30361</v>
      </c>
      <c r="AZ417" s="7">
        <f ca="1">+Tabla1[[#This Row],[CODTRA6]]</f>
        <v>0</v>
      </c>
      <c r="BA417" s="7">
        <f ca="1">+Tabla1[[#This Row],[CODTRA7]]</f>
        <v>0</v>
      </c>
      <c r="BB417" s="7" t="e">
        <f ca="1">+Tabla1[[#This Row],[CODTRA8]]</f>
        <v>#NAME?</v>
      </c>
      <c r="BC417" s="7">
        <f>+Tabla1[[#This Row],[SEXO]]</f>
        <v>1</v>
      </c>
      <c r="BD417" s="7">
        <v>9589</v>
      </c>
      <c r="BE417" s="7"/>
      <c r="BF417" s="7">
        <v>959616135</v>
      </c>
      <c r="BG417" s="10" t="s">
        <v>1704</v>
      </c>
      <c r="BH417" s="7"/>
      <c r="BI417" s="9"/>
      <c r="BJ417" s="7"/>
      <c r="BK417" s="7"/>
      <c r="BL417" s="7"/>
      <c r="BM417" s="7" t="s">
        <v>5</v>
      </c>
      <c r="BN417" s="7">
        <v>1</v>
      </c>
      <c r="BO417" s="7"/>
      <c r="BP417" s="7"/>
      <c r="BQ417" s="7"/>
      <c r="BR417" s="7">
        <v>2</v>
      </c>
      <c r="BS417" s="7" t="s">
        <v>2524</v>
      </c>
      <c r="BT417" s="7"/>
      <c r="BU417" s="7">
        <v>40701</v>
      </c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9"/>
      <c r="CH417" s="9"/>
      <c r="CI417" s="9"/>
      <c r="CJ417" s="7">
        <v>1</v>
      </c>
    </row>
    <row r="418" spans="1:88" ht="15" x14ac:dyDescent="0.25">
      <c r="A418">
        <v>417</v>
      </c>
      <c r="B418" s="28">
        <v>121</v>
      </c>
      <c r="C418" s="28" t="s">
        <v>679</v>
      </c>
      <c r="D418" s="45">
        <v>4629906</v>
      </c>
      <c r="E418" s="29" t="s">
        <v>2525</v>
      </c>
      <c r="F418" s="29"/>
      <c r="G418" s="29" t="s">
        <v>1702</v>
      </c>
      <c r="H418" s="30">
        <f t="shared" si="67"/>
        <v>19792</v>
      </c>
      <c r="I418" s="29" t="s">
        <v>1720</v>
      </c>
      <c r="J418" s="28">
        <v>0</v>
      </c>
      <c r="K418" s="31">
        <v>0</v>
      </c>
      <c r="L418" s="7"/>
      <c r="M418" s="7"/>
      <c r="N418" s="7"/>
      <c r="O418" s="32" t="str">
        <f>"Retención Judicial "&amp;(Tabla1[[#This Row],[JUDICIAL]]*100)&amp;"%"</f>
        <v>Retención Judicial 0%</v>
      </c>
      <c r="P418" s="7"/>
      <c r="Q418" s="33">
        <f t="shared" si="72"/>
        <v>930</v>
      </c>
      <c r="R418" s="34">
        <f>+Tabla1[[#This Row],[MINIMO VITAL]]*9%</f>
        <v>83.7</v>
      </c>
      <c r="S418" s="7"/>
      <c r="T418" s="7">
        <f t="shared" ca="1" si="63"/>
        <v>65</v>
      </c>
      <c r="U418" s="7" t="str">
        <f t="shared" si="64"/>
        <v>04629906</v>
      </c>
      <c r="V418" s="7"/>
      <c r="W418" s="7"/>
      <c r="X418" s="7"/>
      <c r="Y418" s="7"/>
      <c r="Z418" s="7"/>
      <c r="AA418" s="8">
        <f>+Tabla1[[#This Row],[FECHA DE
NACIMIENTO]]</f>
        <v>19792</v>
      </c>
      <c r="AB418" s="20"/>
      <c r="AC418" s="7"/>
      <c r="AD418" s="7" t="str">
        <f>IF(COUNTIF(D$1:D417,D418)=0,"OK","Duplicado")</f>
        <v>OK</v>
      </c>
      <c r="AE418" s="7" t="str">
        <f t="shared" ca="1" si="65"/>
        <v>Inactivo</v>
      </c>
      <c r="AF418" s="9" t="s">
        <v>680</v>
      </c>
      <c r="AG418" s="9" t="str">
        <f t="shared" si="68"/>
        <v>CMAC</v>
      </c>
      <c r="AH418" s="7"/>
      <c r="AI418" s="7"/>
      <c r="AJ418" s="7"/>
      <c r="AK418" s="7"/>
      <c r="AL418" s="7"/>
      <c r="AM418" s="7"/>
      <c r="AN418" s="7"/>
      <c r="AO418" s="7" t="e">
        <f ca="1">SEPARARAPELLIDOS2018(Tabla1[[#This Row],[APELLIDOS Y NOMBRES]])</f>
        <v>#NAME?</v>
      </c>
      <c r="AP418" s="7">
        <f t="shared" ca="1" si="69"/>
        <v>0</v>
      </c>
      <c r="AQ418" s="7">
        <f t="shared" ca="1" si="70"/>
        <v>0</v>
      </c>
      <c r="AR418" s="7">
        <f t="shared" ca="1" si="71"/>
        <v>0</v>
      </c>
      <c r="AS418" s="7" t="e">
        <f ca="1">QuitarSimbolos(Tabla1[[#This Row],[CODTRA5]])</f>
        <v>#NAME?</v>
      </c>
      <c r="AT418" s="7" t="s">
        <v>1703</v>
      </c>
      <c r="AU418" s="7">
        <f t="shared" si="66"/>
        <v>1</v>
      </c>
      <c r="AV418" s="7">
        <v>1</v>
      </c>
      <c r="AW418" s="7" t="str">
        <f>+Tabla1[[#This Row],[DNI23]]</f>
        <v>04629906</v>
      </c>
      <c r="AX418" s="7">
        <v>604</v>
      </c>
      <c r="AY418" s="8">
        <f>+Tabla1[[#This Row],[FECHA DE
NACIMIENTO]]</f>
        <v>19792</v>
      </c>
      <c r="AZ418" s="7">
        <f ca="1">+Tabla1[[#This Row],[CODTRA6]]</f>
        <v>0</v>
      </c>
      <c r="BA418" s="7">
        <f ca="1">+Tabla1[[#This Row],[CODTRA7]]</f>
        <v>0</v>
      </c>
      <c r="BB418" s="7" t="e">
        <f ca="1">+Tabla1[[#This Row],[CODTRA8]]</f>
        <v>#NAME?</v>
      </c>
      <c r="BC418" s="7">
        <f>+Tabla1[[#This Row],[SEXO]]</f>
        <v>1</v>
      </c>
      <c r="BD418" s="7">
        <v>9589</v>
      </c>
      <c r="BE418" s="7"/>
      <c r="BF418" s="7">
        <v>959064330</v>
      </c>
      <c r="BG418" s="10" t="s">
        <v>2526</v>
      </c>
      <c r="BH418" s="7">
        <v>3</v>
      </c>
      <c r="BI418" s="9" t="s">
        <v>2527</v>
      </c>
      <c r="BJ418" s="7">
        <v>413</v>
      </c>
      <c r="BK418" s="7"/>
      <c r="BL418" s="7"/>
      <c r="BM418" s="7"/>
      <c r="BN418" s="7"/>
      <c r="BO418" s="7"/>
      <c r="BP418" s="7"/>
      <c r="BQ418" s="7"/>
      <c r="BR418" s="7">
        <v>2</v>
      </c>
      <c r="BS418" s="7" t="s">
        <v>1961</v>
      </c>
      <c r="BT418" s="7"/>
      <c r="BU418" s="7">
        <v>40701</v>
      </c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9"/>
      <c r="CH418" s="9"/>
      <c r="CI418" s="9"/>
      <c r="CJ418" s="7">
        <v>1</v>
      </c>
    </row>
    <row r="419" spans="1:88" ht="15" x14ac:dyDescent="0.25">
      <c r="A419">
        <v>418</v>
      </c>
      <c r="B419" s="28">
        <v>242</v>
      </c>
      <c r="C419" s="28" t="s">
        <v>681</v>
      </c>
      <c r="D419" s="45">
        <v>30832548</v>
      </c>
      <c r="E419" s="29" t="s">
        <v>2528</v>
      </c>
      <c r="F419" s="29" t="s">
        <v>2529</v>
      </c>
      <c r="G419" s="29" t="s">
        <v>1757</v>
      </c>
      <c r="H419" s="30">
        <f t="shared" si="67"/>
        <v>24327</v>
      </c>
      <c r="I419" s="29" t="s">
        <v>1710</v>
      </c>
      <c r="J419" s="28">
        <v>0</v>
      </c>
      <c r="K419" s="31">
        <v>0</v>
      </c>
      <c r="L419" s="7"/>
      <c r="M419" s="7"/>
      <c r="N419" s="7"/>
      <c r="O419" s="32" t="str">
        <f>"Retención Judicial "&amp;(Tabla1[[#This Row],[JUDICIAL]]*100)&amp;"%"</f>
        <v>Retención Judicial 0%</v>
      </c>
      <c r="P419" s="7"/>
      <c r="Q419" s="33">
        <f t="shared" si="72"/>
        <v>930</v>
      </c>
      <c r="R419" s="34">
        <f>+Tabla1[[#This Row],[MINIMO VITAL]]*9%</f>
        <v>83.7</v>
      </c>
      <c r="S419" s="7"/>
      <c r="T419" s="7">
        <f t="shared" ca="1" si="63"/>
        <v>52</v>
      </c>
      <c r="U419" s="7" t="str">
        <f t="shared" si="64"/>
        <v>30832548</v>
      </c>
      <c r="V419" s="7"/>
      <c r="W419" s="7"/>
      <c r="X419" s="7"/>
      <c r="Y419" s="7"/>
      <c r="Z419" s="7"/>
      <c r="AA419" s="8">
        <f>+Tabla1[[#This Row],[FECHA DE
NACIMIENTO]]</f>
        <v>24327</v>
      </c>
      <c r="AB419" s="20"/>
      <c r="AC419" s="7"/>
      <c r="AD419" s="7" t="str">
        <f>IF(COUNTIF(D$1:D418,D419)=0,"OK","Duplicado")</f>
        <v>OK</v>
      </c>
      <c r="AE419" s="7" t="str">
        <f t="shared" ca="1" si="65"/>
        <v>Inactivo</v>
      </c>
      <c r="AF419" s="9" t="s">
        <v>682</v>
      </c>
      <c r="AG419" s="9" t="str">
        <f t="shared" si="68"/>
        <v>CMAC</v>
      </c>
      <c r="AH419" s="7"/>
      <c r="AI419" s="7"/>
      <c r="AJ419" s="7"/>
      <c r="AK419" s="7"/>
      <c r="AL419" s="7"/>
      <c r="AM419" s="7"/>
      <c r="AN419" s="7"/>
      <c r="AO419" s="7" t="e">
        <f ca="1">SEPARARAPELLIDOS2018(Tabla1[[#This Row],[APELLIDOS Y NOMBRES]])</f>
        <v>#NAME?</v>
      </c>
      <c r="AP419" s="7">
        <f t="shared" ca="1" si="69"/>
        <v>0</v>
      </c>
      <c r="AQ419" s="7">
        <f t="shared" ca="1" si="70"/>
        <v>0</v>
      </c>
      <c r="AR419" s="7">
        <f t="shared" ca="1" si="71"/>
        <v>0</v>
      </c>
      <c r="AS419" s="7" t="e">
        <f ca="1">QuitarSimbolos(Tabla1[[#This Row],[CODTRA5]])</f>
        <v>#NAME?</v>
      </c>
      <c r="AT419" s="7" t="s">
        <v>1703</v>
      </c>
      <c r="AU419" s="7">
        <f t="shared" si="66"/>
        <v>1</v>
      </c>
      <c r="AV419" s="7">
        <v>1</v>
      </c>
      <c r="AW419" s="7" t="str">
        <f>+Tabla1[[#This Row],[DNI23]]</f>
        <v>30832548</v>
      </c>
      <c r="AX419" s="7">
        <v>604</v>
      </c>
      <c r="AY419" s="8">
        <f>+Tabla1[[#This Row],[FECHA DE
NACIMIENTO]]</f>
        <v>24327</v>
      </c>
      <c r="AZ419" s="7">
        <f ca="1">+Tabla1[[#This Row],[CODTRA6]]</f>
        <v>0</v>
      </c>
      <c r="BA419" s="7">
        <f ca="1">+Tabla1[[#This Row],[CODTRA7]]</f>
        <v>0</v>
      </c>
      <c r="BB419" s="7" t="e">
        <f ca="1">+Tabla1[[#This Row],[CODTRA8]]</f>
        <v>#NAME?</v>
      </c>
      <c r="BC419" s="7">
        <f>+Tabla1[[#This Row],[SEXO]]</f>
        <v>1</v>
      </c>
      <c r="BD419" s="7">
        <v>9589</v>
      </c>
      <c r="BE419" s="7"/>
      <c r="BF419" s="7">
        <v>959616135</v>
      </c>
      <c r="BG419" s="10" t="s">
        <v>1704</v>
      </c>
      <c r="BH419" s="7"/>
      <c r="BI419" s="9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9"/>
      <c r="CH419" s="9"/>
      <c r="CI419" s="9"/>
      <c r="CJ419" s="7">
        <v>1</v>
      </c>
    </row>
    <row r="420" spans="1:88" ht="15" x14ac:dyDescent="0.25">
      <c r="A420">
        <v>419</v>
      </c>
      <c r="B420" s="28">
        <v>4017</v>
      </c>
      <c r="C420" s="28" t="s">
        <v>1600</v>
      </c>
      <c r="D420" s="46">
        <v>46591630</v>
      </c>
      <c r="E420" s="29" t="s">
        <v>2530</v>
      </c>
      <c r="F420" s="29" t="s">
        <v>2531</v>
      </c>
      <c r="G420" s="29" t="s">
        <v>1709</v>
      </c>
      <c r="H420" s="30">
        <f t="shared" si="67"/>
        <v>32934</v>
      </c>
      <c r="I420" s="29" t="s">
        <v>1710</v>
      </c>
      <c r="J420" s="28">
        <v>0</v>
      </c>
      <c r="K420" s="31">
        <v>0</v>
      </c>
      <c r="L420" s="7"/>
      <c r="M420" s="7"/>
      <c r="N420" s="7"/>
      <c r="O420" s="32" t="str">
        <f>"Retención Judicial "&amp;(Tabla1[[#This Row],[JUDICIAL]]*100)&amp;"%"</f>
        <v>Retención Judicial 0%</v>
      </c>
      <c r="P420" s="7"/>
      <c r="Q420" s="33">
        <f t="shared" si="72"/>
        <v>930</v>
      </c>
      <c r="R420" s="34">
        <f>+Tabla1[[#This Row],[MINIMO VITAL]]*9%</f>
        <v>83.7</v>
      </c>
      <c r="S420" s="7"/>
      <c r="T420" s="7">
        <f t="shared" ca="1" si="63"/>
        <v>29</v>
      </c>
      <c r="U420" s="7" t="str">
        <f t="shared" si="64"/>
        <v>46591630</v>
      </c>
      <c r="V420" s="7"/>
      <c r="W420" s="7"/>
      <c r="X420" s="7"/>
      <c r="Y420" s="7"/>
      <c r="Z420" s="7"/>
      <c r="AA420" s="8">
        <f>+Tabla1[[#This Row],[FECHA DE
NACIMIENTO]]</f>
        <v>32934</v>
      </c>
      <c r="AB420" s="20">
        <v>3.1</v>
      </c>
      <c r="AC420" s="7"/>
      <c r="AD420" s="7" t="str">
        <f>IF(COUNTIF(D$1:D419,D420)=0,"OK","Duplicado")</f>
        <v>OK</v>
      </c>
      <c r="AE420" s="7" t="str">
        <f t="shared" ca="1" si="65"/>
        <v>Inactivo</v>
      </c>
      <c r="AF420" s="7" t="s">
        <v>1611</v>
      </c>
      <c r="AG420" s="9" t="str">
        <f t="shared" si="68"/>
        <v>CMAC</v>
      </c>
      <c r="AH420" s="7"/>
      <c r="AI420" s="7"/>
      <c r="AJ420" s="7"/>
      <c r="AK420" s="7"/>
      <c r="AL420" s="7"/>
      <c r="AM420" s="7"/>
      <c r="AN420" s="7"/>
      <c r="AO420" s="7" t="e">
        <f ca="1">SEPARARAPELLIDOS2018(Tabla1[[#This Row],[APELLIDOS Y NOMBRES]])</f>
        <v>#NAME?</v>
      </c>
      <c r="AP420" s="7">
        <f t="shared" ca="1" si="69"/>
        <v>0</v>
      </c>
      <c r="AQ420" s="7">
        <f t="shared" ca="1" si="70"/>
        <v>0</v>
      </c>
      <c r="AR420" s="7">
        <f t="shared" ca="1" si="71"/>
        <v>0</v>
      </c>
      <c r="AS420" s="7" t="e">
        <f ca="1">QuitarSimbolos(Tabla1[[#This Row],[CODTRA5]])</f>
        <v>#NAME?</v>
      </c>
      <c r="AT420" s="7" t="s">
        <v>1974</v>
      </c>
      <c r="AU420" s="7">
        <f t="shared" si="66"/>
        <v>2</v>
      </c>
      <c r="AV420" s="7">
        <v>1</v>
      </c>
      <c r="AW420" s="7" t="str">
        <f>+Tabla1[[#This Row],[DNI23]]</f>
        <v>46591630</v>
      </c>
      <c r="AX420" s="7">
        <v>604</v>
      </c>
      <c r="AY420" s="11">
        <f>+Tabla1[[#This Row],[FECHA DE
NACIMIENTO]]</f>
        <v>32934</v>
      </c>
      <c r="AZ420" s="7">
        <f ca="1">+Tabla1[[#This Row],[CODTRA6]]</f>
        <v>0</v>
      </c>
      <c r="BA420" s="7">
        <f ca="1">+Tabla1[[#This Row],[CODTRA7]]</f>
        <v>0</v>
      </c>
      <c r="BB420" s="7" t="e">
        <f ca="1">+Tabla1[[#This Row],[CODTRA8]]</f>
        <v>#NAME?</v>
      </c>
      <c r="BC420" s="7">
        <f>+Tabla1[[#This Row],[SEXO]]</f>
        <v>2</v>
      </c>
      <c r="BD420" s="7">
        <v>9589</v>
      </c>
      <c r="BE420" s="7"/>
      <c r="BF420" s="7">
        <v>959616135</v>
      </c>
      <c r="BG420" s="10" t="s">
        <v>1704</v>
      </c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</row>
    <row r="421" spans="1:88" ht="15" x14ac:dyDescent="0.25">
      <c r="A421">
        <v>420</v>
      </c>
      <c r="B421" s="28">
        <v>1319</v>
      </c>
      <c r="C421" s="28" t="s">
        <v>683</v>
      </c>
      <c r="D421" s="45">
        <v>4625162</v>
      </c>
      <c r="E421" s="29" t="s">
        <v>2532</v>
      </c>
      <c r="F421" s="29"/>
      <c r="G421" s="29" t="s">
        <v>1702</v>
      </c>
      <c r="H421" s="30">
        <f t="shared" si="67"/>
        <v>19019</v>
      </c>
      <c r="I421" s="29" t="s">
        <v>1720</v>
      </c>
      <c r="J421" s="28">
        <v>0</v>
      </c>
      <c r="K421" s="31">
        <v>0</v>
      </c>
      <c r="L421" s="7"/>
      <c r="M421" s="7"/>
      <c r="N421" s="7"/>
      <c r="O421" s="32" t="str">
        <f>"Retención Judicial "&amp;(Tabla1[[#This Row],[JUDICIAL]]*100)&amp;"%"</f>
        <v>Retención Judicial 0%</v>
      </c>
      <c r="P421" s="7"/>
      <c r="Q421" s="33">
        <f t="shared" si="72"/>
        <v>930</v>
      </c>
      <c r="R421" s="34">
        <f>+Tabla1[[#This Row],[MINIMO VITAL]]*9%</f>
        <v>83.7</v>
      </c>
      <c r="S421" s="7"/>
      <c r="T421" s="7">
        <f t="shared" ca="1" si="63"/>
        <v>67</v>
      </c>
      <c r="U421" s="7" t="str">
        <f t="shared" si="64"/>
        <v>04625162</v>
      </c>
      <c r="V421" s="7"/>
      <c r="W421" s="7"/>
      <c r="X421" s="7"/>
      <c r="Y421" s="7"/>
      <c r="Z421" s="7"/>
      <c r="AA421" s="8">
        <f>+Tabla1[[#This Row],[FECHA DE
NACIMIENTO]]</f>
        <v>19019</v>
      </c>
      <c r="AB421" s="20"/>
      <c r="AC421" s="7"/>
      <c r="AD421" s="7" t="str">
        <f>IF(COUNTIF(D$1:D420,D421)=0,"OK","Duplicado")</f>
        <v>OK</v>
      </c>
      <c r="AE421" s="7" t="str">
        <f t="shared" ca="1" si="65"/>
        <v>Inactivo</v>
      </c>
      <c r="AF421" s="9" t="s">
        <v>684</v>
      </c>
      <c r="AG421" s="9" t="str">
        <f t="shared" si="68"/>
        <v>CMAC</v>
      </c>
      <c r="AH421" s="7"/>
      <c r="AI421" s="7"/>
      <c r="AJ421" s="7"/>
      <c r="AK421" s="7"/>
      <c r="AL421" s="7"/>
      <c r="AM421" s="7"/>
      <c r="AN421" s="7"/>
      <c r="AO421" s="7" t="e">
        <f ca="1">SEPARARAPELLIDOS2018(Tabla1[[#This Row],[APELLIDOS Y NOMBRES]])</f>
        <v>#NAME?</v>
      </c>
      <c r="AP421" s="7">
        <f t="shared" ca="1" si="69"/>
        <v>0</v>
      </c>
      <c r="AQ421" s="7">
        <f t="shared" ca="1" si="70"/>
        <v>0</v>
      </c>
      <c r="AR421" s="7">
        <f t="shared" ca="1" si="71"/>
        <v>0</v>
      </c>
      <c r="AS421" s="7" t="e">
        <f ca="1">QuitarSimbolos(Tabla1[[#This Row],[CODTRA5]])</f>
        <v>#NAME?</v>
      </c>
      <c r="AT421" s="7" t="s">
        <v>1703</v>
      </c>
      <c r="AU421" s="7">
        <f t="shared" si="66"/>
        <v>1</v>
      </c>
      <c r="AV421" s="7">
        <v>1</v>
      </c>
      <c r="AW421" s="7" t="str">
        <f>+Tabla1[[#This Row],[DNI23]]</f>
        <v>04625162</v>
      </c>
      <c r="AX421" s="7">
        <v>604</v>
      </c>
      <c r="AY421" s="8">
        <f>+Tabla1[[#This Row],[FECHA DE
NACIMIENTO]]</f>
        <v>19019</v>
      </c>
      <c r="AZ421" s="7">
        <f ca="1">+Tabla1[[#This Row],[CODTRA6]]</f>
        <v>0</v>
      </c>
      <c r="BA421" s="7">
        <f ca="1">+Tabla1[[#This Row],[CODTRA7]]</f>
        <v>0</v>
      </c>
      <c r="BB421" s="7" t="e">
        <f ca="1">+Tabla1[[#This Row],[CODTRA8]]</f>
        <v>#NAME?</v>
      </c>
      <c r="BC421" s="7">
        <f>+Tabla1[[#This Row],[SEXO]]</f>
        <v>1</v>
      </c>
      <c r="BD421" s="7">
        <v>9589</v>
      </c>
      <c r="BE421" s="7"/>
      <c r="BF421" s="7">
        <v>959616135</v>
      </c>
      <c r="BG421" s="10" t="s">
        <v>1704</v>
      </c>
      <c r="BH421" s="7"/>
      <c r="BI421" s="9"/>
      <c r="BJ421" s="7"/>
      <c r="BK421" s="7"/>
      <c r="BL421" s="7"/>
      <c r="BM421" s="7" t="s">
        <v>1750</v>
      </c>
      <c r="BN421" s="7">
        <v>30</v>
      </c>
      <c r="BO421" s="7"/>
      <c r="BP421" s="7"/>
      <c r="BQ421" s="7"/>
      <c r="BR421" s="7">
        <v>2</v>
      </c>
      <c r="BS421" s="7" t="s">
        <v>1743</v>
      </c>
      <c r="BT421" s="7"/>
      <c r="BU421" s="7">
        <v>170301</v>
      </c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9"/>
      <c r="CH421" s="9"/>
      <c r="CI421" s="9"/>
      <c r="CJ421" s="7">
        <v>1</v>
      </c>
    </row>
    <row r="422" spans="1:88" ht="15" x14ac:dyDescent="0.25">
      <c r="A422">
        <v>421</v>
      </c>
      <c r="B422" s="28">
        <v>164</v>
      </c>
      <c r="C422" s="28" t="s">
        <v>685</v>
      </c>
      <c r="D422" s="45">
        <v>4653102</v>
      </c>
      <c r="E422" s="29" t="s">
        <v>2533</v>
      </c>
      <c r="F422" s="29" t="s">
        <v>2534</v>
      </c>
      <c r="G422" s="29" t="s">
        <v>1736</v>
      </c>
      <c r="H422" s="30">
        <f t="shared" si="67"/>
        <v>28603</v>
      </c>
      <c r="I422" s="29" t="s">
        <v>1737</v>
      </c>
      <c r="J422" s="28">
        <v>0</v>
      </c>
      <c r="K422" s="31">
        <v>0</v>
      </c>
      <c r="L422" s="7"/>
      <c r="M422" s="7"/>
      <c r="N422" s="7"/>
      <c r="O422" s="32" t="str">
        <f>"Retención Judicial "&amp;(Tabla1[[#This Row],[JUDICIAL]]*100)&amp;"%"</f>
        <v>Retención Judicial 0%</v>
      </c>
      <c r="P422" s="7"/>
      <c r="Q422" s="33">
        <f t="shared" si="72"/>
        <v>930</v>
      </c>
      <c r="R422" s="34">
        <f>+Tabla1[[#This Row],[MINIMO VITAL]]*9%</f>
        <v>83.7</v>
      </c>
      <c r="S422" s="7"/>
      <c r="T422" s="7">
        <f t="shared" ca="1" si="63"/>
        <v>40</v>
      </c>
      <c r="U422" s="7" t="str">
        <f t="shared" si="64"/>
        <v>04653102</v>
      </c>
      <c r="V422" s="7"/>
      <c r="W422" s="7"/>
      <c r="X422" s="7"/>
      <c r="Y422" s="7"/>
      <c r="Z422" s="7"/>
      <c r="AA422" s="8">
        <f>+Tabla1[[#This Row],[FECHA DE
NACIMIENTO]]</f>
        <v>28603</v>
      </c>
      <c r="AB422" s="20"/>
      <c r="AC422" s="7"/>
      <c r="AD422" s="7" t="str">
        <f>IF(COUNTIF(D$1:D421,D422)=0,"OK","Duplicado")</f>
        <v>OK</v>
      </c>
      <c r="AE422" s="7" t="str">
        <f t="shared" ca="1" si="65"/>
        <v>Inactivo</v>
      </c>
      <c r="AF422" s="9" t="s">
        <v>686</v>
      </c>
      <c r="AG422" s="9" t="str">
        <f t="shared" si="68"/>
        <v>CMAC</v>
      </c>
      <c r="AH422" s="7"/>
      <c r="AI422" s="7"/>
      <c r="AJ422" s="7"/>
      <c r="AK422" s="7"/>
      <c r="AL422" s="7"/>
      <c r="AM422" s="7"/>
      <c r="AN422" s="7"/>
      <c r="AO422" s="7" t="e">
        <f ca="1">SEPARARAPELLIDOS2018(Tabla1[[#This Row],[APELLIDOS Y NOMBRES]])</f>
        <v>#NAME?</v>
      </c>
      <c r="AP422" s="7">
        <f t="shared" ca="1" si="69"/>
        <v>0</v>
      </c>
      <c r="AQ422" s="7">
        <f t="shared" ca="1" si="70"/>
        <v>0</v>
      </c>
      <c r="AR422" s="7">
        <f t="shared" ca="1" si="71"/>
        <v>0</v>
      </c>
      <c r="AS422" s="7" t="e">
        <f ca="1">QuitarSimbolos(Tabla1[[#This Row],[CODTRA5]])</f>
        <v>#NAME?</v>
      </c>
      <c r="AT422" s="7" t="s">
        <v>1703</v>
      </c>
      <c r="AU422" s="7">
        <f t="shared" si="66"/>
        <v>1</v>
      </c>
      <c r="AV422" s="7">
        <v>1</v>
      </c>
      <c r="AW422" s="7" t="str">
        <f>+Tabla1[[#This Row],[DNI23]]</f>
        <v>04653102</v>
      </c>
      <c r="AX422" s="7">
        <v>604</v>
      </c>
      <c r="AY422" s="8">
        <f>+Tabla1[[#This Row],[FECHA DE
NACIMIENTO]]</f>
        <v>28603</v>
      </c>
      <c r="AZ422" s="7">
        <f ca="1">+Tabla1[[#This Row],[CODTRA6]]</f>
        <v>0</v>
      </c>
      <c r="BA422" s="7">
        <f ca="1">+Tabla1[[#This Row],[CODTRA7]]</f>
        <v>0</v>
      </c>
      <c r="BB422" s="7" t="e">
        <f ca="1">+Tabla1[[#This Row],[CODTRA8]]</f>
        <v>#NAME?</v>
      </c>
      <c r="BC422" s="7">
        <f>+Tabla1[[#This Row],[SEXO]]</f>
        <v>1</v>
      </c>
      <c r="BD422" s="7">
        <v>9589</v>
      </c>
      <c r="BE422" s="7"/>
      <c r="BF422" s="7">
        <v>959616135</v>
      </c>
      <c r="BG422" s="10" t="s">
        <v>1704</v>
      </c>
      <c r="BH422" s="7">
        <v>3</v>
      </c>
      <c r="BI422" s="9" t="s">
        <v>2535</v>
      </c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 t="s">
        <v>2536</v>
      </c>
      <c r="BU422" s="7">
        <v>610000</v>
      </c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9"/>
      <c r="CH422" s="9"/>
      <c r="CI422" s="9"/>
      <c r="CJ422" s="7">
        <v>1</v>
      </c>
    </row>
    <row r="423" spans="1:88" ht="15" x14ac:dyDescent="0.25">
      <c r="A423">
        <v>422</v>
      </c>
      <c r="B423" s="28">
        <v>565</v>
      </c>
      <c r="C423" s="28" t="s">
        <v>687</v>
      </c>
      <c r="D423" s="45">
        <v>80595500</v>
      </c>
      <c r="E423" s="29" t="s">
        <v>2537</v>
      </c>
      <c r="F423" s="29" t="s">
        <v>2538</v>
      </c>
      <c r="G423" s="29" t="s">
        <v>1757</v>
      </c>
      <c r="H423" s="30">
        <f t="shared" si="67"/>
        <v>27268</v>
      </c>
      <c r="I423" s="29" t="s">
        <v>1710</v>
      </c>
      <c r="J423" s="28">
        <v>0</v>
      </c>
      <c r="K423" s="31">
        <v>0</v>
      </c>
      <c r="L423" s="7"/>
      <c r="M423" s="7"/>
      <c r="N423" s="7"/>
      <c r="O423" s="32" t="str">
        <f>"Retención Judicial "&amp;(Tabla1[[#This Row],[JUDICIAL]]*100)&amp;"%"</f>
        <v>Retención Judicial 0%</v>
      </c>
      <c r="P423" s="7"/>
      <c r="Q423" s="33">
        <f t="shared" si="72"/>
        <v>930</v>
      </c>
      <c r="R423" s="34">
        <f>+Tabla1[[#This Row],[MINIMO VITAL]]*9%</f>
        <v>83.7</v>
      </c>
      <c r="S423" s="7"/>
      <c r="T423" s="7">
        <f t="shared" ca="1" si="63"/>
        <v>44</v>
      </c>
      <c r="U423" s="7" t="str">
        <f t="shared" si="64"/>
        <v>80595500</v>
      </c>
      <c r="V423" s="7"/>
      <c r="W423" s="7"/>
      <c r="X423" s="7"/>
      <c r="Y423" s="7"/>
      <c r="Z423" s="7"/>
      <c r="AA423" s="8">
        <f>+Tabla1[[#This Row],[FECHA DE
NACIMIENTO]]</f>
        <v>27268</v>
      </c>
      <c r="AB423" s="20"/>
      <c r="AC423" s="7"/>
      <c r="AD423" s="7" t="str">
        <f>IF(COUNTIF(D$1:D422,D423)=0,"OK","Duplicado")</f>
        <v>OK</v>
      </c>
      <c r="AE423" s="7" t="str">
        <f t="shared" ca="1" si="65"/>
        <v>Inactivo</v>
      </c>
      <c r="AF423" s="9" t="s">
        <v>688</v>
      </c>
      <c r="AG423" s="9" t="str">
        <f t="shared" si="68"/>
        <v>CMAC</v>
      </c>
      <c r="AH423" s="7"/>
      <c r="AI423" s="7"/>
      <c r="AJ423" s="7"/>
      <c r="AK423" s="7"/>
      <c r="AL423" s="7"/>
      <c r="AM423" s="7"/>
      <c r="AN423" s="7"/>
      <c r="AO423" s="7" t="e">
        <f ca="1">SEPARARAPELLIDOS2018(Tabla1[[#This Row],[APELLIDOS Y NOMBRES]])</f>
        <v>#NAME?</v>
      </c>
      <c r="AP423" s="7">
        <f t="shared" ca="1" si="69"/>
        <v>0</v>
      </c>
      <c r="AQ423" s="7">
        <f t="shared" ca="1" si="70"/>
        <v>0</v>
      </c>
      <c r="AR423" s="7">
        <f t="shared" ca="1" si="71"/>
        <v>0</v>
      </c>
      <c r="AS423" s="7" t="e">
        <f ca="1">QuitarSimbolos(Tabla1[[#This Row],[CODTRA5]])</f>
        <v>#NAME?</v>
      </c>
      <c r="AT423" s="7" t="s">
        <v>1703</v>
      </c>
      <c r="AU423" s="7">
        <f t="shared" si="66"/>
        <v>1</v>
      </c>
      <c r="AV423" s="7">
        <v>1</v>
      </c>
      <c r="AW423" s="7" t="str">
        <f>+Tabla1[[#This Row],[DNI23]]</f>
        <v>80595500</v>
      </c>
      <c r="AX423" s="7">
        <v>604</v>
      </c>
      <c r="AY423" s="8">
        <f>+Tabla1[[#This Row],[FECHA DE
NACIMIENTO]]</f>
        <v>27268</v>
      </c>
      <c r="AZ423" s="7">
        <f ca="1">+Tabla1[[#This Row],[CODTRA6]]</f>
        <v>0</v>
      </c>
      <c r="BA423" s="7">
        <f ca="1">+Tabla1[[#This Row],[CODTRA7]]</f>
        <v>0</v>
      </c>
      <c r="BB423" s="7" t="e">
        <f ca="1">+Tabla1[[#This Row],[CODTRA8]]</f>
        <v>#NAME?</v>
      </c>
      <c r="BC423" s="7">
        <f>+Tabla1[[#This Row],[SEXO]]</f>
        <v>1</v>
      </c>
      <c r="BD423" s="7">
        <v>9589</v>
      </c>
      <c r="BE423" s="7"/>
      <c r="BF423" s="7">
        <v>952106154</v>
      </c>
      <c r="BG423" s="10" t="s">
        <v>2539</v>
      </c>
      <c r="BH423" s="7">
        <v>3</v>
      </c>
      <c r="BI423" s="9" t="s">
        <v>2540</v>
      </c>
      <c r="BJ423" s="7">
        <v>160</v>
      </c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>
        <v>40704</v>
      </c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9"/>
      <c r="CH423" s="9"/>
      <c r="CI423" s="9"/>
      <c r="CJ423" s="7">
        <v>1</v>
      </c>
    </row>
    <row r="424" spans="1:88" ht="15" x14ac:dyDescent="0.25">
      <c r="A424">
        <v>423</v>
      </c>
      <c r="B424" s="28">
        <v>960</v>
      </c>
      <c r="C424" s="28" t="s">
        <v>689</v>
      </c>
      <c r="D424" s="45">
        <v>4630343</v>
      </c>
      <c r="E424" s="29" t="s">
        <v>2541</v>
      </c>
      <c r="F424" s="29"/>
      <c r="G424" s="29" t="s">
        <v>1702</v>
      </c>
      <c r="H424" s="30">
        <f t="shared" si="67"/>
        <v>20245</v>
      </c>
      <c r="I424" s="29"/>
      <c r="J424" s="28">
        <v>0</v>
      </c>
      <c r="K424" s="31">
        <v>0</v>
      </c>
      <c r="L424" s="7"/>
      <c r="M424" s="7"/>
      <c r="N424" s="7"/>
      <c r="O424" s="32" t="str">
        <f>"Retención Judicial "&amp;(Tabla1[[#This Row],[JUDICIAL]]*100)&amp;"%"</f>
        <v>Retención Judicial 0%</v>
      </c>
      <c r="P424" s="7"/>
      <c r="Q424" s="33">
        <f t="shared" si="72"/>
        <v>930</v>
      </c>
      <c r="R424" s="34">
        <f>+Tabla1[[#This Row],[MINIMO VITAL]]*9%</f>
        <v>83.7</v>
      </c>
      <c r="S424" s="7"/>
      <c r="T424" s="7">
        <f t="shared" ca="1" si="63"/>
        <v>63</v>
      </c>
      <c r="U424" s="7" t="str">
        <f t="shared" si="64"/>
        <v>04630343</v>
      </c>
      <c r="V424" s="7"/>
      <c r="W424" s="7"/>
      <c r="X424" s="7"/>
      <c r="Y424" s="7"/>
      <c r="Z424" s="7"/>
      <c r="AA424" s="8">
        <f>+Tabla1[[#This Row],[FECHA DE
NACIMIENTO]]</f>
        <v>20245</v>
      </c>
      <c r="AB424" s="20"/>
      <c r="AC424" s="7"/>
      <c r="AD424" s="7" t="str">
        <f>IF(COUNTIF(D$1:D423,D424)=0,"OK","Duplicado")</f>
        <v>OK</v>
      </c>
      <c r="AE424" s="7" t="str">
        <f t="shared" ca="1" si="65"/>
        <v>Inactivo</v>
      </c>
      <c r="AF424" s="9" t="s">
        <v>690</v>
      </c>
      <c r="AG424" s="9" t="str">
        <f t="shared" si="68"/>
        <v>CMAC</v>
      </c>
      <c r="AH424" s="7"/>
      <c r="AI424" s="7"/>
      <c r="AJ424" s="7"/>
      <c r="AK424" s="7"/>
      <c r="AL424" s="7"/>
      <c r="AM424" s="7"/>
      <c r="AN424" s="7"/>
      <c r="AO424" s="7" t="e">
        <f ca="1">SEPARARAPELLIDOS2018(Tabla1[[#This Row],[APELLIDOS Y NOMBRES]])</f>
        <v>#NAME?</v>
      </c>
      <c r="AP424" s="7">
        <f t="shared" ca="1" si="69"/>
        <v>0</v>
      </c>
      <c r="AQ424" s="7">
        <f t="shared" ca="1" si="70"/>
        <v>0</v>
      </c>
      <c r="AR424" s="7">
        <f t="shared" ca="1" si="71"/>
        <v>0</v>
      </c>
      <c r="AS424" s="7" t="e">
        <f ca="1">QuitarSimbolos(Tabla1[[#This Row],[CODTRA5]])</f>
        <v>#NAME?</v>
      </c>
      <c r="AT424" s="7" t="s">
        <v>1703</v>
      </c>
      <c r="AU424" s="7">
        <f t="shared" si="66"/>
        <v>1</v>
      </c>
      <c r="AV424" s="7">
        <v>1</v>
      </c>
      <c r="AW424" s="7" t="str">
        <f>+Tabla1[[#This Row],[DNI23]]</f>
        <v>04630343</v>
      </c>
      <c r="AX424" s="7">
        <v>604</v>
      </c>
      <c r="AY424" s="8">
        <f>+Tabla1[[#This Row],[FECHA DE
NACIMIENTO]]</f>
        <v>20245</v>
      </c>
      <c r="AZ424" s="7">
        <f ca="1">+Tabla1[[#This Row],[CODTRA6]]</f>
        <v>0</v>
      </c>
      <c r="BA424" s="7">
        <f ca="1">+Tabla1[[#This Row],[CODTRA7]]</f>
        <v>0</v>
      </c>
      <c r="BB424" s="7" t="e">
        <f ca="1">+Tabla1[[#This Row],[CODTRA8]]</f>
        <v>#NAME?</v>
      </c>
      <c r="BC424" s="7">
        <f>+Tabla1[[#This Row],[SEXO]]</f>
        <v>1</v>
      </c>
      <c r="BD424" s="7">
        <v>9589</v>
      </c>
      <c r="BE424" s="7"/>
      <c r="BF424" s="7">
        <v>959616135</v>
      </c>
      <c r="BG424" s="10" t="s">
        <v>1704</v>
      </c>
      <c r="BH424" s="7">
        <v>3</v>
      </c>
      <c r="BI424" s="9" t="s">
        <v>2028</v>
      </c>
      <c r="BJ424" s="7">
        <v>581</v>
      </c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>
        <v>40701</v>
      </c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9"/>
      <c r="CH424" s="9"/>
      <c r="CI424" s="9"/>
      <c r="CJ424" s="7">
        <v>1</v>
      </c>
    </row>
    <row r="425" spans="1:88" ht="15" x14ac:dyDescent="0.25">
      <c r="A425">
        <v>424</v>
      </c>
      <c r="B425" s="28">
        <v>15</v>
      </c>
      <c r="C425" s="28" t="s">
        <v>691</v>
      </c>
      <c r="D425" s="45">
        <v>30826323</v>
      </c>
      <c r="E425" s="29" t="s">
        <v>2542</v>
      </c>
      <c r="F425" s="29"/>
      <c r="G425" s="29" t="s">
        <v>1702</v>
      </c>
      <c r="H425" s="30">
        <f t="shared" si="67"/>
        <v>19501</v>
      </c>
      <c r="I425" s="29"/>
      <c r="J425" s="28">
        <v>0</v>
      </c>
      <c r="K425" s="31">
        <v>0</v>
      </c>
      <c r="L425" s="7"/>
      <c r="M425" s="7"/>
      <c r="N425" s="7"/>
      <c r="O425" s="32" t="str">
        <f>"Retención Judicial "&amp;(Tabla1[[#This Row],[JUDICIAL]]*100)&amp;"%"</f>
        <v>Retención Judicial 0%</v>
      </c>
      <c r="P425" s="7"/>
      <c r="Q425" s="33">
        <f t="shared" si="72"/>
        <v>930</v>
      </c>
      <c r="R425" s="34">
        <f>+Tabla1[[#This Row],[MINIMO VITAL]]*9%</f>
        <v>83.7</v>
      </c>
      <c r="S425" s="7"/>
      <c r="T425" s="7">
        <f t="shared" ca="1" si="63"/>
        <v>65</v>
      </c>
      <c r="U425" s="7" t="str">
        <f t="shared" si="64"/>
        <v>30826323</v>
      </c>
      <c r="V425" s="7"/>
      <c r="W425" s="7"/>
      <c r="X425" s="7"/>
      <c r="Y425" s="7"/>
      <c r="Z425" s="7"/>
      <c r="AA425" s="8">
        <f>+Tabla1[[#This Row],[FECHA DE
NACIMIENTO]]</f>
        <v>19501</v>
      </c>
      <c r="AB425" s="20"/>
      <c r="AC425" s="7"/>
      <c r="AD425" s="7" t="str">
        <f>IF(COUNTIF(D$1:D424,D425)=0,"OK","Duplicado")</f>
        <v>OK</v>
      </c>
      <c r="AE425" s="7" t="str">
        <f t="shared" ca="1" si="65"/>
        <v>Inactivo</v>
      </c>
      <c r="AF425" s="9" t="s">
        <v>692</v>
      </c>
      <c r="AG425" s="9" t="str">
        <f t="shared" si="68"/>
        <v>CMAC</v>
      </c>
      <c r="AH425" s="7"/>
      <c r="AI425" s="7"/>
      <c r="AJ425" s="7"/>
      <c r="AK425" s="7"/>
      <c r="AL425" s="7"/>
      <c r="AM425" s="7"/>
      <c r="AN425" s="7"/>
      <c r="AO425" s="7" t="e">
        <f ca="1">SEPARARAPELLIDOS2018(Tabla1[[#This Row],[APELLIDOS Y NOMBRES]])</f>
        <v>#NAME?</v>
      </c>
      <c r="AP425" s="7">
        <f t="shared" ca="1" si="69"/>
        <v>0</v>
      </c>
      <c r="AQ425" s="7">
        <f t="shared" ca="1" si="70"/>
        <v>0</v>
      </c>
      <c r="AR425" s="7">
        <f t="shared" ca="1" si="71"/>
        <v>0</v>
      </c>
      <c r="AS425" s="7" t="e">
        <f ca="1">QuitarSimbolos(Tabla1[[#This Row],[CODTRA5]])</f>
        <v>#NAME?</v>
      </c>
      <c r="AT425" s="7" t="s">
        <v>1703</v>
      </c>
      <c r="AU425" s="7">
        <f t="shared" si="66"/>
        <v>1</v>
      </c>
      <c r="AV425" s="7">
        <v>1</v>
      </c>
      <c r="AW425" s="7" t="str">
        <f>+Tabla1[[#This Row],[DNI23]]</f>
        <v>30826323</v>
      </c>
      <c r="AX425" s="7">
        <v>604</v>
      </c>
      <c r="AY425" s="8">
        <f>+Tabla1[[#This Row],[FECHA DE
NACIMIENTO]]</f>
        <v>19501</v>
      </c>
      <c r="AZ425" s="7">
        <f ca="1">+Tabla1[[#This Row],[CODTRA6]]</f>
        <v>0</v>
      </c>
      <c r="BA425" s="7">
        <f ca="1">+Tabla1[[#This Row],[CODTRA7]]</f>
        <v>0</v>
      </c>
      <c r="BB425" s="7" t="e">
        <f ca="1">+Tabla1[[#This Row],[CODTRA8]]</f>
        <v>#NAME?</v>
      </c>
      <c r="BC425" s="7">
        <f>+Tabla1[[#This Row],[SEXO]]</f>
        <v>1</v>
      </c>
      <c r="BD425" s="7">
        <v>9589</v>
      </c>
      <c r="BE425" s="7"/>
      <c r="BF425" s="7">
        <v>959616135</v>
      </c>
      <c r="BG425" s="10" t="s">
        <v>1704</v>
      </c>
      <c r="BH425" s="7"/>
      <c r="BI425" s="9"/>
      <c r="BJ425" s="7"/>
      <c r="BK425" s="7"/>
      <c r="BL425" s="7"/>
      <c r="BM425" s="7" t="s">
        <v>3</v>
      </c>
      <c r="BN425" s="7">
        <v>7</v>
      </c>
      <c r="BO425" s="7"/>
      <c r="BP425" s="7"/>
      <c r="BQ425" s="7"/>
      <c r="BR425" s="7">
        <v>2</v>
      </c>
      <c r="BS425" s="7" t="s">
        <v>2176</v>
      </c>
      <c r="BT425" s="7"/>
      <c r="BU425" s="7">
        <v>40704</v>
      </c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9"/>
      <c r="CH425" s="9"/>
      <c r="CI425" s="9"/>
      <c r="CJ425" s="7">
        <v>1</v>
      </c>
    </row>
    <row r="426" spans="1:88" ht="15" x14ac:dyDescent="0.25">
      <c r="A426">
        <v>425</v>
      </c>
      <c r="B426" s="28">
        <v>275</v>
      </c>
      <c r="C426" s="28" t="s">
        <v>3454</v>
      </c>
      <c r="D426" s="45">
        <v>30856108</v>
      </c>
      <c r="E426" s="35" t="s">
        <v>3455</v>
      </c>
      <c r="F426" s="35" t="s">
        <v>3661</v>
      </c>
      <c r="G426" s="35" t="s">
        <v>1757</v>
      </c>
      <c r="H426" s="30">
        <f t="shared" si="67"/>
        <v>28027</v>
      </c>
      <c r="I426" s="29" t="s">
        <v>1710</v>
      </c>
      <c r="J426" s="28">
        <v>0</v>
      </c>
      <c r="K426" s="31">
        <v>0</v>
      </c>
      <c r="L426" s="7"/>
      <c r="M426" s="7"/>
      <c r="N426" s="7"/>
      <c r="O426" s="32" t="str">
        <f>"Retención Judicial "&amp;(Tabla1[[#This Row],[JUDICIAL]]*100)&amp;"%"</f>
        <v>Retención Judicial 0%</v>
      </c>
      <c r="P426" s="7"/>
      <c r="Q426" s="33">
        <f t="shared" si="72"/>
        <v>930</v>
      </c>
      <c r="R426" s="34">
        <f>+Tabla1[[#This Row],[MINIMO VITAL]]*9%</f>
        <v>83.7</v>
      </c>
      <c r="S426" s="7"/>
      <c r="T426" s="7">
        <f t="shared" ca="1" si="63"/>
        <v>42</v>
      </c>
      <c r="U426" s="7" t="str">
        <f t="shared" si="64"/>
        <v>30856108</v>
      </c>
      <c r="V426" s="7"/>
      <c r="W426" s="7"/>
      <c r="X426" s="7"/>
      <c r="Y426" s="7"/>
      <c r="Z426" s="7"/>
      <c r="AA426" s="8">
        <f>+Tabla1[[#This Row],[FECHA DE
NACIMIENTO]]</f>
        <v>28027</v>
      </c>
      <c r="AB426" s="20"/>
      <c r="AC426" s="7"/>
      <c r="AD426" s="7" t="str">
        <f>IF(COUNTIF(D$1:D425,D426)=0,"OK","Duplicado")</f>
        <v>OK</v>
      </c>
      <c r="AE426" s="7" t="str">
        <f t="shared" ca="1" si="65"/>
        <v>Inactivo</v>
      </c>
      <c r="AF426" s="9" t="s">
        <v>1720</v>
      </c>
      <c r="AG426" s="9" t="str">
        <f t="shared" si="68"/>
        <v/>
      </c>
      <c r="AH426" s="7"/>
      <c r="AI426" s="7"/>
      <c r="AJ426" s="7"/>
      <c r="AK426" s="7"/>
      <c r="AL426" s="7"/>
      <c r="AM426" s="7"/>
      <c r="AN426" s="7"/>
      <c r="AO426" s="7" t="e">
        <f ca="1">SEPARARAPELLIDOS2018(Tabla1[[#This Row],[APELLIDOS Y NOMBRES]])</f>
        <v>#NAME?</v>
      </c>
      <c r="AP426" s="7">
        <f t="shared" ca="1" si="69"/>
        <v>0</v>
      </c>
      <c r="AQ426" s="7">
        <f t="shared" ca="1" si="70"/>
        <v>0</v>
      </c>
      <c r="AR426" s="7">
        <f t="shared" ca="1" si="71"/>
        <v>0</v>
      </c>
      <c r="AS426" s="7" t="e">
        <f ca="1">QuitarSimbolos(Tabla1[[#This Row],[CODTRA5]])</f>
        <v>#NAME?</v>
      </c>
      <c r="AT426" s="7" t="s">
        <v>1703</v>
      </c>
      <c r="AU426" s="7">
        <f t="shared" si="66"/>
        <v>1</v>
      </c>
      <c r="AV426" s="7">
        <v>1</v>
      </c>
      <c r="AW426" s="7" t="str">
        <f>+Tabla1[[#This Row],[DNI23]]</f>
        <v>30856108</v>
      </c>
      <c r="AX426" s="7">
        <v>604</v>
      </c>
      <c r="AY426" s="8">
        <f>+Tabla1[[#This Row],[FECHA DE
NACIMIENTO]]</f>
        <v>28027</v>
      </c>
      <c r="AZ426" s="7">
        <f ca="1">+Tabla1[[#This Row],[CODTRA6]]</f>
        <v>0</v>
      </c>
      <c r="BA426" s="7">
        <f ca="1">+Tabla1[[#This Row],[CODTRA7]]</f>
        <v>0</v>
      </c>
      <c r="BB426" s="7" t="e">
        <f ca="1">+Tabla1[[#This Row],[CODTRA8]]</f>
        <v>#NAME?</v>
      </c>
      <c r="BC426" s="7">
        <f>+Tabla1[[#This Row],[SEXO]]</f>
        <v>1</v>
      </c>
      <c r="BD426" s="7">
        <v>9589</v>
      </c>
      <c r="BE426" s="7"/>
      <c r="BF426" s="7">
        <v>958837350</v>
      </c>
      <c r="BG426" s="10" t="s">
        <v>2543</v>
      </c>
      <c r="BH426" s="7">
        <v>17</v>
      </c>
      <c r="BI426" s="9" t="s">
        <v>2063</v>
      </c>
      <c r="BJ426" s="7" t="s">
        <v>1769</v>
      </c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>
        <v>40701</v>
      </c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9"/>
      <c r="CH426" s="9"/>
      <c r="CI426" s="9"/>
      <c r="CJ426" s="7">
        <v>1</v>
      </c>
    </row>
    <row r="427" spans="1:88" ht="15" x14ac:dyDescent="0.25">
      <c r="A427">
        <v>426</v>
      </c>
      <c r="B427" s="28">
        <v>110</v>
      </c>
      <c r="C427" s="28" t="s">
        <v>693</v>
      </c>
      <c r="D427" s="45">
        <v>30827748</v>
      </c>
      <c r="E427" s="29" t="s">
        <v>2544</v>
      </c>
      <c r="F427" s="29"/>
      <c r="G427" s="29" t="s">
        <v>1702</v>
      </c>
      <c r="H427" s="30">
        <f t="shared" si="67"/>
        <v>19918</v>
      </c>
      <c r="I427" s="29"/>
      <c r="J427" s="28">
        <v>0</v>
      </c>
      <c r="K427" s="31">
        <v>0</v>
      </c>
      <c r="L427" s="7"/>
      <c r="M427" s="7"/>
      <c r="N427" s="7"/>
      <c r="O427" s="32" t="str">
        <f>"Retención Judicial "&amp;(Tabla1[[#This Row],[JUDICIAL]]*100)&amp;"%"</f>
        <v>Retención Judicial 0%</v>
      </c>
      <c r="P427" s="7"/>
      <c r="Q427" s="33">
        <f t="shared" si="72"/>
        <v>930</v>
      </c>
      <c r="R427" s="34">
        <f>+Tabla1[[#This Row],[MINIMO VITAL]]*9%</f>
        <v>83.7</v>
      </c>
      <c r="S427" s="7"/>
      <c r="T427" s="7">
        <f t="shared" ca="1" si="63"/>
        <v>64</v>
      </c>
      <c r="U427" s="7" t="str">
        <f t="shared" si="64"/>
        <v>30827748</v>
      </c>
      <c r="V427" s="7"/>
      <c r="W427" s="7"/>
      <c r="X427" s="7"/>
      <c r="Y427" s="7"/>
      <c r="Z427" s="7"/>
      <c r="AA427" s="8">
        <f>+Tabla1[[#This Row],[FECHA DE
NACIMIENTO]]</f>
        <v>19918</v>
      </c>
      <c r="AB427" s="20">
        <v>3.1</v>
      </c>
      <c r="AC427" s="7"/>
      <c r="AD427" s="7" t="str">
        <f>IF(COUNTIF(D$1:D426,D427)=0,"OK","Duplicado")</f>
        <v>OK</v>
      </c>
      <c r="AE427" s="7" t="str">
        <f t="shared" ca="1" si="65"/>
        <v>Inactivo</v>
      </c>
      <c r="AF427" s="9" t="s">
        <v>694</v>
      </c>
      <c r="AG427" s="9" t="str">
        <f t="shared" si="68"/>
        <v>CMAC</v>
      </c>
      <c r="AH427" s="7"/>
      <c r="AI427" s="7"/>
      <c r="AJ427" s="7"/>
      <c r="AK427" s="7"/>
      <c r="AL427" s="7"/>
      <c r="AM427" s="7"/>
      <c r="AN427" s="7"/>
      <c r="AO427" s="7" t="e">
        <f ca="1">SEPARARAPELLIDOS2018(Tabla1[[#This Row],[APELLIDOS Y NOMBRES]])</f>
        <v>#NAME?</v>
      </c>
      <c r="AP427" s="7">
        <f t="shared" ca="1" si="69"/>
        <v>0</v>
      </c>
      <c r="AQ427" s="7">
        <f t="shared" ca="1" si="70"/>
        <v>0</v>
      </c>
      <c r="AR427" s="7">
        <f t="shared" ca="1" si="71"/>
        <v>0</v>
      </c>
      <c r="AS427" s="7" t="e">
        <f ca="1">QuitarSimbolos(Tabla1[[#This Row],[CODTRA5]])</f>
        <v>#NAME?</v>
      </c>
      <c r="AT427" s="7" t="s">
        <v>1703</v>
      </c>
      <c r="AU427" s="7">
        <f t="shared" si="66"/>
        <v>1</v>
      </c>
      <c r="AV427" s="7">
        <v>1</v>
      </c>
      <c r="AW427" s="7" t="str">
        <f>+Tabla1[[#This Row],[DNI23]]</f>
        <v>30827748</v>
      </c>
      <c r="AX427" s="7">
        <v>604</v>
      </c>
      <c r="AY427" s="8">
        <f>+Tabla1[[#This Row],[FECHA DE
NACIMIENTO]]</f>
        <v>19918</v>
      </c>
      <c r="AZ427" s="7">
        <f ca="1">+Tabla1[[#This Row],[CODTRA6]]</f>
        <v>0</v>
      </c>
      <c r="BA427" s="7">
        <f ca="1">+Tabla1[[#This Row],[CODTRA7]]</f>
        <v>0</v>
      </c>
      <c r="BB427" s="7" t="e">
        <f ca="1">+Tabla1[[#This Row],[CODTRA8]]</f>
        <v>#NAME?</v>
      </c>
      <c r="BC427" s="7">
        <f>+Tabla1[[#This Row],[SEXO]]</f>
        <v>1</v>
      </c>
      <c r="BD427" s="7">
        <v>9589</v>
      </c>
      <c r="BE427" s="7"/>
      <c r="BF427" s="7">
        <v>943050958</v>
      </c>
      <c r="BG427" s="10" t="s">
        <v>2545</v>
      </c>
      <c r="BH427" s="7">
        <v>3</v>
      </c>
      <c r="BI427" s="9" t="s">
        <v>2127</v>
      </c>
      <c r="BJ427" s="7">
        <v>111</v>
      </c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>
        <v>40701</v>
      </c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9"/>
      <c r="CH427" s="9"/>
      <c r="CI427" s="9"/>
      <c r="CJ427" s="7">
        <v>1</v>
      </c>
    </row>
    <row r="428" spans="1:88" ht="15" x14ac:dyDescent="0.25">
      <c r="A428">
        <v>427</v>
      </c>
      <c r="B428" s="28">
        <v>115</v>
      </c>
      <c r="C428" s="28" t="s">
        <v>695</v>
      </c>
      <c r="D428" s="45">
        <v>30827823</v>
      </c>
      <c r="E428" s="29" t="s">
        <v>2546</v>
      </c>
      <c r="F428" s="29" t="s">
        <v>2547</v>
      </c>
      <c r="G428" s="29" t="s">
        <v>1742</v>
      </c>
      <c r="H428" s="30">
        <f t="shared" si="67"/>
        <v>22970</v>
      </c>
      <c r="I428" s="29" t="s">
        <v>1737</v>
      </c>
      <c r="J428" s="28">
        <v>0</v>
      </c>
      <c r="K428" s="31">
        <v>0</v>
      </c>
      <c r="L428" s="7"/>
      <c r="M428" s="7"/>
      <c r="N428" s="7"/>
      <c r="O428" s="32" t="str">
        <f>"Retención Judicial "&amp;(Tabla1[[#This Row],[JUDICIAL]]*100)&amp;"%"</f>
        <v>Retención Judicial 0%</v>
      </c>
      <c r="P428" s="7"/>
      <c r="Q428" s="33">
        <f t="shared" si="72"/>
        <v>930</v>
      </c>
      <c r="R428" s="34">
        <f>+Tabla1[[#This Row],[MINIMO VITAL]]*9%</f>
        <v>83.7</v>
      </c>
      <c r="S428" s="7"/>
      <c r="T428" s="7">
        <f t="shared" ca="1" si="63"/>
        <v>56</v>
      </c>
      <c r="U428" s="7" t="str">
        <f t="shared" si="64"/>
        <v>30827823</v>
      </c>
      <c r="V428" s="7"/>
      <c r="W428" s="7"/>
      <c r="X428" s="7"/>
      <c r="Y428" s="7"/>
      <c r="Z428" s="7"/>
      <c r="AA428" s="8">
        <f>+Tabla1[[#This Row],[FECHA DE
NACIMIENTO]]</f>
        <v>22970</v>
      </c>
      <c r="AB428" s="20">
        <v>3.1</v>
      </c>
      <c r="AC428" s="7"/>
      <c r="AD428" s="7" t="str">
        <f>IF(COUNTIF(D$1:D427,D428)=0,"OK","Duplicado")</f>
        <v>OK</v>
      </c>
      <c r="AE428" s="7" t="str">
        <f t="shared" ca="1" si="65"/>
        <v>Inactivo</v>
      </c>
      <c r="AF428" s="9" t="s">
        <v>696</v>
      </c>
      <c r="AG428" s="9" t="str">
        <f t="shared" si="68"/>
        <v>CMAC</v>
      </c>
      <c r="AH428" s="7"/>
      <c r="AI428" s="7"/>
      <c r="AJ428" s="7"/>
      <c r="AK428" s="7"/>
      <c r="AL428" s="7"/>
      <c r="AM428" s="7"/>
      <c r="AN428" s="7"/>
      <c r="AO428" s="7" t="e">
        <f ca="1">SEPARARAPELLIDOS2018(Tabla1[[#This Row],[APELLIDOS Y NOMBRES]])</f>
        <v>#NAME?</v>
      </c>
      <c r="AP428" s="7">
        <f t="shared" ca="1" si="69"/>
        <v>0</v>
      </c>
      <c r="AQ428" s="7">
        <f t="shared" ca="1" si="70"/>
        <v>0</v>
      </c>
      <c r="AR428" s="7">
        <f t="shared" ca="1" si="71"/>
        <v>0</v>
      </c>
      <c r="AS428" s="7" t="e">
        <f ca="1">QuitarSimbolos(Tabla1[[#This Row],[CODTRA5]])</f>
        <v>#NAME?</v>
      </c>
      <c r="AT428" s="7" t="s">
        <v>1703</v>
      </c>
      <c r="AU428" s="7">
        <f t="shared" si="66"/>
        <v>1</v>
      </c>
      <c r="AV428" s="7">
        <v>1</v>
      </c>
      <c r="AW428" s="7" t="str">
        <f>+Tabla1[[#This Row],[DNI23]]</f>
        <v>30827823</v>
      </c>
      <c r="AX428" s="7">
        <v>604</v>
      </c>
      <c r="AY428" s="8">
        <f>+Tabla1[[#This Row],[FECHA DE
NACIMIENTO]]</f>
        <v>22970</v>
      </c>
      <c r="AZ428" s="7">
        <f ca="1">+Tabla1[[#This Row],[CODTRA6]]</f>
        <v>0</v>
      </c>
      <c r="BA428" s="7">
        <f ca="1">+Tabla1[[#This Row],[CODTRA7]]</f>
        <v>0</v>
      </c>
      <c r="BB428" s="7" t="e">
        <f ca="1">+Tabla1[[#This Row],[CODTRA8]]</f>
        <v>#NAME?</v>
      </c>
      <c r="BC428" s="7">
        <f>+Tabla1[[#This Row],[SEXO]]</f>
        <v>1</v>
      </c>
      <c r="BD428" s="7">
        <v>9589</v>
      </c>
      <c r="BE428" s="7"/>
      <c r="BF428" s="7">
        <v>959616135</v>
      </c>
      <c r="BG428" s="10" t="s">
        <v>1704</v>
      </c>
      <c r="BH428" s="7">
        <v>3</v>
      </c>
      <c r="BI428" s="9" t="s">
        <v>2476</v>
      </c>
      <c r="BJ428" s="7">
        <v>509</v>
      </c>
      <c r="BK428" s="7"/>
      <c r="BL428" s="7"/>
      <c r="BM428" s="7"/>
      <c r="BN428" s="7"/>
      <c r="BO428" s="7"/>
      <c r="BP428" s="7"/>
      <c r="BQ428" s="7"/>
      <c r="BR428" s="7">
        <v>2</v>
      </c>
      <c r="BS428" s="7" t="s">
        <v>2089</v>
      </c>
      <c r="BT428" s="7"/>
      <c r="BU428" s="7">
        <v>40701</v>
      </c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9"/>
      <c r="CH428" s="9"/>
      <c r="CI428" s="9"/>
      <c r="CJ428" s="7">
        <v>1</v>
      </c>
    </row>
    <row r="429" spans="1:88" ht="15" x14ac:dyDescent="0.25">
      <c r="A429">
        <v>428</v>
      </c>
      <c r="B429" s="28">
        <v>378</v>
      </c>
      <c r="C429" s="28" t="s">
        <v>697</v>
      </c>
      <c r="D429" s="45">
        <v>4646669</v>
      </c>
      <c r="E429" s="29" t="s">
        <v>2548</v>
      </c>
      <c r="F429" s="29" t="s">
        <v>2549</v>
      </c>
      <c r="G429" s="29" t="s">
        <v>1736</v>
      </c>
      <c r="H429" s="30">
        <f t="shared" si="67"/>
        <v>26395</v>
      </c>
      <c r="I429" s="29" t="s">
        <v>1737</v>
      </c>
      <c r="J429" s="28">
        <v>0</v>
      </c>
      <c r="K429" s="31">
        <v>0</v>
      </c>
      <c r="L429" s="7"/>
      <c r="M429" s="7"/>
      <c r="N429" s="7"/>
      <c r="O429" s="32" t="str">
        <f>"Retención Judicial "&amp;(Tabla1[[#This Row],[JUDICIAL]]*100)&amp;"%"</f>
        <v>Retención Judicial 0%</v>
      </c>
      <c r="P429" s="7"/>
      <c r="Q429" s="33">
        <f t="shared" si="72"/>
        <v>930</v>
      </c>
      <c r="R429" s="34">
        <f>+Tabla1[[#This Row],[MINIMO VITAL]]*9%</f>
        <v>83.7</v>
      </c>
      <c r="S429" s="7"/>
      <c r="T429" s="7">
        <f t="shared" ca="1" si="63"/>
        <v>47</v>
      </c>
      <c r="U429" s="7" t="str">
        <f t="shared" si="64"/>
        <v>04646669</v>
      </c>
      <c r="V429" s="7"/>
      <c r="W429" s="7"/>
      <c r="X429" s="7"/>
      <c r="Y429" s="7"/>
      <c r="Z429" s="7"/>
      <c r="AA429" s="8">
        <f>+Tabla1[[#This Row],[FECHA DE
NACIMIENTO]]</f>
        <v>26395</v>
      </c>
      <c r="AB429" s="20"/>
      <c r="AC429" s="7"/>
      <c r="AD429" s="7" t="str">
        <f>IF(COUNTIF(D$1:D428,D429)=0,"OK","Duplicado")</f>
        <v>OK</v>
      </c>
      <c r="AE429" s="7" t="str">
        <f t="shared" ca="1" si="65"/>
        <v>Inactivo</v>
      </c>
      <c r="AF429" s="9" t="s">
        <v>698</v>
      </c>
      <c r="AG429" s="9" t="str">
        <f t="shared" si="68"/>
        <v>CMAC</v>
      </c>
      <c r="AH429" s="7"/>
      <c r="AI429" s="7"/>
      <c r="AJ429" s="7"/>
      <c r="AK429" s="7"/>
      <c r="AL429" s="7"/>
      <c r="AM429" s="7"/>
      <c r="AN429" s="7"/>
      <c r="AO429" s="7" t="e">
        <f ca="1">SEPARARAPELLIDOS2018(Tabla1[[#This Row],[APELLIDOS Y NOMBRES]])</f>
        <v>#NAME?</v>
      </c>
      <c r="AP429" s="7">
        <f t="shared" ca="1" si="69"/>
        <v>0</v>
      </c>
      <c r="AQ429" s="7">
        <f t="shared" ca="1" si="70"/>
        <v>0</v>
      </c>
      <c r="AR429" s="7">
        <f t="shared" ca="1" si="71"/>
        <v>0</v>
      </c>
      <c r="AS429" s="7" t="e">
        <f ca="1">QuitarSimbolos(Tabla1[[#This Row],[CODTRA5]])</f>
        <v>#NAME?</v>
      </c>
      <c r="AT429" s="7" t="s">
        <v>1703</v>
      </c>
      <c r="AU429" s="7">
        <f t="shared" si="66"/>
        <v>1</v>
      </c>
      <c r="AV429" s="7">
        <v>1</v>
      </c>
      <c r="AW429" s="7" t="str">
        <f>+Tabla1[[#This Row],[DNI23]]</f>
        <v>04646669</v>
      </c>
      <c r="AX429" s="7">
        <v>604</v>
      </c>
      <c r="AY429" s="8">
        <f>+Tabla1[[#This Row],[FECHA DE
NACIMIENTO]]</f>
        <v>26395</v>
      </c>
      <c r="AZ429" s="7">
        <f ca="1">+Tabla1[[#This Row],[CODTRA6]]</f>
        <v>0</v>
      </c>
      <c r="BA429" s="7">
        <f ca="1">+Tabla1[[#This Row],[CODTRA7]]</f>
        <v>0</v>
      </c>
      <c r="BB429" s="7" t="e">
        <f ca="1">+Tabla1[[#This Row],[CODTRA8]]</f>
        <v>#NAME?</v>
      </c>
      <c r="BC429" s="7">
        <f>+Tabla1[[#This Row],[SEXO]]</f>
        <v>1</v>
      </c>
      <c r="BD429" s="7">
        <v>9589</v>
      </c>
      <c r="BE429" s="7"/>
      <c r="BF429" s="7">
        <v>959616135</v>
      </c>
      <c r="BG429" s="10" t="s">
        <v>1704</v>
      </c>
      <c r="BH429" s="7"/>
      <c r="BI429" s="9"/>
      <c r="BJ429" s="7"/>
      <c r="BK429" s="7"/>
      <c r="BL429" s="7"/>
      <c r="BM429" s="7" t="s">
        <v>1711</v>
      </c>
      <c r="BN429" s="7">
        <v>2</v>
      </c>
      <c r="BO429" s="7"/>
      <c r="BP429" s="7"/>
      <c r="BQ429" s="7"/>
      <c r="BR429" s="7">
        <v>2</v>
      </c>
      <c r="BS429" s="7" t="s">
        <v>2089</v>
      </c>
      <c r="BT429" s="7"/>
      <c r="BU429" s="7">
        <v>40701</v>
      </c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9"/>
      <c r="CH429" s="9"/>
      <c r="CI429" s="9"/>
      <c r="CJ429" s="7">
        <v>1</v>
      </c>
    </row>
    <row r="430" spans="1:88" ht="15" x14ac:dyDescent="0.25">
      <c r="A430">
        <v>429</v>
      </c>
      <c r="B430" s="28">
        <v>964</v>
      </c>
      <c r="C430" s="28" t="s">
        <v>699</v>
      </c>
      <c r="D430" s="45">
        <v>48529572</v>
      </c>
      <c r="E430" s="29" t="s">
        <v>2550</v>
      </c>
      <c r="F430" s="29"/>
      <c r="G430" s="29" t="s">
        <v>1702</v>
      </c>
      <c r="H430" s="30">
        <f t="shared" si="67"/>
        <v>33286</v>
      </c>
      <c r="I430" s="29"/>
      <c r="J430" s="28">
        <v>0</v>
      </c>
      <c r="K430" s="31">
        <v>0</v>
      </c>
      <c r="L430" s="7"/>
      <c r="M430" s="7"/>
      <c r="N430" s="7"/>
      <c r="O430" s="32" t="str">
        <f>"Retención Judicial "&amp;(Tabla1[[#This Row],[JUDICIAL]]*100)&amp;"%"</f>
        <v>Retención Judicial 0%</v>
      </c>
      <c r="P430" s="7"/>
      <c r="Q430" s="33">
        <f t="shared" si="72"/>
        <v>930</v>
      </c>
      <c r="R430" s="34">
        <f>+Tabla1[[#This Row],[MINIMO VITAL]]*9%</f>
        <v>83.7</v>
      </c>
      <c r="S430" s="7"/>
      <c r="T430" s="7">
        <f t="shared" ca="1" si="63"/>
        <v>28</v>
      </c>
      <c r="U430" s="7" t="str">
        <f t="shared" si="64"/>
        <v>48529572</v>
      </c>
      <c r="V430" s="7"/>
      <c r="W430" s="7"/>
      <c r="X430" s="7"/>
      <c r="Y430" s="7"/>
      <c r="Z430" s="7"/>
      <c r="AA430" s="8">
        <f>+Tabla1[[#This Row],[FECHA DE
NACIMIENTO]]</f>
        <v>33286</v>
      </c>
      <c r="AB430" s="20"/>
      <c r="AC430" s="7"/>
      <c r="AD430" s="7" t="str">
        <f>IF(COUNTIF(D$1:D429,D430)=0,"OK","Duplicado")</f>
        <v>OK</v>
      </c>
      <c r="AE430" s="7" t="str">
        <f t="shared" ca="1" si="65"/>
        <v>Inactivo</v>
      </c>
      <c r="AF430" s="9" t="s">
        <v>700</v>
      </c>
      <c r="AG430" s="9" t="str">
        <f t="shared" si="68"/>
        <v>CMAC</v>
      </c>
      <c r="AH430" s="7"/>
      <c r="AI430" s="7"/>
      <c r="AJ430" s="7"/>
      <c r="AK430" s="7"/>
      <c r="AL430" s="7"/>
      <c r="AM430" s="7"/>
      <c r="AN430" s="7"/>
      <c r="AO430" s="7" t="e">
        <f ca="1">SEPARARAPELLIDOS2018(Tabla1[[#This Row],[APELLIDOS Y NOMBRES]])</f>
        <v>#NAME?</v>
      </c>
      <c r="AP430" s="7">
        <f t="shared" ca="1" si="69"/>
        <v>0</v>
      </c>
      <c r="AQ430" s="7">
        <f t="shared" ca="1" si="70"/>
        <v>0</v>
      </c>
      <c r="AR430" s="7">
        <f t="shared" ca="1" si="71"/>
        <v>0</v>
      </c>
      <c r="AS430" s="7" t="e">
        <f ca="1">QuitarSimbolos(Tabla1[[#This Row],[CODTRA5]])</f>
        <v>#NAME?</v>
      </c>
      <c r="AT430" s="7" t="s">
        <v>1703</v>
      </c>
      <c r="AU430" s="7">
        <f t="shared" si="66"/>
        <v>1</v>
      </c>
      <c r="AV430" s="7">
        <v>1</v>
      </c>
      <c r="AW430" s="7" t="str">
        <f>+Tabla1[[#This Row],[DNI23]]</f>
        <v>48529572</v>
      </c>
      <c r="AX430" s="7">
        <v>604</v>
      </c>
      <c r="AY430" s="8">
        <f>+Tabla1[[#This Row],[FECHA DE
NACIMIENTO]]</f>
        <v>33286</v>
      </c>
      <c r="AZ430" s="7">
        <f ca="1">+Tabla1[[#This Row],[CODTRA6]]</f>
        <v>0</v>
      </c>
      <c r="BA430" s="7">
        <f ca="1">+Tabla1[[#This Row],[CODTRA7]]</f>
        <v>0</v>
      </c>
      <c r="BB430" s="7" t="e">
        <f ca="1">+Tabla1[[#This Row],[CODTRA8]]</f>
        <v>#NAME?</v>
      </c>
      <c r="BC430" s="7">
        <f>+Tabla1[[#This Row],[SEXO]]</f>
        <v>1</v>
      </c>
      <c r="BD430" s="7">
        <v>9589</v>
      </c>
      <c r="BE430" s="7"/>
      <c r="BF430" s="7">
        <v>959616135</v>
      </c>
      <c r="BG430" s="10" t="s">
        <v>1704</v>
      </c>
      <c r="BH430" s="7"/>
      <c r="BI430" s="9"/>
      <c r="BJ430" s="7"/>
      <c r="BK430" s="7"/>
      <c r="BL430" s="7"/>
      <c r="BM430" s="7" t="s">
        <v>6</v>
      </c>
      <c r="BN430" s="7">
        <v>2</v>
      </c>
      <c r="BO430" s="7"/>
      <c r="BP430" s="7"/>
      <c r="BQ430" s="7"/>
      <c r="BR430" s="7">
        <v>2</v>
      </c>
      <c r="BS430" s="7" t="s">
        <v>2551</v>
      </c>
      <c r="BT430" s="7"/>
      <c r="BU430" s="7">
        <v>40704</v>
      </c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9"/>
      <c r="CH430" s="9"/>
      <c r="CI430" s="9"/>
      <c r="CJ430" s="7">
        <v>1</v>
      </c>
    </row>
    <row r="431" spans="1:88" ht="15" x14ac:dyDescent="0.25">
      <c r="A431">
        <v>430</v>
      </c>
      <c r="B431" s="28">
        <v>383</v>
      </c>
      <c r="C431" s="28" t="s">
        <v>701</v>
      </c>
      <c r="D431" s="45">
        <v>41315728</v>
      </c>
      <c r="E431" s="35" t="s">
        <v>3456</v>
      </c>
      <c r="F431" s="35" t="s">
        <v>3662</v>
      </c>
      <c r="G431" s="35" t="s">
        <v>1757</v>
      </c>
      <c r="H431" s="30">
        <f t="shared" si="67"/>
        <v>29200</v>
      </c>
      <c r="I431" s="29" t="s">
        <v>1710</v>
      </c>
      <c r="J431" s="28">
        <v>0</v>
      </c>
      <c r="K431" s="31">
        <v>0</v>
      </c>
      <c r="L431" s="7"/>
      <c r="M431" s="7"/>
      <c r="N431" s="7"/>
      <c r="O431" s="32" t="str">
        <f>"Retención Judicial "&amp;(Tabla1[[#This Row],[JUDICIAL]]*100)&amp;"%"</f>
        <v>Retención Judicial 0%</v>
      </c>
      <c r="P431" s="7"/>
      <c r="Q431" s="33">
        <f t="shared" si="72"/>
        <v>930</v>
      </c>
      <c r="R431" s="34">
        <f>+Tabla1[[#This Row],[MINIMO VITAL]]*9%</f>
        <v>83.7</v>
      </c>
      <c r="S431" s="7"/>
      <c r="T431" s="7">
        <f t="shared" ca="1" si="63"/>
        <v>39</v>
      </c>
      <c r="U431" s="7" t="str">
        <f t="shared" si="64"/>
        <v>41315728</v>
      </c>
      <c r="V431" s="7"/>
      <c r="W431" s="7"/>
      <c r="X431" s="7"/>
      <c r="Y431" s="7"/>
      <c r="Z431" s="7"/>
      <c r="AA431" s="8">
        <f>+Tabla1[[#This Row],[FECHA DE
NACIMIENTO]]</f>
        <v>29200</v>
      </c>
      <c r="AB431" s="20"/>
      <c r="AC431" s="7"/>
      <c r="AD431" s="7" t="str">
        <f>IF(COUNTIF(D$1:D430,D431)=0,"OK","Duplicado")</f>
        <v>OK</v>
      </c>
      <c r="AE431" s="7" t="str">
        <f t="shared" ca="1" si="65"/>
        <v>Inactivo</v>
      </c>
      <c r="AF431" s="9" t="s">
        <v>1720</v>
      </c>
      <c r="AG431" s="9" t="str">
        <f t="shared" si="68"/>
        <v/>
      </c>
      <c r="AH431" s="7"/>
      <c r="AI431" s="7"/>
      <c r="AJ431" s="7"/>
      <c r="AK431" s="7"/>
      <c r="AL431" s="7"/>
      <c r="AM431" s="7"/>
      <c r="AN431" s="7"/>
      <c r="AO431" s="7" t="e">
        <f ca="1">SEPARARAPELLIDOS2018(Tabla1[[#This Row],[APELLIDOS Y NOMBRES]])</f>
        <v>#NAME?</v>
      </c>
      <c r="AP431" s="7">
        <f t="shared" ca="1" si="69"/>
        <v>0</v>
      </c>
      <c r="AQ431" s="7">
        <f t="shared" ca="1" si="70"/>
        <v>0</v>
      </c>
      <c r="AR431" s="7">
        <f t="shared" ca="1" si="71"/>
        <v>0</v>
      </c>
      <c r="AS431" s="7" t="e">
        <f ca="1">QuitarSimbolos(Tabla1[[#This Row],[CODTRA5]])</f>
        <v>#NAME?</v>
      </c>
      <c r="AT431" s="7" t="s">
        <v>1974</v>
      </c>
      <c r="AU431" s="7">
        <f t="shared" si="66"/>
        <v>2</v>
      </c>
      <c r="AV431" s="7">
        <v>1</v>
      </c>
      <c r="AW431" s="7" t="str">
        <f>+Tabla1[[#This Row],[DNI23]]</f>
        <v>41315728</v>
      </c>
      <c r="AX431" s="7">
        <v>604</v>
      </c>
      <c r="AY431" s="8">
        <f>+Tabla1[[#This Row],[FECHA DE
NACIMIENTO]]</f>
        <v>29200</v>
      </c>
      <c r="AZ431" s="7">
        <f ca="1">+Tabla1[[#This Row],[CODTRA6]]</f>
        <v>0</v>
      </c>
      <c r="BA431" s="7">
        <f ca="1">+Tabla1[[#This Row],[CODTRA7]]</f>
        <v>0</v>
      </c>
      <c r="BB431" s="7" t="e">
        <f ca="1">+Tabla1[[#This Row],[CODTRA8]]</f>
        <v>#NAME?</v>
      </c>
      <c r="BC431" s="7">
        <f>+Tabla1[[#This Row],[SEXO]]</f>
        <v>2</v>
      </c>
      <c r="BD431" s="7">
        <v>9589</v>
      </c>
      <c r="BE431" s="7"/>
      <c r="BF431" s="7">
        <v>959616135</v>
      </c>
      <c r="BG431" s="10" t="s">
        <v>1704</v>
      </c>
      <c r="BH431" s="7"/>
      <c r="BI431" s="9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 t="s">
        <v>2552</v>
      </c>
      <c r="BU431" s="7">
        <v>40704</v>
      </c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9"/>
      <c r="CH431" s="9"/>
      <c r="CI431" s="9"/>
      <c r="CJ431" s="7">
        <v>1</v>
      </c>
    </row>
    <row r="432" spans="1:88" ht="15" x14ac:dyDescent="0.25">
      <c r="A432">
        <v>431</v>
      </c>
      <c r="B432" s="28">
        <v>42</v>
      </c>
      <c r="C432" s="28" t="s">
        <v>702</v>
      </c>
      <c r="D432" s="45">
        <v>4625431</v>
      </c>
      <c r="E432" s="35" t="s">
        <v>2553</v>
      </c>
      <c r="F432" s="29"/>
      <c r="G432" s="29" t="s">
        <v>1702</v>
      </c>
      <c r="H432" s="30">
        <f t="shared" si="67"/>
        <v>20412</v>
      </c>
      <c r="I432" s="29" t="s">
        <v>1720</v>
      </c>
      <c r="J432" s="28">
        <v>0</v>
      </c>
      <c r="K432" s="31">
        <v>0</v>
      </c>
      <c r="L432" s="7"/>
      <c r="M432" s="7"/>
      <c r="N432" s="7"/>
      <c r="O432" s="32" t="str">
        <f>"Retención Judicial "&amp;(Tabla1[[#This Row],[JUDICIAL]]*100)&amp;"%"</f>
        <v>Retención Judicial 0%</v>
      </c>
      <c r="P432" s="7"/>
      <c r="Q432" s="33">
        <f t="shared" si="72"/>
        <v>930</v>
      </c>
      <c r="R432" s="34">
        <f>+Tabla1[[#This Row],[MINIMO VITAL]]*9%</f>
        <v>83.7</v>
      </c>
      <c r="S432" s="7"/>
      <c r="T432" s="7">
        <f t="shared" ca="1" si="63"/>
        <v>63</v>
      </c>
      <c r="U432" s="7" t="str">
        <f t="shared" si="64"/>
        <v>04625431</v>
      </c>
      <c r="V432" s="7"/>
      <c r="W432" s="7"/>
      <c r="X432" s="7"/>
      <c r="Y432" s="7"/>
      <c r="Z432" s="7"/>
      <c r="AA432" s="8">
        <f>+Tabla1[[#This Row],[FECHA DE
NACIMIENTO]]</f>
        <v>20412</v>
      </c>
      <c r="AB432" s="20"/>
      <c r="AC432" s="7"/>
      <c r="AD432" s="7" t="str">
        <f>IF(COUNTIF(D$1:D431,D432)=0,"OK","Duplicado")</f>
        <v>OK</v>
      </c>
      <c r="AE432" s="7" t="str">
        <f t="shared" ca="1" si="65"/>
        <v>Inactivo</v>
      </c>
      <c r="AF432" s="9" t="s">
        <v>703</v>
      </c>
      <c r="AG432" s="9" t="str">
        <f t="shared" si="68"/>
        <v>CMAC</v>
      </c>
      <c r="AH432" s="7"/>
      <c r="AI432" s="7"/>
      <c r="AJ432" s="7"/>
      <c r="AK432" s="7"/>
      <c r="AL432" s="7"/>
      <c r="AM432" s="7"/>
      <c r="AN432" s="7"/>
      <c r="AO432" s="7" t="e">
        <f ca="1">SEPARARAPELLIDOS2018(Tabla1[[#This Row],[APELLIDOS Y NOMBRES]])</f>
        <v>#NAME?</v>
      </c>
      <c r="AP432" s="7">
        <f t="shared" ca="1" si="69"/>
        <v>0</v>
      </c>
      <c r="AQ432" s="7">
        <f t="shared" ca="1" si="70"/>
        <v>0</v>
      </c>
      <c r="AR432" s="7">
        <f t="shared" ca="1" si="71"/>
        <v>0</v>
      </c>
      <c r="AS432" s="7" t="e">
        <f ca="1">QuitarSimbolos(Tabla1[[#This Row],[CODTRA5]])</f>
        <v>#NAME?</v>
      </c>
      <c r="AT432" s="7" t="s">
        <v>1703</v>
      </c>
      <c r="AU432" s="7">
        <f t="shared" si="66"/>
        <v>1</v>
      </c>
      <c r="AV432" s="7">
        <v>1</v>
      </c>
      <c r="AW432" s="7" t="str">
        <f>+Tabla1[[#This Row],[DNI23]]</f>
        <v>04625431</v>
      </c>
      <c r="AX432" s="7">
        <v>604</v>
      </c>
      <c r="AY432" s="8">
        <f>+Tabla1[[#This Row],[FECHA DE
NACIMIENTO]]</f>
        <v>20412</v>
      </c>
      <c r="AZ432" s="7">
        <f ca="1">+Tabla1[[#This Row],[CODTRA6]]</f>
        <v>0</v>
      </c>
      <c r="BA432" s="7">
        <f ca="1">+Tabla1[[#This Row],[CODTRA7]]</f>
        <v>0</v>
      </c>
      <c r="BB432" s="7" t="e">
        <f ca="1">+Tabla1[[#This Row],[CODTRA8]]</f>
        <v>#NAME?</v>
      </c>
      <c r="BC432" s="7">
        <f>+Tabla1[[#This Row],[SEXO]]</f>
        <v>1</v>
      </c>
      <c r="BD432" s="7">
        <v>9589</v>
      </c>
      <c r="BE432" s="7"/>
      <c r="BF432" s="7">
        <v>983121426</v>
      </c>
      <c r="BG432" s="10" t="s">
        <v>2554</v>
      </c>
      <c r="BH432" s="7">
        <v>3</v>
      </c>
      <c r="BI432" s="9" t="s">
        <v>1967</v>
      </c>
      <c r="BJ432" s="7">
        <v>1002</v>
      </c>
      <c r="BK432" s="7"/>
      <c r="BL432" s="7"/>
      <c r="BM432" s="7"/>
      <c r="BN432" s="7"/>
      <c r="BO432" s="7"/>
      <c r="BP432" s="7"/>
      <c r="BQ432" s="7"/>
      <c r="BR432" s="7">
        <v>2</v>
      </c>
      <c r="BS432" s="7" t="s">
        <v>2230</v>
      </c>
      <c r="BT432" s="7"/>
      <c r="BU432" s="7">
        <v>40701</v>
      </c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9"/>
      <c r="CH432" s="9"/>
      <c r="CI432" s="9"/>
      <c r="CJ432" s="7">
        <v>1</v>
      </c>
    </row>
    <row r="433" spans="1:88" ht="15" x14ac:dyDescent="0.25">
      <c r="A433">
        <v>432</v>
      </c>
      <c r="B433" s="28">
        <v>965</v>
      </c>
      <c r="C433" s="28" t="s">
        <v>704</v>
      </c>
      <c r="D433" s="45">
        <v>80501231</v>
      </c>
      <c r="E433" s="35" t="s">
        <v>2555</v>
      </c>
      <c r="F433" s="29" t="s">
        <v>2556</v>
      </c>
      <c r="G433" s="29" t="s">
        <v>1742</v>
      </c>
      <c r="H433" s="30">
        <f t="shared" si="67"/>
        <v>28270</v>
      </c>
      <c r="I433" s="29" t="s">
        <v>1710</v>
      </c>
      <c r="J433" s="28">
        <v>0</v>
      </c>
      <c r="K433" s="31">
        <v>0</v>
      </c>
      <c r="L433" s="7"/>
      <c r="M433" s="7"/>
      <c r="N433" s="7"/>
      <c r="O433" s="32" t="str">
        <f>"Retención Judicial "&amp;(Tabla1[[#This Row],[JUDICIAL]]*100)&amp;"%"</f>
        <v>Retención Judicial 0%</v>
      </c>
      <c r="P433" s="7"/>
      <c r="Q433" s="33">
        <f t="shared" si="72"/>
        <v>930</v>
      </c>
      <c r="R433" s="34">
        <f>+Tabla1[[#This Row],[MINIMO VITAL]]*9%</f>
        <v>83.7</v>
      </c>
      <c r="S433" s="7"/>
      <c r="T433" s="7">
        <f t="shared" ca="1" si="63"/>
        <v>41</v>
      </c>
      <c r="U433" s="7" t="str">
        <f t="shared" si="64"/>
        <v>80501231</v>
      </c>
      <c r="V433" s="7"/>
      <c r="W433" s="7"/>
      <c r="X433" s="7"/>
      <c r="Y433" s="7"/>
      <c r="Z433" s="7"/>
      <c r="AA433" s="8">
        <f>+Tabla1[[#This Row],[FECHA DE
NACIMIENTO]]</f>
        <v>28270</v>
      </c>
      <c r="AB433" s="20"/>
      <c r="AC433" s="7"/>
      <c r="AD433" s="7" t="str">
        <f>IF(COUNTIF(D$1:D432,D433)=0,"OK","Duplicado")</f>
        <v>OK</v>
      </c>
      <c r="AE433" s="7" t="str">
        <f t="shared" ca="1" si="65"/>
        <v>Inactivo</v>
      </c>
      <c r="AF433" s="9" t="s">
        <v>705</v>
      </c>
      <c r="AG433" s="9" t="str">
        <f t="shared" si="68"/>
        <v>CMAC</v>
      </c>
      <c r="AH433" s="7"/>
      <c r="AI433" s="7"/>
      <c r="AJ433" s="7"/>
      <c r="AK433" s="7"/>
      <c r="AL433" s="7"/>
      <c r="AM433" s="7"/>
      <c r="AN433" s="7"/>
      <c r="AO433" s="7" t="e">
        <f ca="1">SEPARARAPELLIDOS2018(Tabla1[[#This Row],[APELLIDOS Y NOMBRES]])</f>
        <v>#NAME?</v>
      </c>
      <c r="AP433" s="7">
        <f t="shared" ca="1" si="69"/>
        <v>0</v>
      </c>
      <c r="AQ433" s="7">
        <f t="shared" ca="1" si="70"/>
        <v>0</v>
      </c>
      <c r="AR433" s="7">
        <f t="shared" ca="1" si="71"/>
        <v>0</v>
      </c>
      <c r="AS433" s="7" t="e">
        <f ca="1">QuitarSimbolos(Tabla1[[#This Row],[CODTRA5]])</f>
        <v>#NAME?</v>
      </c>
      <c r="AT433" s="7" t="s">
        <v>1974</v>
      </c>
      <c r="AU433" s="7">
        <f t="shared" si="66"/>
        <v>2</v>
      </c>
      <c r="AV433" s="7">
        <v>1</v>
      </c>
      <c r="AW433" s="7" t="str">
        <f>+Tabla1[[#This Row],[DNI23]]</f>
        <v>80501231</v>
      </c>
      <c r="AX433" s="7">
        <v>604</v>
      </c>
      <c r="AY433" s="8">
        <f>+Tabla1[[#This Row],[FECHA DE
NACIMIENTO]]</f>
        <v>28270</v>
      </c>
      <c r="AZ433" s="7">
        <f ca="1">+Tabla1[[#This Row],[CODTRA6]]</f>
        <v>0</v>
      </c>
      <c r="BA433" s="7">
        <f ca="1">+Tabla1[[#This Row],[CODTRA7]]</f>
        <v>0</v>
      </c>
      <c r="BB433" s="7" t="e">
        <f ca="1">+Tabla1[[#This Row],[CODTRA8]]</f>
        <v>#NAME?</v>
      </c>
      <c r="BC433" s="7">
        <f>+Tabla1[[#This Row],[SEXO]]</f>
        <v>2</v>
      </c>
      <c r="BD433" s="7">
        <v>9589</v>
      </c>
      <c r="BE433" s="7"/>
      <c r="BF433" s="7">
        <v>959616135</v>
      </c>
      <c r="BG433" s="10" t="s">
        <v>1704</v>
      </c>
      <c r="BH433" s="7">
        <v>3</v>
      </c>
      <c r="BI433" s="9" t="s">
        <v>2557</v>
      </c>
      <c r="BJ433" s="7" t="s">
        <v>1769</v>
      </c>
      <c r="BK433" s="7"/>
      <c r="BL433" s="7"/>
      <c r="BM433" s="7"/>
      <c r="BN433" s="7"/>
      <c r="BO433" s="7"/>
      <c r="BP433" s="7"/>
      <c r="BQ433" s="7"/>
      <c r="BR433" s="7"/>
      <c r="BS433" s="7"/>
      <c r="BT433" s="7" t="s">
        <v>2558</v>
      </c>
      <c r="BU433" s="7">
        <v>40307</v>
      </c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9"/>
      <c r="CH433" s="9"/>
      <c r="CI433" s="9"/>
      <c r="CJ433" s="7">
        <v>1</v>
      </c>
    </row>
    <row r="434" spans="1:88" ht="15" x14ac:dyDescent="0.25">
      <c r="A434">
        <v>433</v>
      </c>
      <c r="B434" s="28">
        <v>966</v>
      </c>
      <c r="C434" s="28" t="s">
        <v>706</v>
      </c>
      <c r="D434" s="45">
        <v>70163933</v>
      </c>
      <c r="E434" s="35" t="s">
        <v>2559</v>
      </c>
      <c r="F434" s="29" t="s">
        <v>2560</v>
      </c>
      <c r="G434" s="29" t="s">
        <v>1742</v>
      </c>
      <c r="H434" s="30">
        <f t="shared" si="67"/>
        <v>33613</v>
      </c>
      <c r="I434" s="29" t="s">
        <v>1710</v>
      </c>
      <c r="J434" s="28">
        <v>0</v>
      </c>
      <c r="K434" s="31">
        <v>0</v>
      </c>
      <c r="L434" s="7"/>
      <c r="M434" s="7"/>
      <c r="N434" s="7"/>
      <c r="O434" s="32" t="str">
        <f>"Retención Judicial "&amp;(Tabla1[[#This Row],[JUDICIAL]]*100)&amp;"%"</f>
        <v>Retención Judicial 0%</v>
      </c>
      <c r="P434" s="7"/>
      <c r="Q434" s="33">
        <f t="shared" si="72"/>
        <v>930</v>
      </c>
      <c r="R434" s="34">
        <f>+Tabla1[[#This Row],[MINIMO VITAL]]*9%</f>
        <v>83.7</v>
      </c>
      <c r="S434" s="7"/>
      <c r="T434" s="7">
        <f t="shared" ca="1" si="63"/>
        <v>27</v>
      </c>
      <c r="U434" s="7" t="str">
        <f t="shared" si="64"/>
        <v>70163933</v>
      </c>
      <c r="V434" s="7"/>
      <c r="W434" s="7"/>
      <c r="X434" s="7"/>
      <c r="Y434" s="7"/>
      <c r="Z434" s="7"/>
      <c r="AA434" s="8">
        <f>+Tabla1[[#This Row],[FECHA DE
NACIMIENTO]]</f>
        <v>33613</v>
      </c>
      <c r="AB434" s="20"/>
      <c r="AC434" s="7"/>
      <c r="AD434" s="7" t="str">
        <f>IF(COUNTIF(D$1:D433,D434)=0,"OK","Duplicado")</f>
        <v>OK</v>
      </c>
      <c r="AE434" s="7" t="str">
        <f t="shared" ca="1" si="65"/>
        <v>Inactivo</v>
      </c>
      <c r="AF434" s="9" t="s">
        <v>707</v>
      </c>
      <c r="AG434" s="9" t="str">
        <f t="shared" si="68"/>
        <v>CMAC</v>
      </c>
      <c r="AH434" s="7"/>
      <c r="AI434" s="7"/>
      <c r="AJ434" s="7"/>
      <c r="AK434" s="7"/>
      <c r="AL434" s="7"/>
      <c r="AM434" s="7"/>
      <c r="AN434" s="7"/>
      <c r="AO434" s="7" t="e">
        <f ca="1">SEPARARAPELLIDOS2018(Tabla1[[#This Row],[APELLIDOS Y NOMBRES]])</f>
        <v>#NAME?</v>
      </c>
      <c r="AP434" s="7">
        <f t="shared" ca="1" si="69"/>
        <v>0</v>
      </c>
      <c r="AQ434" s="7">
        <f t="shared" ca="1" si="70"/>
        <v>0</v>
      </c>
      <c r="AR434" s="7">
        <f t="shared" ca="1" si="71"/>
        <v>0</v>
      </c>
      <c r="AS434" s="7" t="e">
        <f ca="1">QuitarSimbolos(Tabla1[[#This Row],[CODTRA5]])</f>
        <v>#NAME?</v>
      </c>
      <c r="AT434" s="7" t="s">
        <v>1703</v>
      </c>
      <c r="AU434" s="7">
        <f t="shared" si="66"/>
        <v>1</v>
      </c>
      <c r="AV434" s="7">
        <v>1</v>
      </c>
      <c r="AW434" s="7" t="str">
        <f>+Tabla1[[#This Row],[DNI23]]</f>
        <v>70163933</v>
      </c>
      <c r="AX434" s="7">
        <v>604</v>
      </c>
      <c r="AY434" s="8">
        <f>+Tabla1[[#This Row],[FECHA DE
NACIMIENTO]]</f>
        <v>33613</v>
      </c>
      <c r="AZ434" s="7">
        <f ca="1">+Tabla1[[#This Row],[CODTRA6]]</f>
        <v>0</v>
      </c>
      <c r="BA434" s="7">
        <f ca="1">+Tabla1[[#This Row],[CODTRA7]]</f>
        <v>0</v>
      </c>
      <c r="BB434" s="7" t="e">
        <f ca="1">+Tabla1[[#This Row],[CODTRA8]]</f>
        <v>#NAME?</v>
      </c>
      <c r="BC434" s="7">
        <f>+Tabla1[[#This Row],[SEXO]]</f>
        <v>1</v>
      </c>
      <c r="BD434" s="7">
        <v>9589</v>
      </c>
      <c r="BE434" s="7"/>
      <c r="BF434" s="7">
        <v>959882101</v>
      </c>
      <c r="BG434" s="10" t="s">
        <v>2561</v>
      </c>
      <c r="BH434" s="7">
        <v>3</v>
      </c>
      <c r="BI434" s="9" t="s">
        <v>2127</v>
      </c>
      <c r="BJ434" s="7">
        <v>301</v>
      </c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>
        <v>40701</v>
      </c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9"/>
      <c r="CH434" s="9"/>
      <c r="CI434" s="9"/>
      <c r="CJ434" s="7">
        <v>1</v>
      </c>
    </row>
    <row r="435" spans="1:88" ht="15" x14ac:dyDescent="0.25">
      <c r="A435">
        <v>434</v>
      </c>
      <c r="B435" s="28">
        <v>185</v>
      </c>
      <c r="C435" s="28" t="s">
        <v>708</v>
      </c>
      <c r="D435" s="45">
        <v>30852108</v>
      </c>
      <c r="E435" s="35" t="s">
        <v>3457</v>
      </c>
      <c r="F435" s="35" t="s">
        <v>3663</v>
      </c>
      <c r="G435" s="35" t="s">
        <v>1736</v>
      </c>
      <c r="H435" s="30">
        <f t="shared" si="67"/>
        <v>23739</v>
      </c>
      <c r="I435" s="29" t="s">
        <v>1710</v>
      </c>
      <c r="J435" s="28">
        <v>0</v>
      </c>
      <c r="K435" s="31">
        <v>0</v>
      </c>
      <c r="L435" s="7"/>
      <c r="M435" s="7"/>
      <c r="N435" s="7"/>
      <c r="O435" s="32" t="str">
        <f>"Retención Judicial "&amp;(Tabla1[[#This Row],[JUDICIAL]]*100)&amp;"%"</f>
        <v>Retención Judicial 0%</v>
      </c>
      <c r="P435" s="7"/>
      <c r="Q435" s="33">
        <f t="shared" si="72"/>
        <v>930</v>
      </c>
      <c r="R435" s="34">
        <f>+Tabla1[[#This Row],[MINIMO VITAL]]*9%</f>
        <v>83.7</v>
      </c>
      <c r="S435" s="7"/>
      <c r="T435" s="7">
        <f t="shared" ca="1" si="63"/>
        <v>54</v>
      </c>
      <c r="U435" s="7" t="str">
        <f t="shared" si="64"/>
        <v>30852108</v>
      </c>
      <c r="V435" s="7"/>
      <c r="W435" s="7"/>
      <c r="X435" s="7"/>
      <c r="Y435" s="7"/>
      <c r="Z435" s="7"/>
      <c r="AA435" s="8">
        <f>+Tabla1[[#This Row],[FECHA DE
NACIMIENTO]]</f>
        <v>23739</v>
      </c>
      <c r="AB435" s="20"/>
      <c r="AC435" s="7"/>
      <c r="AD435" s="7" t="str">
        <f>IF(COUNTIF(D$1:D434,D435)=0,"OK","Duplicado")</f>
        <v>OK</v>
      </c>
      <c r="AE435" s="7" t="str">
        <f t="shared" ca="1" si="65"/>
        <v>Inactivo</v>
      </c>
      <c r="AF435" s="9" t="s">
        <v>1720</v>
      </c>
      <c r="AG435" s="9" t="str">
        <f t="shared" si="68"/>
        <v/>
      </c>
      <c r="AH435" s="7"/>
      <c r="AI435" s="7"/>
      <c r="AJ435" s="7"/>
      <c r="AK435" s="7"/>
      <c r="AL435" s="7"/>
      <c r="AM435" s="7"/>
      <c r="AN435" s="7"/>
      <c r="AO435" s="7" t="e">
        <f ca="1">SEPARARAPELLIDOS2018(Tabla1[[#This Row],[APELLIDOS Y NOMBRES]])</f>
        <v>#NAME?</v>
      </c>
      <c r="AP435" s="7">
        <f t="shared" ca="1" si="69"/>
        <v>0</v>
      </c>
      <c r="AQ435" s="7">
        <f t="shared" ca="1" si="70"/>
        <v>0</v>
      </c>
      <c r="AR435" s="7">
        <f t="shared" ca="1" si="71"/>
        <v>0</v>
      </c>
      <c r="AS435" s="7" t="e">
        <f ca="1">QuitarSimbolos(Tabla1[[#This Row],[CODTRA5]])</f>
        <v>#NAME?</v>
      </c>
      <c r="AT435" s="7" t="s">
        <v>1974</v>
      </c>
      <c r="AU435" s="7">
        <f t="shared" si="66"/>
        <v>2</v>
      </c>
      <c r="AV435" s="7">
        <v>1</v>
      </c>
      <c r="AW435" s="7" t="str">
        <f>+Tabla1[[#This Row],[DNI23]]</f>
        <v>30852108</v>
      </c>
      <c r="AX435" s="7">
        <v>604</v>
      </c>
      <c r="AY435" s="8">
        <f>+Tabla1[[#This Row],[FECHA DE
NACIMIENTO]]</f>
        <v>23739</v>
      </c>
      <c r="AZ435" s="7">
        <f ca="1">+Tabla1[[#This Row],[CODTRA6]]</f>
        <v>0</v>
      </c>
      <c r="BA435" s="7">
        <f ca="1">+Tabla1[[#This Row],[CODTRA7]]</f>
        <v>0</v>
      </c>
      <c r="BB435" s="7" t="e">
        <f ca="1">+Tabla1[[#This Row],[CODTRA8]]</f>
        <v>#NAME?</v>
      </c>
      <c r="BC435" s="7">
        <f>+Tabla1[[#This Row],[SEXO]]</f>
        <v>2</v>
      </c>
      <c r="BD435" s="7">
        <v>9589</v>
      </c>
      <c r="BE435" s="7"/>
      <c r="BF435" s="7">
        <v>959616135</v>
      </c>
      <c r="BG435" s="10" t="s">
        <v>1704</v>
      </c>
      <c r="BH435" s="7"/>
      <c r="BI435" s="9"/>
      <c r="BJ435" s="7"/>
      <c r="BK435" s="7"/>
      <c r="BL435" s="7"/>
      <c r="BM435" s="7" t="s">
        <v>1711</v>
      </c>
      <c r="BN435" s="7">
        <v>11</v>
      </c>
      <c r="BO435" s="7"/>
      <c r="BP435" s="7"/>
      <c r="BQ435" s="7"/>
      <c r="BR435" s="7">
        <v>2</v>
      </c>
      <c r="BS435" s="7" t="s">
        <v>2450</v>
      </c>
      <c r="BT435" s="7"/>
      <c r="BU435" s="7">
        <v>40704</v>
      </c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9"/>
      <c r="CH435" s="9"/>
      <c r="CI435" s="9"/>
      <c r="CJ435" s="7">
        <v>1</v>
      </c>
    </row>
    <row r="436" spans="1:88" ht="15" x14ac:dyDescent="0.25">
      <c r="A436">
        <v>435</v>
      </c>
      <c r="B436" s="28">
        <v>967</v>
      </c>
      <c r="C436" s="28" t="s">
        <v>709</v>
      </c>
      <c r="D436" s="45">
        <v>4648426</v>
      </c>
      <c r="E436" s="29" t="s">
        <v>2562</v>
      </c>
      <c r="F436" s="29" t="s">
        <v>2563</v>
      </c>
      <c r="G436" s="29" t="s">
        <v>1736</v>
      </c>
      <c r="H436" s="30">
        <f t="shared" si="67"/>
        <v>26944</v>
      </c>
      <c r="I436" s="29" t="s">
        <v>1737</v>
      </c>
      <c r="J436" s="28">
        <v>0</v>
      </c>
      <c r="K436" s="31">
        <v>0</v>
      </c>
      <c r="L436" s="7"/>
      <c r="M436" s="7"/>
      <c r="N436" s="7"/>
      <c r="O436" s="32" t="str">
        <f>"Retención Judicial "&amp;(Tabla1[[#This Row],[JUDICIAL]]*100)&amp;"%"</f>
        <v>Retención Judicial 0%</v>
      </c>
      <c r="P436" s="7"/>
      <c r="Q436" s="33">
        <f t="shared" si="72"/>
        <v>930</v>
      </c>
      <c r="R436" s="34">
        <f>+Tabla1[[#This Row],[MINIMO VITAL]]*9%</f>
        <v>83.7</v>
      </c>
      <c r="S436" s="7"/>
      <c r="T436" s="7">
        <f t="shared" ca="1" si="63"/>
        <v>45</v>
      </c>
      <c r="U436" s="7" t="str">
        <f t="shared" si="64"/>
        <v>04648426</v>
      </c>
      <c r="V436" s="7"/>
      <c r="W436" s="7"/>
      <c r="X436" s="7"/>
      <c r="Y436" s="7"/>
      <c r="Z436" s="7"/>
      <c r="AA436" s="8">
        <f>+Tabla1[[#This Row],[FECHA DE
NACIMIENTO]]</f>
        <v>26944</v>
      </c>
      <c r="AB436" s="20"/>
      <c r="AC436" s="7"/>
      <c r="AD436" s="7" t="str">
        <f>IF(COUNTIF(D$1:D435,D436)=0,"OK","Duplicado")</f>
        <v>OK</v>
      </c>
      <c r="AE436" s="7" t="str">
        <f t="shared" ca="1" si="65"/>
        <v>Inactivo</v>
      </c>
      <c r="AF436" s="9" t="s">
        <v>710</v>
      </c>
      <c r="AG436" s="9" t="str">
        <f t="shared" si="68"/>
        <v>CMAC</v>
      </c>
      <c r="AH436" s="7"/>
      <c r="AI436" s="7"/>
      <c r="AJ436" s="7"/>
      <c r="AK436" s="7"/>
      <c r="AL436" s="7"/>
      <c r="AM436" s="7"/>
      <c r="AN436" s="7"/>
      <c r="AO436" s="7" t="e">
        <f ca="1">SEPARARAPELLIDOS2018(Tabla1[[#This Row],[APELLIDOS Y NOMBRES]])</f>
        <v>#NAME?</v>
      </c>
      <c r="AP436" s="7">
        <f t="shared" ca="1" si="69"/>
        <v>0</v>
      </c>
      <c r="AQ436" s="7">
        <f t="shared" ca="1" si="70"/>
        <v>0</v>
      </c>
      <c r="AR436" s="7">
        <f t="shared" ca="1" si="71"/>
        <v>0</v>
      </c>
      <c r="AS436" s="7" t="e">
        <f ca="1">QuitarSimbolos(Tabla1[[#This Row],[CODTRA5]])</f>
        <v>#NAME?</v>
      </c>
      <c r="AT436" s="7" t="s">
        <v>1974</v>
      </c>
      <c r="AU436" s="7">
        <f t="shared" si="66"/>
        <v>2</v>
      </c>
      <c r="AV436" s="7">
        <v>1</v>
      </c>
      <c r="AW436" s="7" t="str">
        <f>+Tabla1[[#This Row],[DNI23]]</f>
        <v>04648426</v>
      </c>
      <c r="AX436" s="7">
        <v>604</v>
      </c>
      <c r="AY436" s="8">
        <f>+Tabla1[[#This Row],[FECHA DE
NACIMIENTO]]</f>
        <v>26944</v>
      </c>
      <c r="AZ436" s="7">
        <f ca="1">+Tabla1[[#This Row],[CODTRA6]]</f>
        <v>0</v>
      </c>
      <c r="BA436" s="7">
        <f ca="1">+Tabla1[[#This Row],[CODTRA7]]</f>
        <v>0</v>
      </c>
      <c r="BB436" s="7" t="e">
        <f ca="1">+Tabla1[[#This Row],[CODTRA8]]</f>
        <v>#NAME?</v>
      </c>
      <c r="BC436" s="7">
        <f>+Tabla1[[#This Row],[SEXO]]</f>
        <v>2</v>
      </c>
      <c r="BD436" s="7">
        <v>9589</v>
      </c>
      <c r="BE436" s="7"/>
      <c r="BF436" s="7">
        <v>959616135</v>
      </c>
      <c r="BG436" s="10" t="s">
        <v>1704</v>
      </c>
      <c r="BH436" s="7"/>
      <c r="BI436" s="9"/>
      <c r="BJ436" s="7"/>
      <c r="BK436" s="7"/>
      <c r="BL436" s="7"/>
      <c r="BM436" s="7" t="s">
        <v>1705</v>
      </c>
      <c r="BN436" s="7">
        <v>13</v>
      </c>
      <c r="BO436" s="7"/>
      <c r="BP436" s="7"/>
      <c r="BQ436" s="7"/>
      <c r="BR436" s="7">
        <v>2</v>
      </c>
      <c r="BS436" s="7" t="s">
        <v>2450</v>
      </c>
      <c r="BT436" s="7"/>
      <c r="BU436" s="7">
        <v>40704</v>
      </c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9"/>
      <c r="CH436" s="9"/>
      <c r="CI436" s="9"/>
      <c r="CJ436" s="7">
        <v>1</v>
      </c>
    </row>
    <row r="437" spans="1:88" ht="15" x14ac:dyDescent="0.25">
      <c r="A437">
        <v>436</v>
      </c>
      <c r="B437" s="28">
        <v>968</v>
      </c>
      <c r="C437" s="28" t="s">
        <v>711</v>
      </c>
      <c r="D437" s="45">
        <v>42963222</v>
      </c>
      <c r="E437" s="29" t="s">
        <v>2564</v>
      </c>
      <c r="F437" s="29" t="s">
        <v>2565</v>
      </c>
      <c r="G437" s="29" t="s">
        <v>1742</v>
      </c>
      <c r="H437" s="30">
        <f t="shared" si="67"/>
        <v>31157</v>
      </c>
      <c r="I437" s="29" t="s">
        <v>1737</v>
      </c>
      <c r="J437" s="28">
        <v>0</v>
      </c>
      <c r="K437" s="31">
        <v>0</v>
      </c>
      <c r="L437" s="7"/>
      <c r="M437" s="7"/>
      <c r="N437" s="7"/>
      <c r="O437" s="32" t="str">
        <f>"Retención Judicial "&amp;(Tabla1[[#This Row],[JUDICIAL]]*100)&amp;"%"</f>
        <v>Retención Judicial 0%</v>
      </c>
      <c r="P437" s="7"/>
      <c r="Q437" s="33">
        <f t="shared" si="72"/>
        <v>930</v>
      </c>
      <c r="R437" s="34">
        <f>+Tabla1[[#This Row],[MINIMO VITAL]]*9%</f>
        <v>83.7</v>
      </c>
      <c r="S437" s="7"/>
      <c r="T437" s="7">
        <f t="shared" ca="1" si="63"/>
        <v>33</v>
      </c>
      <c r="U437" s="7" t="str">
        <f t="shared" si="64"/>
        <v>42963222</v>
      </c>
      <c r="V437" s="7"/>
      <c r="W437" s="7"/>
      <c r="X437" s="7"/>
      <c r="Y437" s="7"/>
      <c r="Z437" s="7"/>
      <c r="AA437" s="8">
        <f>+Tabla1[[#This Row],[FECHA DE
NACIMIENTO]]</f>
        <v>31157</v>
      </c>
      <c r="AB437" s="20"/>
      <c r="AC437" s="7"/>
      <c r="AD437" s="7" t="str">
        <f>IF(COUNTIF(D$1:D436,D437)=0,"OK","Duplicado")</f>
        <v>OK</v>
      </c>
      <c r="AE437" s="7" t="str">
        <f t="shared" ca="1" si="65"/>
        <v>Inactivo</v>
      </c>
      <c r="AF437" s="9" t="s">
        <v>712</v>
      </c>
      <c r="AG437" s="9" t="str">
        <f t="shared" si="68"/>
        <v>CMAC</v>
      </c>
      <c r="AH437" s="7"/>
      <c r="AI437" s="7"/>
      <c r="AJ437" s="7"/>
      <c r="AK437" s="7"/>
      <c r="AL437" s="7"/>
      <c r="AM437" s="7"/>
      <c r="AN437" s="7"/>
      <c r="AO437" s="7" t="e">
        <f ca="1">SEPARARAPELLIDOS2018(Tabla1[[#This Row],[APELLIDOS Y NOMBRES]])</f>
        <v>#NAME?</v>
      </c>
      <c r="AP437" s="7">
        <f t="shared" ca="1" si="69"/>
        <v>0</v>
      </c>
      <c r="AQ437" s="7">
        <f t="shared" ca="1" si="70"/>
        <v>0</v>
      </c>
      <c r="AR437" s="7">
        <f t="shared" ca="1" si="71"/>
        <v>0</v>
      </c>
      <c r="AS437" s="7" t="e">
        <f ca="1">QuitarSimbolos(Tabla1[[#This Row],[CODTRA5]])</f>
        <v>#NAME?</v>
      </c>
      <c r="AT437" s="7" t="s">
        <v>1703</v>
      </c>
      <c r="AU437" s="7">
        <f t="shared" si="66"/>
        <v>1</v>
      </c>
      <c r="AV437" s="7">
        <v>1</v>
      </c>
      <c r="AW437" s="7" t="str">
        <f>+Tabla1[[#This Row],[DNI23]]</f>
        <v>42963222</v>
      </c>
      <c r="AX437" s="7">
        <v>604</v>
      </c>
      <c r="AY437" s="8">
        <f>+Tabla1[[#This Row],[FECHA DE
NACIMIENTO]]</f>
        <v>31157</v>
      </c>
      <c r="AZ437" s="7">
        <f ca="1">+Tabla1[[#This Row],[CODTRA6]]</f>
        <v>0</v>
      </c>
      <c r="BA437" s="7">
        <f ca="1">+Tabla1[[#This Row],[CODTRA7]]</f>
        <v>0</v>
      </c>
      <c r="BB437" s="7" t="e">
        <f ca="1">+Tabla1[[#This Row],[CODTRA8]]</f>
        <v>#NAME?</v>
      </c>
      <c r="BC437" s="7">
        <f>+Tabla1[[#This Row],[SEXO]]</f>
        <v>1</v>
      </c>
      <c r="BD437" s="7">
        <v>9589</v>
      </c>
      <c r="BE437" s="7"/>
      <c r="BF437" s="7">
        <v>958900075</v>
      </c>
      <c r="BG437" s="10" t="s">
        <v>2566</v>
      </c>
      <c r="BH437" s="7">
        <v>3</v>
      </c>
      <c r="BI437" s="9" t="s">
        <v>2567</v>
      </c>
      <c r="BJ437" s="7">
        <v>407</v>
      </c>
      <c r="BK437" s="7"/>
      <c r="BL437" s="7"/>
      <c r="BM437" s="7"/>
      <c r="BN437" s="7"/>
      <c r="BO437" s="7"/>
      <c r="BP437" s="7"/>
      <c r="BQ437" s="7"/>
      <c r="BR437" s="7">
        <v>2</v>
      </c>
      <c r="BS437" s="7" t="s">
        <v>1961</v>
      </c>
      <c r="BT437" s="7"/>
      <c r="BU437" s="7">
        <v>40701</v>
      </c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9"/>
      <c r="CH437" s="9"/>
      <c r="CI437" s="9"/>
      <c r="CJ437" s="7">
        <v>1</v>
      </c>
    </row>
    <row r="438" spans="1:88" ht="15" x14ac:dyDescent="0.25">
      <c r="A438">
        <v>437</v>
      </c>
      <c r="B438" s="28">
        <v>4018</v>
      </c>
      <c r="C438" s="28" t="s">
        <v>1601</v>
      </c>
      <c r="D438" s="46">
        <v>46525511</v>
      </c>
      <c r="E438" s="29" t="s">
        <v>2568</v>
      </c>
      <c r="F438" s="29" t="s">
        <v>1720</v>
      </c>
      <c r="G438" s="29" t="s">
        <v>1702</v>
      </c>
      <c r="H438" s="30">
        <f t="shared" si="67"/>
        <v>32911</v>
      </c>
      <c r="I438" s="29"/>
      <c r="J438" s="28">
        <v>0</v>
      </c>
      <c r="K438" s="31">
        <v>0</v>
      </c>
      <c r="L438" s="7"/>
      <c r="M438" s="7"/>
      <c r="N438" s="7"/>
      <c r="O438" s="32" t="str">
        <f>"Retención Judicial "&amp;(Tabla1[[#This Row],[JUDICIAL]]*100)&amp;"%"</f>
        <v>Retención Judicial 0%</v>
      </c>
      <c r="P438" s="7"/>
      <c r="Q438" s="33">
        <f t="shared" si="72"/>
        <v>930</v>
      </c>
      <c r="R438" s="34">
        <f>+Tabla1[[#This Row],[MINIMO VITAL]]*9%</f>
        <v>83.7</v>
      </c>
      <c r="S438" s="7"/>
      <c r="T438" s="7">
        <f t="shared" ca="1" si="63"/>
        <v>29</v>
      </c>
      <c r="U438" s="7" t="str">
        <f t="shared" si="64"/>
        <v>46525511</v>
      </c>
      <c r="V438" s="7"/>
      <c r="W438" s="7"/>
      <c r="X438" s="7"/>
      <c r="Y438" s="7"/>
      <c r="Z438" s="7"/>
      <c r="AA438" s="8">
        <f>+Tabla1[[#This Row],[FECHA DE
NACIMIENTO]]</f>
        <v>32911</v>
      </c>
      <c r="AB438" s="20"/>
      <c r="AC438" s="7"/>
      <c r="AD438" s="7" t="str">
        <f>IF(COUNTIF(D$1:D437,D438)=0,"OK","Duplicado")</f>
        <v>OK</v>
      </c>
      <c r="AE438" s="7" t="str">
        <f t="shared" ca="1" si="65"/>
        <v>Inactivo</v>
      </c>
      <c r="AF438" s="7" t="s">
        <v>1612</v>
      </c>
      <c r="AG438" s="9" t="str">
        <f t="shared" si="68"/>
        <v>CMAC</v>
      </c>
      <c r="AH438" s="7"/>
      <c r="AI438" s="7"/>
      <c r="AJ438" s="7"/>
      <c r="AK438" s="7"/>
      <c r="AL438" s="7"/>
      <c r="AM438" s="7"/>
      <c r="AN438" s="7"/>
      <c r="AO438" s="7" t="e">
        <f ca="1">SEPARARAPELLIDOS2018(Tabla1[[#This Row],[APELLIDOS Y NOMBRES]])</f>
        <v>#NAME?</v>
      </c>
      <c r="AP438" s="7">
        <f t="shared" ca="1" si="69"/>
        <v>0</v>
      </c>
      <c r="AQ438" s="7">
        <f t="shared" ca="1" si="70"/>
        <v>0</v>
      </c>
      <c r="AR438" s="7">
        <f t="shared" ca="1" si="71"/>
        <v>0</v>
      </c>
      <c r="AS438" s="7" t="e">
        <f ca="1">QuitarSimbolos(Tabla1[[#This Row],[CODTRA5]])</f>
        <v>#NAME?</v>
      </c>
      <c r="AT438" s="7" t="s">
        <v>1703</v>
      </c>
      <c r="AU438" s="7">
        <f t="shared" si="66"/>
        <v>1</v>
      </c>
      <c r="AV438" s="7">
        <v>1</v>
      </c>
      <c r="AW438" s="7" t="str">
        <f>+Tabla1[[#This Row],[DNI23]]</f>
        <v>46525511</v>
      </c>
      <c r="AX438" s="7">
        <v>604</v>
      </c>
      <c r="AY438" s="11">
        <f>+Tabla1[[#This Row],[FECHA DE
NACIMIENTO]]</f>
        <v>32911</v>
      </c>
      <c r="AZ438" s="7">
        <f ca="1">+Tabla1[[#This Row],[CODTRA6]]</f>
        <v>0</v>
      </c>
      <c r="BA438" s="7">
        <f ca="1">+Tabla1[[#This Row],[CODTRA7]]</f>
        <v>0</v>
      </c>
      <c r="BB438" s="7" t="e">
        <f ca="1">+Tabla1[[#This Row],[CODTRA8]]</f>
        <v>#NAME?</v>
      </c>
      <c r="BC438" s="7">
        <f>+Tabla1[[#This Row],[SEXO]]</f>
        <v>1</v>
      </c>
      <c r="BD438" s="7">
        <v>9589</v>
      </c>
      <c r="BE438" s="7"/>
      <c r="BF438" s="7">
        <v>959616135</v>
      </c>
      <c r="BG438" s="10" t="s">
        <v>1704</v>
      </c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</row>
    <row r="439" spans="1:88" ht="15" x14ac:dyDescent="0.25">
      <c r="A439">
        <v>438</v>
      </c>
      <c r="B439" s="28">
        <v>1320</v>
      </c>
      <c r="C439" s="28" t="s">
        <v>713</v>
      </c>
      <c r="D439" s="45">
        <v>4749255</v>
      </c>
      <c r="E439" s="29" t="s">
        <v>2569</v>
      </c>
      <c r="F439" s="29" t="s">
        <v>2570</v>
      </c>
      <c r="G439" s="29" t="s">
        <v>1757</v>
      </c>
      <c r="H439" s="30">
        <f t="shared" si="67"/>
        <v>27263</v>
      </c>
      <c r="I439" s="29" t="s">
        <v>1737</v>
      </c>
      <c r="J439" s="28">
        <v>0</v>
      </c>
      <c r="K439" s="31">
        <v>0</v>
      </c>
      <c r="L439" s="7"/>
      <c r="M439" s="7"/>
      <c r="N439" s="7"/>
      <c r="O439" s="32" t="str">
        <f>"Retención Judicial "&amp;(Tabla1[[#This Row],[JUDICIAL]]*100)&amp;"%"</f>
        <v>Retención Judicial 0%</v>
      </c>
      <c r="P439" s="7"/>
      <c r="Q439" s="33">
        <f t="shared" si="72"/>
        <v>930</v>
      </c>
      <c r="R439" s="34">
        <f>+Tabla1[[#This Row],[MINIMO VITAL]]*9%</f>
        <v>83.7</v>
      </c>
      <c r="S439" s="7"/>
      <c r="T439" s="7">
        <f t="shared" ca="1" si="63"/>
        <v>44</v>
      </c>
      <c r="U439" s="7" t="str">
        <f t="shared" si="64"/>
        <v>04749255</v>
      </c>
      <c r="V439" s="7"/>
      <c r="W439" s="7"/>
      <c r="X439" s="7"/>
      <c r="Y439" s="7"/>
      <c r="Z439" s="7"/>
      <c r="AA439" s="8">
        <f>+Tabla1[[#This Row],[FECHA DE
NACIMIENTO]]</f>
        <v>27263</v>
      </c>
      <c r="AB439" s="20"/>
      <c r="AC439" s="7"/>
      <c r="AD439" s="7" t="str">
        <f>IF(COUNTIF(D$1:D438,D439)=0,"OK","Duplicado")</f>
        <v>OK</v>
      </c>
      <c r="AE439" s="7" t="str">
        <f t="shared" ca="1" si="65"/>
        <v>Inactivo</v>
      </c>
      <c r="AF439" s="9" t="s">
        <v>714</v>
      </c>
      <c r="AG439" s="9" t="str">
        <f t="shared" si="68"/>
        <v>CMAC</v>
      </c>
      <c r="AH439" s="7"/>
      <c r="AI439" s="7"/>
      <c r="AJ439" s="7"/>
      <c r="AK439" s="7"/>
      <c r="AL439" s="7"/>
      <c r="AM439" s="7"/>
      <c r="AN439" s="7"/>
      <c r="AO439" s="7" t="e">
        <f ca="1">SEPARARAPELLIDOS2018(Tabla1[[#This Row],[APELLIDOS Y NOMBRES]])</f>
        <v>#NAME?</v>
      </c>
      <c r="AP439" s="7">
        <f t="shared" ca="1" si="69"/>
        <v>0</v>
      </c>
      <c r="AQ439" s="7">
        <f t="shared" ca="1" si="70"/>
        <v>0</v>
      </c>
      <c r="AR439" s="7">
        <f t="shared" ca="1" si="71"/>
        <v>0</v>
      </c>
      <c r="AS439" s="7" t="e">
        <f ca="1">QuitarSimbolos(Tabla1[[#This Row],[CODTRA5]])</f>
        <v>#NAME?</v>
      </c>
      <c r="AT439" s="7" t="s">
        <v>1703</v>
      </c>
      <c r="AU439" s="7">
        <f t="shared" si="66"/>
        <v>1</v>
      </c>
      <c r="AV439" s="7">
        <v>1</v>
      </c>
      <c r="AW439" s="7" t="str">
        <f>+Tabla1[[#This Row],[DNI23]]</f>
        <v>04749255</v>
      </c>
      <c r="AX439" s="7">
        <v>604</v>
      </c>
      <c r="AY439" s="8">
        <f>+Tabla1[[#This Row],[FECHA DE
NACIMIENTO]]</f>
        <v>27263</v>
      </c>
      <c r="AZ439" s="7">
        <f ca="1">+Tabla1[[#This Row],[CODTRA6]]</f>
        <v>0</v>
      </c>
      <c r="BA439" s="7">
        <f ca="1">+Tabla1[[#This Row],[CODTRA7]]</f>
        <v>0</v>
      </c>
      <c r="BB439" s="7" t="e">
        <f ca="1">+Tabla1[[#This Row],[CODTRA8]]</f>
        <v>#NAME?</v>
      </c>
      <c r="BC439" s="7">
        <f>+Tabla1[[#This Row],[SEXO]]</f>
        <v>1</v>
      </c>
      <c r="BD439" s="7">
        <v>9589</v>
      </c>
      <c r="BE439" s="7"/>
      <c r="BF439" s="7">
        <v>959616135</v>
      </c>
      <c r="BG439" s="10" t="s">
        <v>1704</v>
      </c>
      <c r="BH439" s="7"/>
      <c r="BI439" s="9"/>
      <c r="BJ439" s="7"/>
      <c r="BK439" s="7"/>
      <c r="BL439" s="7"/>
      <c r="BM439" s="7" t="s">
        <v>1705</v>
      </c>
      <c r="BN439" s="7">
        <v>24</v>
      </c>
      <c r="BO439" s="7"/>
      <c r="BP439" s="7"/>
      <c r="BQ439" s="7"/>
      <c r="BR439" s="7">
        <v>2</v>
      </c>
      <c r="BS439" s="7" t="s">
        <v>2020</v>
      </c>
      <c r="BT439" s="7"/>
      <c r="BU439" s="7">
        <v>40704</v>
      </c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9"/>
      <c r="CH439" s="9"/>
      <c r="CI439" s="9"/>
      <c r="CJ439" s="7">
        <v>1</v>
      </c>
    </row>
    <row r="440" spans="1:88" ht="15" x14ac:dyDescent="0.25">
      <c r="A440">
        <v>439</v>
      </c>
      <c r="B440" s="28">
        <v>969</v>
      </c>
      <c r="C440" s="28" t="s">
        <v>715</v>
      </c>
      <c r="D440" s="45">
        <v>40859238</v>
      </c>
      <c r="E440" s="29" t="s">
        <v>2571</v>
      </c>
      <c r="F440" s="29" t="s">
        <v>2572</v>
      </c>
      <c r="G440" s="29" t="s">
        <v>1736</v>
      </c>
      <c r="H440" s="30">
        <f t="shared" si="67"/>
        <v>28742</v>
      </c>
      <c r="I440" s="29" t="s">
        <v>1737</v>
      </c>
      <c r="J440" s="28">
        <v>0</v>
      </c>
      <c r="K440" s="31">
        <v>0</v>
      </c>
      <c r="L440" s="7"/>
      <c r="M440" s="7"/>
      <c r="N440" s="7"/>
      <c r="O440" s="32" t="str">
        <f>"Retención Judicial "&amp;(Tabla1[[#This Row],[JUDICIAL]]*100)&amp;"%"</f>
        <v>Retención Judicial 0%</v>
      </c>
      <c r="P440" s="7"/>
      <c r="Q440" s="33">
        <f t="shared" si="72"/>
        <v>930</v>
      </c>
      <c r="R440" s="34">
        <f>+Tabla1[[#This Row],[MINIMO VITAL]]*9%</f>
        <v>83.7</v>
      </c>
      <c r="S440" s="7"/>
      <c r="T440" s="7">
        <f t="shared" ca="1" si="63"/>
        <v>40</v>
      </c>
      <c r="U440" s="7" t="str">
        <f t="shared" si="64"/>
        <v>40859238</v>
      </c>
      <c r="V440" s="7"/>
      <c r="W440" s="7"/>
      <c r="X440" s="7"/>
      <c r="Y440" s="7"/>
      <c r="Z440" s="7"/>
      <c r="AA440" s="8">
        <f>+Tabla1[[#This Row],[FECHA DE
NACIMIENTO]]</f>
        <v>28742</v>
      </c>
      <c r="AB440" s="20"/>
      <c r="AC440" s="7"/>
      <c r="AD440" s="7" t="str">
        <f>IF(COUNTIF(D$1:D439,D440)=0,"OK","Duplicado")</f>
        <v>OK</v>
      </c>
      <c r="AE440" s="7" t="str">
        <f t="shared" ca="1" si="65"/>
        <v>Inactivo</v>
      </c>
      <c r="AF440" s="9" t="s">
        <v>716</v>
      </c>
      <c r="AG440" s="9" t="str">
        <f t="shared" si="68"/>
        <v>CMAC</v>
      </c>
      <c r="AH440" s="7"/>
      <c r="AI440" s="7"/>
      <c r="AJ440" s="7"/>
      <c r="AK440" s="7"/>
      <c r="AL440" s="7"/>
      <c r="AM440" s="7"/>
      <c r="AN440" s="7"/>
      <c r="AO440" s="7" t="e">
        <f ca="1">SEPARARAPELLIDOS2018(Tabla1[[#This Row],[APELLIDOS Y NOMBRES]])</f>
        <v>#NAME?</v>
      </c>
      <c r="AP440" s="7">
        <f t="shared" ca="1" si="69"/>
        <v>0</v>
      </c>
      <c r="AQ440" s="7">
        <f t="shared" ca="1" si="70"/>
        <v>0</v>
      </c>
      <c r="AR440" s="7">
        <f t="shared" ca="1" si="71"/>
        <v>0</v>
      </c>
      <c r="AS440" s="7" t="e">
        <f ca="1">QuitarSimbolos(Tabla1[[#This Row],[CODTRA5]])</f>
        <v>#NAME?</v>
      </c>
      <c r="AT440" s="7" t="s">
        <v>1703</v>
      </c>
      <c r="AU440" s="7">
        <f t="shared" si="66"/>
        <v>1</v>
      </c>
      <c r="AV440" s="7">
        <v>1</v>
      </c>
      <c r="AW440" s="7" t="str">
        <f>+Tabla1[[#This Row],[DNI23]]</f>
        <v>40859238</v>
      </c>
      <c r="AX440" s="7">
        <v>604</v>
      </c>
      <c r="AY440" s="8">
        <f>+Tabla1[[#This Row],[FECHA DE
NACIMIENTO]]</f>
        <v>28742</v>
      </c>
      <c r="AZ440" s="7">
        <f ca="1">+Tabla1[[#This Row],[CODTRA6]]</f>
        <v>0</v>
      </c>
      <c r="BA440" s="7">
        <f ca="1">+Tabla1[[#This Row],[CODTRA7]]</f>
        <v>0</v>
      </c>
      <c r="BB440" s="7" t="e">
        <f ca="1">+Tabla1[[#This Row],[CODTRA8]]</f>
        <v>#NAME?</v>
      </c>
      <c r="BC440" s="7">
        <f>+Tabla1[[#This Row],[SEXO]]</f>
        <v>1</v>
      </c>
      <c r="BD440" s="7">
        <v>9589</v>
      </c>
      <c r="BE440" s="7"/>
      <c r="BF440" s="7">
        <v>959616135</v>
      </c>
      <c r="BG440" s="10" t="s">
        <v>1704</v>
      </c>
      <c r="BH440" s="7">
        <v>3</v>
      </c>
      <c r="BI440" s="9" t="s">
        <v>2237</v>
      </c>
      <c r="BJ440" s="7">
        <v>513</v>
      </c>
      <c r="BK440" s="7"/>
      <c r="BL440" s="7"/>
      <c r="BM440" s="7"/>
      <c r="BN440" s="7"/>
      <c r="BO440" s="7"/>
      <c r="BP440" s="7"/>
      <c r="BQ440" s="7"/>
      <c r="BR440" s="7">
        <v>2</v>
      </c>
      <c r="BS440" s="7" t="s">
        <v>2089</v>
      </c>
      <c r="BT440" s="7"/>
      <c r="BU440" s="7">
        <v>40701</v>
      </c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9"/>
      <c r="CH440" s="9"/>
      <c r="CI440" s="9"/>
      <c r="CJ440" s="7">
        <v>1</v>
      </c>
    </row>
    <row r="441" spans="1:88" ht="15" x14ac:dyDescent="0.25">
      <c r="A441">
        <v>440</v>
      </c>
      <c r="B441" s="28">
        <v>211</v>
      </c>
      <c r="C441" s="28" t="s">
        <v>717</v>
      </c>
      <c r="D441" s="45">
        <v>30837682</v>
      </c>
      <c r="E441" s="29" t="s">
        <v>2573</v>
      </c>
      <c r="F441" s="29" t="s">
        <v>2574</v>
      </c>
      <c r="G441" s="29" t="s">
        <v>1736</v>
      </c>
      <c r="H441" s="30">
        <f t="shared" si="67"/>
        <v>26606</v>
      </c>
      <c r="I441" s="29" t="s">
        <v>1737</v>
      </c>
      <c r="J441" s="28">
        <v>0</v>
      </c>
      <c r="K441" s="31">
        <v>0</v>
      </c>
      <c r="L441" s="7"/>
      <c r="M441" s="7"/>
      <c r="N441" s="7"/>
      <c r="O441" s="32" t="str">
        <f>"Retención Judicial "&amp;(Tabla1[[#This Row],[JUDICIAL]]*100)&amp;"%"</f>
        <v>Retención Judicial 0%</v>
      </c>
      <c r="P441" s="7"/>
      <c r="Q441" s="33">
        <f t="shared" si="72"/>
        <v>930</v>
      </c>
      <c r="R441" s="34">
        <f>+Tabla1[[#This Row],[MINIMO VITAL]]*9%</f>
        <v>83.7</v>
      </c>
      <c r="S441" s="7"/>
      <c r="T441" s="7">
        <f t="shared" ca="1" si="63"/>
        <v>46</v>
      </c>
      <c r="U441" s="7" t="str">
        <f t="shared" si="64"/>
        <v>30837682</v>
      </c>
      <c r="V441" s="7"/>
      <c r="W441" s="7"/>
      <c r="X441" s="7"/>
      <c r="Y441" s="7"/>
      <c r="Z441" s="7"/>
      <c r="AA441" s="8">
        <f>+Tabla1[[#This Row],[FECHA DE
NACIMIENTO]]</f>
        <v>26606</v>
      </c>
      <c r="AB441" s="20">
        <v>3.1</v>
      </c>
      <c r="AC441" s="7"/>
      <c r="AD441" s="7" t="str">
        <f>IF(COUNTIF(D$1:D440,D441)=0,"OK","Duplicado")</f>
        <v>OK</v>
      </c>
      <c r="AE441" s="7" t="str">
        <f t="shared" ca="1" si="65"/>
        <v>Inactivo</v>
      </c>
      <c r="AF441" s="9" t="s">
        <v>718</v>
      </c>
      <c r="AG441" s="9" t="str">
        <f t="shared" si="68"/>
        <v>CMAC</v>
      </c>
      <c r="AH441" s="7"/>
      <c r="AI441" s="7"/>
      <c r="AJ441" s="7"/>
      <c r="AK441" s="7"/>
      <c r="AL441" s="7"/>
      <c r="AM441" s="7"/>
      <c r="AN441" s="7"/>
      <c r="AO441" s="7" t="e">
        <f ca="1">SEPARARAPELLIDOS2018(Tabla1[[#This Row],[APELLIDOS Y NOMBRES]])</f>
        <v>#NAME?</v>
      </c>
      <c r="AP441" s="7">
        <f t="shared" ca="1" si="69"/>
        <v>0</v>
      </c>
      <c r="AQ441" s="7">
        <f t="shared" ca="1" si="70"/>
        <v>0</v>
      </c>
      <c r="AR441" s="7">
        <f t="shared" ca="1" si="71"/>
        <v>0</v>
      </c>
      <c r="AS441" s="7" t="e">
        <f ca="1">QuitarSimbolos(Tabla1[[#This Row],[CODTRA5]])</f>
        <v>#NAME?</v>
      </c>
      <c r="AT441" s="7" t="s">
        <v>1703</v>
      </c>
      <c r="AU441" s="7">
        <f t="shared" si="66"/>
        <v>1</v>
      </c>
      <c r="AV441" s="7">
        <v>1</v>
      </c>
      <c r="AW441" s="7" t="str">
        <f>+Tabla1[[#This Row],[DNI23]]</f>
        <v>30837682</v>
      </c>
      <c r="AX441" s="7">
        <v>604</v>
      </c>
      <c r="AY441" s="8">
        <f>+Tabla1[[#This Row],[FECHA DE
NACIMIENTO]]</f>
        <v>26606</v>
      </c>
      <c r="AZ441" s="7">
        <f ca="1">+Tabla1[[#This Row],[CODTRA6]]</f>
        <v>0</v>
      </c>
      <c r="BA441" s="7">
        <f ca="1">+Tabla1[[#This Row],[CODTRA7]]</f>
        <v>0</v>
      </c>
      <c r="BB441" s="7" t="e">
        <f ca="1">+Tabla1[[#This Row],[CODTRA8]]</f>
        <v>#NAME?</v>
      </c>
      <c r="BC441" s="7">
        <f>+Tabla1[[#This Row],[SEXO]]</f>
        <v>1</v>
      </c>
      <c r="BD441" s="7">
        <v>9589</v>
      </c>
      <c r="BE441" s="7"/>
      <c r="BF441" s="7">
        <v>959616135</v>
      </c>
      <c r="BG441" s="10" t="s">
        <v>1704</v>
      </c>
      <c r="BH441" s="7"/>
      <c r="BI441" s="9"/>
      <c r="BJ441" s="7"/>
      <c r="BK441" s="7"/>
      <c r="BL441" s="7"/>
      <c r="BM441" s="7" t="s">
        <v>4</v>
      </c>
      <c r="BN441" s="7">
        <v>34</v>
      </c>
      <c r="BO441" s="7"/>
      <c r="BP441" s="7"/>
      <c r="BQ441" s="7"/>
      <c r="BR441" s="7">
        <v>2</v>
      </c>
      <c r="BS441" s="7" t="s">
        <v>1850</v>
      </c>
      <c r="BT441" s="7"/>
      <c r="BU441" s="7">
        <v>170301</v>
      </c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9"/>
      <c r="CH441" s="9"/>
      <c r="CI441" s="9"/>
      <c r="CJ441" s="7">
        <v>1</v>
      </c>
    </row>
    <row r="442" spans="1:88" ht="15" x14ac:dyDescent="0.25">
      <c r="A442">
        <v>441</v>
      </c>
      <c r="B442" s="28">
        <v>66</v>
      </c>
      <c r="C442" s="28" t="s">
        <v>719</v>
      </c>
      <c r="D442" s="45">
        <v>4624886</v>
      </c>
      <c r="E442" s="29" t="s">
        <v>2575</v>
      </c>
      <c r="F442" s="29" t="s">
        <v>2576</v>
      </c>
      <c r="G442" s="29" t="s">
        <v>1742</v>
      </c>
      <c r="H442" s="30">
        <f t="shared" si="67"/>
        <v>22296</v>
      </c>
      <c r="I442" s="29" t="s">
        <v>1737</v>
      </c>
      <c r="J442" s="28">
        <v>0</v>
      </c>
      <c r="K442" s="31">
        <v>0</v>
      </c>
      <c r="L442" s="7"/>
      <c r="M442" s="7"/>
      <c r="N442" s="7"/>
      <c r="O442" s="32" t="str">
        <f>"Retención Judicial "&amp;(Tabla1[[#This Row],[JUDICIAL]]*100)&amp;"%"</f>
        <v>Retención Judicial 0%</v>
      </c>
      <c r="P442" s="7"/>
      <c r="Q442" s="33">
        <f t="shared" si="72"/>
        <v>930</v>
      </c>
      <c r="R442" s="34">
        <f>+Tabla1[[#This Row],[MINIMO VITAL]]*9%</f>
        <v>83.7</v>
      </c>
      <c r="S442" s="7"/>
      <c r="T442" s="7">
        <f t="shared" ca="1" si="63"/>
        <v>58</v>
      </c>
      <c r="U442" s="7" t="str">
        <f t="shared" si="64"/>
        <v>04624886</v>
      </c>
      <c r="V442" s="7"/>
      <c r="W442" s="7"/>
      <c r="X442" s="7"/>
      <c r="Y442" s="7"/>
      <c r="Z442" s="7"/>
      <c r="AA442" s="8">
        <f>+Tabla1[[#This Row],[FECHA DE
NACIMIENTO]]</f>
        <v>22296</v>
      </c>
      <c r="AB442" s="20"/>
      <c r="AC442" s="7"/>
      <c r="AD442" s="7" t="str">
        <f>IF(COUNTIF(D$1:D441,D442)=0,"OK","Duplicado")</f>
        <v>OK</v>
      </c>
      <c r="AE442" s="7" t="str">
        <f t="shared" ca="1" si="65"/>
        <v>Inactivo</v>
      </c>
      <c r="AF442" s="9" t="s">
        <v>720</v>
      </c>
      <c r="AG442" s="9" t="str">
        <f t="shared" si="68"/>
        <v>CMAC</v>
      </c>
      <c r="AH442" s="7"/>
      <c r="AI442" s="7"/>
      <c r="AJ442" s="7"/>
      <c r="AK442" s="7"/>
      <c r="AL442" s="7"/>
      <c r="AM442" s="7"/>
      <c r="AN442" s="7"/>
      <c r="AO442" s="7" t="e">
        <f ca="1">SEPARARAPELLIDOS2018(Tabla1[[#This Row],[APELLIDOS Y NOMBRES]])</f>
        <v>#NAME?</v>
      </c>
      <c r="AP442" s="7">
        <f t="shared" ca="1" si="69"/>
        <v>0</v>
      </c>
      <c r="AQ442" s="7">
        <f t="shared" ca="1" si="70"/>
        <v>0</v>
      </c>
      <c r="AR442" s="7">
        <f t="shared" ca="1" si="71"/>
        <v>0</v>
      </c>
      <c r="AS442" s="7" t="e">
        <f ca="1">QuitarSimbolos(Tabla1[[#This Row],[CODTRA5]])</f>
        <v>#NAME?</v>
      </c>
      <c r="AT442" s="7" t="s">
        <v>1703</v>
      </c>
      <c r="AU442" s="7">
        <f t="shared" si="66"/>
        <v>1</v>
      </c>
      <c r="AV442" s="7">
        <v>1</v>
      </c>
      <c r="AW442" s="7" t="str">
        <f>+Tabla1[[#This Row],[DNI23]]</f>
        <v>04624886</v>
      </c>
      <c r="AX442" s="7">
        <v>604</v>
      </c>
      <c r="AY442" s="8">
        <f>+Tabla1[[#This Row],[FECHA DE
NACIMIENTO]]</f>
        <v>22296</v>
      </c>
      <c r="AZ442" s="7">
        <f ca="1">+Tabla1[[#This Row],[CODTRA6]]</f>
        <v>0</v>
      </c>
      <c r="BA442" s="7">
        <f ca="1">+Tabla1[[#This Row],[CODTRA7]]</f>
        <v>0</v>
      </c>
      <c r="BB442" s="7" t="e">
        <f ca="1">+Tabla1[[#This Row],[CODTRA8]]</f>
        <v>#NAME?</v>
      </c>
      <c r="BC442" s="7">
        <f>+Tabla1[[#This Row],[SEXO]]</f>
        <v>1</v>
      </c>
      <c r="BD442" s="7">
        <v>9589</v>
      </c>
      <c r="BE442" s="7"/>
      <c r="BF442" s="7">
        <v>959527985</v>
      </c>
      <c r="BG442" s="10" t="s">
        <v>2577</v>
      </c>
      <c r="BH442" s="7">
        <v>3</v>
      </c>
      <c r="BI442" s="9" t="s">
        <v>2063</v>
      </c>
      <c r="BJ442" s="7">
        <v>700</v>
      </c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>
        <v>40701</v>
      </c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9"/>
      <c r="CH442" s="9"/>
      <c r="CI442" s="9"/>
      <c r="CJ442" s="7">
        <v>1</v>
      </c>
    </row>
    <row r="443" spans="1:88" ht="15" x14ac:dyDescent="0.25">
      <c r="A443">
        <v>442</v>
      </c>
      <c r="B443" s="28">
        <v>450</v>
      </c>
      <c r="C443" s="28" t="s">
        <v>721</v>
      </c>
      <c r="D443" s="45">
        <v>30836045</v>
      </c>
      <c r="E443" s="35" t="s">
        <v>3458</v>
      </c>
      <c r="F443" s="35" t="s">
        <v>3664</v>
      </c>
      <c r="G443" s="35" t="s">
        <v>1742</v>
      </c>
      <c r="H443" s="30">
        <f t="shared" si="67"/>
        <v>26013</v>
      </c>
      <c r="I443" s="29" t="s">
        <v>1737</v>
      </c>
      <c r="J443" s="28">
        <v>0</v>
      </c>
      <c r="K443" s="31">
        <v>0</v>
      </c>
      <c r="L443" s="7"/>
      <c r="M443" s="7"/>
      <c r="N443" s="7"/>
      <c r="O443" s="32" t="str">
        <f>"Retención Judicial "&amp;(Tabla1[[#This Row],[JUDICIAL]]*100)&amp;"%"</f>
        <v>Retención Judicial 0%</v>
      </c>
      <c r="P443" s="7"/>
      <c r="Q443" s="33">
        <f t="shared" si="72"/>
        <v>930</v>
      </c>
      <c r="R443" s="34">
        <f>+Tabla1[[#This Row],[MINIMO VITAL]]*9%</f>
        <v>83.7</v>
      </c>
      <c r="S443" s="7"/>
      <c r="T443" s="7">
        <f t="shared" ca="1" si="63"/>
        <v>48</v>
      </c>
      <c r="U443" s="7" t="str">
        <f t="shared" si="64"/>
        <v>30836045</v>
      </c>
      <c r="V443" s="7"/>
      <c r="W443" s="7"/>
      <c r="X443" s="7"/>
      <c r="Y443" s="7"/>
      <c r="Z443" s="7"/>
      <c r="AA443" s="8">
        <f>+Tabla1[[#This Row],[FECHA DE
NACIMIENTO]]</f>
        <v>26013</v>
      </c>
      <c r="AB443" s="20"/>
      <c r="AC443" s="7"/>
      <c r="AD443" s="7" t="str">
        <f>IF(COUNTIF(D$1:D442,D443)=0,"OK","Duplicado")</f>
        <v>OK</v>
      </c>
      <c r="AE443" s="7" t="str">
        <f t="shared" ca="1" si="65"/>
        <v>Inactivo</v>
      </c>
      <c r="AF443" s="9" t="s">
        <v>1720</v>
      </c>
      <c r="AG443" s="9" t="str">
        <f t="shared" si="68"/>
        <v/>
      </c>
      <c r="AH443" s="7"/>
      <c r="AI443" s="7"/>
      <c r="AJ443" s="7"/>
      <c r="AK443" s="7"/>
      <c r="AL443" s="7"/>
      <c r="AM443" s="7"/>
      <c r="AN443" s="7"/>
      <c r="AO443" s="7" t="e">
        <f ca="1">SEPARARAPELLIDOS2018(Tabla1[[#This Row],[APELLIDOS Y NOMBRES]])</f>
        <v>#NAME?</v>
      </c>
      <c r="AP443" s="7">
        <f t="shared" ca="1" si="69"/>
        <v>0</v>
      </c>
      <c r="AQ443" s="7">
        <f t="shared" ca="1" si="70"/>
        <v>0</v>
      </c>
      <c r="AR443" s="7">
        <f t="shared" ca="1" si="71"/>
        <v>0</v>
      </c>
      <c r="AS443" s="7" t="e">
        <f ca="1">QuitarSimbolos(Tabla1[[#This Row],[CODTRA5]])</f>
        <v>#NAME?</v>
      </c>
      <c r="AT443" s="7" t="s">
        <v>1703</v>
      </c>
      <c r="AU443" s="7">
        <f t="shared" si="66"/>
        <v>1</v>
      </c>
      <c r="AV443" s="7">
        <v>1</v>
      </c>
      <c r="AW443" s="7" t="str">
        <f>+Tabla1[[#This Row],[DNI23]]</f>
        <v>30836045</v>
      </c>
      <c r="AX443" s="7">
        <v>604</v>
      </c>
      <c r="AY443" s="8">
        <f>+Tabla1[[#This Row],[FECHA DE
NACIMIENTO]]</f>
        <v>26013</v>
      </c>
      <c r="AZ443" s="7">
        <f ca="1">+Tabla1[[#This Row],[CODTRA6]]</f>
        <v>0</v>
      </c>
      <c r="BA443" s="7">
        <f ca="1">+Tabla1[[#This Row],[CODTRA7]]</f>
        <v>0</v>
      </c>
      <c r="BB443" s="7" t="e">
        <f ca="1">+Tabla1[[#This Row],[CODTRA8]]</f>
        <v>#NAME?</v>
      </c>
      <c r="BC443" s="7">
        <f>+Tabla1[[#This Row],[SEXO]]</f>
        <v>1</v>
      </c>
      <c r="BD443" s="7">
        <v>9589</v>
      </c>
      <c r="BE443" s="7"/>
      <c r="BF443" s="7">
        <v>959616135</v>
      </c>
      <c r="BG443" s="10" t="s">
        <v>1704</v>
      </c>
      <c r="BH443" s="7"/>
      <c r="BI443" s="9"/>
      <c r="BJ443" s="7"/>
      <c r="BK443" s="7"/>
      <c r="BL443" s="7"/>
      <c r="BM443" s="7">
        <v>150</v>
      </c>
      <c r="BN443" s="7">
        <v>2</v>
      </c>
      <c r="BO443" s="7"/>
      <c r="BP443" s="7"/>
      <c r="BQ443" s="7"/>
      <c r="BR443" s="7">
        <v>99</v>
      </c>
      <c r="BS443" s="7" t="s">
        <v>2578</v>
      </c>
      <c r="BT443" s="7"/>
      <c r="BU443" s="7">
        <v>170301</v>
      </c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9"/>
      <c r="CH443" s="9"/>
      <c r="CI443" s="9"/>
      <c r="CJ443" s="7">
        <v>1</v>
      </c>
    </row>
    <row r="444" spans="1:88" ht="15" x14ac:dyDescent="0.25">
      <c r="A444">
        <v>443</v>
      </c>
      <c r="B444" s="28">
        <v>971</v>
      </c>
      <c r="C444" s="28" t="s">
        <v>722</v>
      </c>
      <c r="D444" s="45">
        <v>30854136</v>
      </c>
      <c r="E444" s="35" t="s">
        <v>2579</v>
      </c>
      <c r="F444" s="29" t="s">
        <v>2580</v>
      </c>
      <c r="G444" s="29" t="s">
        <v>1757</v>
      </c>
      <c r="H444" s="30">
        <f t="shared" si="67"/>
        <v>24976</v>
      </c>
      <c r="I444" s="29" t="s">
        <v>1737</v>
      </c>
      <c r="J444" s="28">
        <v>0</v>
      </c>
      <c r="K444" s="31">
        <v>0</v>
      </c>
      <c r="L444" s="7"/>
      <c r="M444" s="7"/>
      <c r="N444" s="7"/>
      <c r="O444" s="32" t="str">
        <f>"Retención Judicial "&amp;(Tabla1[[#This Row],[JUDICIAL]]*100)&amp;"%"</f>
        <v>Retención Judicial 0%</v>
      </c>
      <c r="P444" s="7"/>
      <c r="Q444" s="33">
        <f t="shared" si="72"/>
        <v>930</v>
      </c>
      <c r="R444" s="34">
        <f>+Tabla1[[#This Row],[MINIMO VITAL]]*9%</f>
        <v>83.7</v>
      </c>
      <c r="S444" s="7"/>
      <c r="T444" s="7">
        <f t="shared" ca="1" si="63"/>
        <v>50</v>
      </c>
      <c r="U444" s="7" t="str">
        <f t="shared" si="64"/>
        <v>30854136</v>
      </c>
      <c r="V444" s="7"/>
      <c r="W444" s="7"/>
      <c r="X444" s="7"/>
      <c r="Y444" s="7"/>
      <c r="Z444" s="7"/>
      <c r="AA444" s="8">
        <f>+Tabla1[[#This Row],[FECHA DE
NACIMIENTO]]</f>
        <v>24976</v>
      </c>
      <c r="AB444" s="20"/>
      <c r="AC444" s="7"/>
      <c r="AD444" s="7" t="str">
        <f>IF(COUNTIF(D$1:D443,D444)=0,"OK","Duplicado")</f>
        <v>OK</v>
      </c>
      <c r="AE444" s="7" t="str">
        <f t="shared" ca="1" si="65"/>
        <v>Inactivo</v>
      </c>
      <c r="AF444" s="9" t="s">
        <v>723</v>
      </c>
      <c r="AG444" s="9" t="str">
        <f t="shared" si="68"/>
        <v>CMAC</v>
      </c>
      <c r="AH444" s="7"/>
      <c r="AI444" s="7"/>
      <c r="AJ444" s="7"/>
      <c r="AK444" s="7"/>
      <c r="AL444" s="7"/>
      <c r="AM444" s="7"/>
      <c r="AN444" s="7"/>
      <c r="AO444" s="7" t="e">
        <f ca="1">SEPARARAPELLIDOS2018(Tabla1[[#This Row],[APELLIDOS Y NOMBRES]])</f>
        <v>#NAME?</v>
      </c>
      <c r="AP444" s="7">
        <f t="shared" ca="1" si="69"/>
        <v>0</v>
      </c>
      <c r="AQ444" s="7">
        <f t="shared" ca="1" si="70"/>
        <v>0</v>
      </c>
      <c r="AR444" s="7">
        <f t="shared" ca="1" si="71"/>
        <v>0</v>
      </c>
      <c r="AS444" s="7" t="e">
        <f ca="1">QuitarSimbolos(Tabla1[[#This Row],[CODTRA5]])</f>
        <v>#NAME?</v>
      </c>
      <c r="AT444" s="7" t="s">
        <v>1703</v>
      </c>
      <c r="AU444" s="7">
        <f t="shared" si="66"/>
        <v>1</v>
      </c>
      <c r="AV444" s="7">
        <v>1</v>
      </c>
      <c r="AW444" s="7" t="str">
        <f>+Tabla1[[#This Row],[DNI23]]</f>
        <v>30854136</v>
      </c>
      <c r="AX444" s="7">
        <v>604</v>
      </c>
      <c r="AY444" s="8">
        <f>+Tabla1[[#This Row],[FECHA DE
NACIMIENTO]]</f>
        <v>24976</v>
      </c>
      <c r="AZ444" s="7">
        <f ca="1">+Tabla1[[#This Row],[CODTRA6]]</f>
        <v>0</v>
      </c>
      <c r="BA444" s="7">
        <f ca="1">+Tabla1[[#This Row],[CODTRA7]]</f>
        <v>0</v>
      </c>
      <c r="BB444" s="7" t="e">
        <f ca="1">+Tabla1[[#This Row],[CODTRA8]]</f>
        <v>#NAME?</v>
      </c>
      <c r="BC444" s="7">
        <f>+Tabla1[[#This Row],[SEXO]]</f>
        <v>1</v>
      </c>
      <c r="BD444" s="7">
        <v>9589</v>
      </c>
      <c r="BE444" s="7"/>
      <c r="BF444" s="7">
        <v>959616135</v>
      </c>
      <c r="BG444" s="10" t="s">
        <v>1704</v>
      </c>
      <c r="BH444" s="7"/>
      <c r="BI444" s="9"/>
      <c r="BJ444" s="7"/>
      <c r="BK444" s="7"/>
      <c r="BL444" s="7"/>
      <c r="BM444" s="7" t="s">
        <v>1784</v>
      </c>
      <c r="BN444" s="7">
        <v>5</v>
      </c>
      <c r="BO444" s="7"/>
      <c r="BP444" s="7"/>
      <c r="BQ444" s="7"/>
      <c r="BR444" s="7">
        <v>2</v>
      </c>
      <c r="BS444" s="7" t="s">
        <v>2581</v>
      </c>
      <c r="BT444" s="7"/>
      <c r="BU444" s="7">
        <v>140120</v>
      </c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9"/>
      <c r="CH444" s="9"/>
      <c r="CI444" s="9"/>
      <c r="CJ444" s="7">
        <v>1</v>
      </c>
    </row>
    <row r="445" spans="1:88" ht="15" x14ac:dyDescent="0.25">
      <c r="A445">
        <v>444</v>
      </c>
      <c r="B445" s="28">
        <v>79</v>
      </c>
      <c r="C445" s="28" t="s">
        <v>724</v>
      </c>
      <c r="D445" s="45">
        <v>4630509</v>
      </c>
      <c r="E445" s="35" t="s">
        <v>2582</v>
      </c>
      <c r="F445" s="29"/>
      <c r="G445" s="29" t="s">
        <v>1702</v>
      </c>
      <c r="H445" s="30">
        <f t="shared" si="67"/>
        <v>18568</v>
      </c>
      <c r="I445" s="29" t="s">
        <v>1720</v>
      </c>
      <c r="J445" s="28">
        <v>0</v>
      </c>
      <c r="K445" s="31">
        <v>0</v>
      </c>
      <c r="L445" s="7"/>
      <c r="M445" s="7"/>
      <c r="N445" s="7"/>
      <c r="O445" s="32" t="str">
        <f>"Retención Judicial "&amp;(Tabla1[[#This Row],[JUDICIAL]]*100)&amp;"%"</f>
        <v>Retención Judicial 0%</v>
      </c>
      <c r="P445" s="7"/>
      <c r="Q445" s="33">
        <f t="shared" si="72"/>
        <v>930</v>
      </c>
      <c r="R445" s="34">
        <f>+Tabla1[[#This Row],[MINIMO VITAL]]*9%</f>
        <v>83.7</v>
      </c>
      <c r="S445" s="7"/>
      <c r="T445" s="7">
        <f t="shared" ca="1" si="63"/>
        <v>68</v>
      </c>
      <c r="U445" s="7" t="str">
        <f t="shared" si="64"/>
        <v>04630509</v>
      </c>
      <c r="V445" s="7"/>
      <c r="W445" s="7"/>
      <c r="X445" s="7"/>
      <c r="Y445" s="7"/>
      <c r="Z445" s="7"/>
      <c r="AA445" s="8">
        <f>+Tabla1[[#This Row],[FECHA DE
NACIMIENTO]]</f>
        <v>18568</v>
      </c>
      <c r="AB445" s="20"/>
      <c r="AC445" s="7"/>
      <c r="AD445" s="7" t="str">
        <f>IF(COUNTIF(D$1:D444,D445)=0,"OK","Duplicado")</f>
        <v>OK</v>
      </c>
      <c r="AE445" s="7" t="str">
        <f t="shared" ca="1" si="65"/>
        <v>Inactivo</v>
      </c>
      <c r="AF445" s="9" t="s">
        <v>725</v>
      </c>
      <c r="AG445" s="9" t="str">
        <f t="shared" si="68"/>
        <v>CMAC</v>
      </c>
      <c r="AH445" s="7"/>
      <c r="AI445" s="7"/>
      <c r="AJ445" s="7"/>
      <c r="AK445" s="7"/>
      <c r="AL445" s="7"/>
      <c r="AM445" s="7"/>
      <c r="AN445" s="7"/>
      <c r="AO445" s="7" t="e">
        <f ca="1">SEPARARAPELLIDOS2018(Tabla1[[#This Row],[APELLIDOS Y NOMBRES]])</f>
        <v>#NAME?</v>
      </c>
      <c r="AP445" s="7">
        <f t="shared" ca="1" si="69"/>
        <v>0</v>
      </c>
      <c r="AQ445" s="7">
        <f t="shared" ca="1" si="70"/>
        <v>0</v>
      </c>
      <c r="AR445" s="7">
        <f t="shared" ca="1" si="71"/>
        <v>0</v>
      </c>
      <c r="AS445" s="7" t="e">
        <f ca="1">QuitarSimbolos(Tabla1[[#This Row],[CODTRA5]])</f>
        <v>#NAME?</v>
      </c>
      <c r="AT445" s="7" t="s">
        <v>1703</v>
      </c>
      <c r="AU445" s="7">
        <f t="shared" si="66"/>
        <v>1</v>
      </c>
      <c r="AV445" s="7">
        <v>1</v>
      </c>
      <c r="AW445" s="7" t="str">
        <f>+Tabla1[[#This Row],[DNI23]]</f>
        <v>04630509</v>
      </c>
      <c r="AX445" s="7">
        <v>604</v>
      </c>
      <c r="AY445" s="8">
        <f>+Tabla1[[#This Row],[FECHA DE
NACIMIENTO]]</f>
        <v>18568</v>
      </c>
      <c r="AZ445" s="7">
        <f ca="1">+Tabla1[[#This Row],[CODTRA6]]</f>
        <v>0</v>
      </c>
      <c r="BA445" s="7">
        <f ca="1">+Tabla1[[#This Row],[CODTRA7]]</f>
        <v>0</v>
      </c>
      <c r="BB445" s="7" t="e">
        <f ca="1">+Tabla1[[#This Row],[CODTRA8]]</f>
        <v>#NAME?</v>
      </c>
      <c r="BC445" s="7">
        <f>+Tabla1[[#This Row],[SEXO]]</f>
        <v>1</v>
      </c>
      <c r="BD445" s="7">
        <v>9589</v>
      </c>
      <c r="BE445" s="7"/>
      <c r="BF445" s="7">
        <v>959616135</v>
      </c>
      <c r="BG445" s="10" t="s">
        <v>1704</v>
      </c>
      <c r="BH445" s="7">
        <v>3</v>
      </c>
      <c r="BI445" s="9" t="s">
        <v>2028</v>
      </c>
      <c r="BJ445" s="7">
        <v>903</v>
      </c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>
        <v>40701</v>
      </c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9"/>
      <c r="CH445" s="9"/>
      <c r="CI445" s="9"/>
      <c r="CJ445" s="7">
        <v>1</v>
      </c>
    </row>
    <row r="446" spans="1:88" ht="15" x14ac:dyDescent="0.25">
      <c r="A446">
        <v>445</v>
      </c>
      <c r="B446" s="28">
        <v>972</v>
      </c>
      <c r="C446" s="28" t="s">
        <v>726</v>
      </c>
      <c r="D446" s="45">
        <v>41416529</v>
      </c>
      <c r="E446" s="35" t="s">
        <v>2583</v>
      </c>
      <c r="F446" s="29" t="s">
        <v>2584</v>
      </c>
      <c r="G446" s="29" t="s">
        <v>1709</v>
      </c>
      <c r="H446" s="30">
        <f t="shared" si="67"/>
        <v>29058</v>
      </c>
      <c r="I446" s="29" t="s">
        <v>1710</v>
      </c>
      <c r="J446" s="28">
        <v>0</v>
      </c>
      <c r="K446" s="31">
        <v>0</v>
      </c>
      <c r="L446" s="7"/>
      <c r="M446" s="7"/>
      <c r="N446" s="7"/>
      <c r="O446" s="32" t="str">
        <f>"Retención Judicial "&amp;(Tabla1[[#This Row],[JUDICIAL]]*100)&amp;"%"</f>
        <v>Retención Judicial 0%</v>
      </c>
      <c r="P446" s="7"/>
      <c r="Q446" s="33">
        <f t="shared" si="72"/>
        <v>930</v>
      </c>
      <c r="R446" s="34">
        <f>+Tabla1[[#This Row],[MINIMO VITAL]]*9%</f>
        <v>83.7</v>
      </c>
      <c r="S446" s="7"/>
      <c r="T446" s="7">
        <f t="shared" ca="1" si="63"/>
        <v>39</v>
      </c>
      <c r="U446" s="7" t="str">
        <f t="shared" si="64"/>
        <v>41416529</v>
      </c>
      <c r="V446" s="7"/>
      <c r="W446" s="7"/>
      <c r="X446" s="7"/>
      <c r="Y446" s="7"/>
      <c r="Z446" s="7"/>
      <c r="AA446" s="8">
        <f>+Tabla1[[#This Row],[FECHA DE
NACIMIENTO]]</f>
        <v>29058</v>
      </c>
      <c r="AB446" s="20">
        <v>3.1</v>
      </c>
      <c r="AC446" s="7"/>
      <c r="AD446" s="7" t="str">
        <f>IF(COUNTIF(D$1:D445,D446)=0,"OK","Duplicado")</f>
        <v>OK</v>
      </c>
      <c r="AE446" s="7" t="str">
        <f t="shared" ca="1" si="65"/>
        <v>Inactivo</v>
      </c>
      <c r="AF446" s="9" t="s">
        <v>727</v>
      </c>
      <c r="AG446" s="9" t="str">
        <f t="shared" si="68"/>
        <v>CMAC</v>
      </c>
      <c r="AH446" s="7"/>
      <c r="AI446" s="7"/>
      <c r="AJ446" s="7"/>
      <c r="AK446" s="7"/>
      <c r="AL446" s="7"/>
      <c r="AM446" s="7"/>
      <c r="AN446" s="7"/>
      <c r="AO446" s="7" t="e">
        <f ca="1">SEPARARAPELLIDOS2018(Tabla1[[#This Row],[APELLIDOS Y NOMBRES]])</f>
        <v>#NAME?</v>
      </c>
      <c r="AP446" s="7">
        <f t="shared" ca="1" si="69"/>
        <v>0</v>
      </c>
      <c r="AQ446" s="7">
        <f t="shared" ca="1" si="70"/>
        <v>0</v>
      </c>
      <c r="AR446" s="7">
        <f t="shared" ca="1" si="71"/>
        <v>0</v>
      </c>
      <c r="AS446" s="7" t="e">
        <f ca="1">QuitarSimbolos(Tabla1[[#This Row],[CODTRA5]])</f>
        <v>#NAME?</v>
      </c>
      <c r="AT446" s="7" t="s">
        <v>1703</v>
      </c>
      <c r="AU446" s="7">
        <f t="shared" si="66"/>
        <v>1</v>
      </c>
      <c r="AV446" s="7">
        <v>1</v>
      </c>
      <c r="AW446" s="7" t="str">
        <f>+Tabla1[[#This Row],[DNI23]]</f>
        <v>41416529</v>
      </c>
      <c r="AX446" s="7">
        <v>604</v>
      </c>
      <c r="AY446" s="8">
        <f>+Tabla1[[#This Row],[FECHA DE
NACIMIENTO]]</f>
        <v>29058</v>
      </c>
      <c r="AZ446" s="7">
        <f ca="1">+Tabla1[[#This Row],[CODTRA6]]</f>
        <v>0</v>
      </c>
      <c r="BA446" s="7">
        <f ca="1">+Tabla1[[#This Row],[CODTRA7]]</f>
        <v>0</v>
      </c>
      <c r="BB446" s="7" t="e">
        <f ca="1">+Tabla1[[#This Row],[CODTRA8]]</f>
        <v>#NAME?</v>
      </c>
      <c r="BC446" s="7">
        <f>+Tabla1[[#This Row],[SEXO]]</f>
        <v>1</v>
      </c>
      <c r="BD446" s="7">
        <v>9589</v>
      </c>
      <c r="BE446" s="7"/>
      <c r="BF446" s="7">
        <v>959616135</v>
      </c>
      <c r="BG446" s="10" t="s">
        <v>1704</v>
      </c>
      <c r="BH446" s="7">
        <v>3</v>
      </c>
      <c r="BI446" s="9" t="s">
        <v>1969</v>
      </c>
      <c r="BJ446" s="7">
        <v>324</v>
      </c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>
        <v>40701</v>
      </c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9"/>
      <c r="CH446" s="9"/>
      <c r="CI446" s="9"/>
      <c r="CJ446" s="7">
        <v>1</v>
      </c>
    </row>
    <row r="447" spans="1:88" ht="15" x14ac:dyDescent="0.25">
      <c r="A447">
        <v>446</v>
      </c>
      <c r="B447" s="28">
        <v>365</v>
      </c>
      <c r="C447" s="28" t="s">
        <v>728</v>
      </c>
      <c r="D447" s="45">
        <v>30823950</v>
      </c>
      <c r="E447" s="35" t="s">
        <v>3459</v>
      </c>
      <c r="F447" s="29" t="s">
        <v>1720</v>
      </c>
      <c r="G447" s="29" t="s">
        <v>1702</v>
      </c>
      <c r="H447" s="30">
        <f t="shared" si="67"/>
        <v>18602</v>
      </c>
      <c r="I447" s="29" t="s">
        <v>1720</v>
      </c>
      <c r="J447" s="28">
        <v>0</v>
      </c>
      <c r="K447" s="31">
        <v>0</v>
      </c>
      <c r="L447" s="7"/>
      <c r="M447" s="7"/>
      <c r="N447" s="7"/>
      <c r="O447" s="32" t="str">
        <f>"Retención Judicial "&amp;(Tabla1[[#This Row],[JUDICIAL]]*100)&amp;"%"</f>
        <v>Retención Judicial 0%</v>
      </c>
      <c r="P447" s="7"/>
      <c r="Q447" s="33">
        <f t="shared" si="72"/>
        <v>930</v>
      </c>
      <c r="R447" s="34">
        <f>+Tabla1[[#This Row],[MINIMO VITAL]]*9%</f>
        <v>83.7</v>
      </c>
      <c r="S447" s="7"/>
      <c r="T447" s="7">
        <f t="shared" ca="1" si="63"/>
        <v>68</v>
      </c>
      <c r="U447" s="7" t="str">
        <f t="shared" si="64"/>
        <v>30823950</v>
      </c>
      <c r="V447" s="7"/>
      <c r="W447" s="7"/>
      <c r="X447" s="7"/>
      <c r="Y447" s="7"/>
      <c r="Z447" s="7"/>
      <c r="AA447" s="8">
        <f>+Tabla1[[#This Row],[FECHA DE
NACIMIENTO]]</f>
        <v>18602</v>
      </c>
      <c r="AB447" s="20"/>
      <c r="AC447" s="7"/>
      <c r="AD447" s="7" t="str">
        <f>IF(COUNTIF(D$1:D446,D447)=0,"OK","Duplicado")</f>
        <v>OK</v>
      </c>
      <c r="AE447" s="7" t="str">
        <f t="shared" ca="1" si="65"/>
        <v>Inactivo</v>
      </c>
      <c r="AF447" s="9" t="s">
        <v>1720</v>
      </c>
      <c r="AG447" s="9" t="str">
        <f t="shared" si="68"/>
        <v/>
      </c>
      <c r="AH447" s="7"/>
      <c r="AI447" s="7"/>
      <c r="AJ447" s="7"/>
      <c r="AK447" s="7"/>
      <c r="AL447" s="7"/>
      <c r="AM447" s="7"/>
      <c r="AN447" s="7"/>
      <c r="AO447" s="7" t="e">
        <f ca="1">SEPARARAPELLIDOS2018(Tabla1[[#This Row],[APELLIDOS Y NOMBRES]])</f>
        <v>#NAME?</v>
      </c>
      <c r="AP447" s="7">
        <f t="shared" ca="1" si="69"/>
        <v>0</v>
      </c>
      <c r="AQ447" s="7">
        <f t="shared" ca="1" si="70"/>
        <v>0</v>
      </c>
      <c r="AR447" s="7">
        <f t="shared" ca="1" si="71"/>
        <v>0</v>
      </c>
      <c r="AS447" s="7" t="e">
        <f ca="1">QuitarSimbolos(Tabla1[[#This Row],[CODTRA5]])</f>
        <v>#NAME?</v>
      </c>
      <c r="AT447" s="7" t="s">
        <v>1703</v>
      </c>
      <c r="AU447" s="7">
        <f t="shared" si="66"/>
        <v>1</v>
      </c>
      <c r="AV447" s="7">
        <v>1</v>
      </c>
      <c r="AW447" s="7" t="str">
        <f>+Tabla1[[#This Row],[DNI23]]</f>
        <v>30823950</v>
      </c>
      <c r="AX447" s="7">
        <v>604</v>
      </c>
      <c r="AY447" s="8">
        <f>+Tabla1[[#This Row],[FECHA DE
NACIMIENTO]]</f>
        <v>18602</v>
      </c>
      <c r="AZ447" s="7">
        <f ca="1">+Tabla1[[#This Row],[CODTRA6]]</f>
        <v>0</v>
      </c>
      <c r="BA447" s="7">
        <f ca="1">+Tabla1[[#This Row],[CODTRA7]]</f>
        <v>0</v>
      </c>
      <c r="BB447" s="7" t="e">
        <f ca="1">+Tabla1[[#This Row],[CODTRA8]]</f>
        <v>#NAME?</v>
      </c>
      <c r="BC447" s="7">
        <f>+Tabla1[[#This Row],[SEXO]]</f>
        <v>1</v>
      </c>
      <c r="BD447" s="7">
        <v>9589</v>
      </c>
      <c r="BE447" s="7"/>
      <c r="BF447" s="7">
        <v>959616135</v>
      </c>
      <c r="BG447" s="10" t="s">
        <v>1704</v>
      </c>
      <c r="BH447" s="7">
        <v>3</v>
      </c>
      <c r="BI447" s="9" t="s">
        <v>2585</v>
      </c>
      <c r="BJ447" s="7">
        <v>11</v>
      </c>
      <c r="BK447" s="7"/>
      <c r="BL447" s="7"/>
      <c r="BM447" s="7">
        <v>39</v>
      </c>
      <c r="BN447" s="7">
        <v>10</v>
      </c>
      <c r="BO447" s="7"/>
      <c r="BP447" s="7"/>
      <c r="BQ447" s="7"/>
      <c r="BR447" s="7"/>
      <c r="BS447" s="7"/>
      <c r="BT447" s="7"/>
      <c r="BU447" s="7">
        <v>170301</v>
      </c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9"/>
      <c r="CH447" s="9"/>
      <c r="CI447" s="9"/>
      <c r="CJ447" s="7">
        <v>1</v>
      </c>
    </row>
    <row r="448" spans="1:88" ht="15" x14ac:dyDescent="0.25">
      <c r="A448">
        <v>447</v>
      </c>
      <c r="B448" s="28">
        <v>99</v>
      </c>
      <c r="C448" s="28" t="s">
        <v>729</v>
      </c>
      <c r="D448" s="45">
        <v>4745006</v>
      </c>
      <c r="E448" s="35" t="s">
        <v>2586</v>
      </c>
      <c r="F448" s="29" t="s">
        <v>2587</v>
      </c>
      <c r="G448" s="29" t="s">
        <v>1757</v>
      </c>
      <c r="H448" s="30">
        <f t="shared" si="67"/>
        <v>23413</v>
      </c>
      <c r="I448" s="29" t="s">
        <v>1737</v>
      </c>
      <c r="J448" s="28">
        <v>0</v>
      </c>
      <c r="K448" s="31">
        <v>0</v>
      </c>
      <c r="L448" s="7"/>
      <c r="M448" s="7"/>
      <c r="N448" s="7"/>
      <c r="O448" s="32" t="str">
        <f>"Retención Judicial "&amp;(Tabla1[[#This Row],[JUDICIAL]]*100)&amp;"%"</f>
        <v>Retención Judicial 0%</v>
      </c>
      <c r="P448" s="7"/>
      <c r="Q448" s="33">
        <f t="shared" si="72"/>
        <v>930</v>
      </c>
      <c r="R448" s="34">
        <f>+Tabla1[[#This Row],[MINIMO VITAL]]*9%</f>
        <v>83.7</v>
      </c>
      <c r="S448" s="7"/>
      <c r="T448" s="7">
        <f t="shared" ca="1" si="63"/>
        <v>55</v>
      </c>
      <c r="U448" s="7" t="str">
        <f t="shared" si="64"/>
        <v>04745006</v>
      </c>
      <c r="V448" s="7"/>
      <c r="W448" s="7"/>
      <c r="X448" s="7"/>
      <c r="Y448" s="7"/>
      <c r="Z448" s="7"/>
      <c r="AA448" s="8">
        <f>+Tabla1[[#This Row],[FECHA DE
NACIMIENTO]]</f>
        <v>23413</v>
      </c>
      <c r="AB448" s="20">
        <v>3.1</v>
      </c>
      <c r="AC448" s="7"/>
      <c r="AD448" s="7" t="str">
        <f>IF(COUNTIF(D$1:D447,D448)=0,"OK","Duplicado")</f>
        <v>OK</v>
      </c>
      <c r="AE448" s="7" t="str">
        <f t="shared" ca="1" si="65"/>
        <v>Inactivo</v>
      </c>
      <c r="AF448" s="9" t="s">
        <v>730</v>
      </c>
      <c r="AG448" s="9" t="str">
        <f t="shared" si="68"/>
        <v>CMAC</v>
      </c>
      <c r="AH448" s="7"/>
      <c r="AI448" s="7"/>
      <c r="AJ448" s="7"/>
      <c r="AK448" s="7"/>
      <c r="AL448" s="7"/>
      <c r="AM448" s="7"/>
      <c r="AN448" s="7"/>
      <c r="AO448" s="7" t="e">
        <f ca="1">SEPARARAPELLIDOS2018(Tabla1[[#This Row],[APELLIDOS Y NOMBRES]])</f>
        <v>#NAME?</v>
      </c>
      <c r="AP448" s="7">
        <f t="shared" ca="1" si="69"/>
        <v>0</v>
      </c>
      <c r="AQ448" s="7">
        <f t="shared" ca="1" si="70"/>
        <v>0</v>
      </c>
      <c r="AR448" s="7">
        <f t="shared" ca="1" si="71"/>
        <v>0</v>
      </c>
      <c r="AS448" s="7" t="e">
        <f ca="1">QuitarSimbolos(Tabla1[[#This Row],[CODTRA5]])</f>
        <v>#NAME?</v>
      </c>
      <c r="AT448" s="7" t="s">
        <v>1703</v>
      </c>
      <c r="AU448" s="7">
        <f t="shared" si="66"/>
        <v>1</v>
      </c>
      <c r="AV448" s="7">
        <v>1</v>
      </c>
      <c r="AW448" s="7" t="str">
        <f>+Tabla1[[#This Row],[DNI23]]</f>
        <v>04745006</v>
      </c>
      <c r="AX448" s="7">
        <v>604</v>
      </c>
      <c r="AY448" s="8">
        <f>+Tabla1[[#This Row],[FECHA DE
NACIMIENTO]]</f>
        <v>23413</v>
      </c>
      <c r="AZ448" s="7">
        <f ca="1">+Tabla1[[#This Row],[CODTRA6]]</f>
        <v>0</v>
      </c>
      <c r="BA448" s="7">
        <f ca="1">+Tabla1[[#This Row],[CODTRA7]]</f>
        <v>0</v>
      </c>
      <c r="BB448" s="7" t="e">
        <f ca="1">+Tabla1[[#This Row],[CODTRA8]]</f>
        <v>#NAME?</v>
      </c>
      <c r="BC448" s="7">
        <f>+Tabla1[[#This Row],[SEXO]]</f>
        <v>1</v>
      </c>
      <c r="BD448" s="7">
        <v>9589</v>
      </c>
      <c r="BE448" s="7"/>
      <c r="BF448" s="7">
        <v>959616135</v>
      </c>
      <c r="BG448" s="10" t="s">
        <v>1704</v>
      </c>
      <c r="BH448" s="7">
        <v>3</v>
      </c>
      <c r="BI448" s="9" t="s">
        <v>2585</v>
      </c>
      <c r="BJ448" s="7"/>
      <c r="BK448" s="7"/>
      <c r="BL448" s="7"/>
      <c r="BM448" s="7">
        <v>41</v>
      </c>
      <c r="BN448" s="7">
        <v>4</v>
      </c>
      <c r="BO448" s="7"/>
      <c r="BP448" s="7"/>
      <c r="BQ448" s="7"/>
      <c r="BR448" s="7"/>
      <c r="BS448" s="7"/>
      <c r="BT448" s="7"/>
      <c r="BU448" s="7">
        <v>170301</v>
      </c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9"/>
      <c r="CH448" s="9"/>
      <c r="CI448" s="9"/>
      <c r="CJ448" s="7">
        <v>1</v>
      </c>
    </row>
    <row r="449" spans="1:88" ht="15" x14ac:dyDescent="0.25">
      <c r="A449">
        <v>448</v>
      </c>
      <c r="B449" s="28">
        <v>393</v>
      </c>
      <c r="C449" s="28" t="s">
        <v>731</v>
      </c>
      <c r="D449" s="45">
        <v>30833661</v>
      </c>
      <c r="E449" s="35" t="s">
        <v>3460</v>
      </c>
      <c r="F449" s="35" t="s">
        <v>3665</v>
      </c>
      <c r="G449" s="35" t="s">
        <v>1757</v>
      </c>
      <c r="H449" s="30">
        <f t="shared" si="67"/>
        <v>25421</v>
      </c>
      <c r="I449" s="29" t="s">
        <v>1710</v>
      </c>
      <c r="J449" s="28">
        <v>0</v>
      </c>
      <c r="K449" s="31">
        <v>0</v>
      </c>
      <c r="L449" s="7"/>
      <c r="M449" s="7"/>
      <c r="N449" s="7"/>
      <c r="O449" s="32" t="str">
        <f>"Retención Judicial "&amp;(Tabla1[[#This Row],[JUDICIAL]]*100)&amp;"%"</f>
        <v>Retención Judicial 0%</v>
      </c>
      <c r="P449" s="7"/>
      <c r="Q449" s="33">
        <f t="shared" si="72"/>
        <v>930</v>
      </c>
      <c r="R449" s="34">
        <f>+Tabla1[[#This Row],[MINIMO VITAL]]*9%</f>
        <v>83.7</v>
      </c>
      <c r="S449" s="7"/>
      <c r="T449" s="7">
        <f t="shared" ca="1" si="63"/>
        <v>49</v>
      </c>
      <c r="U449" s="7" t="str">
        <f t="shared" si="64"/>
        <v>30833661</v>
      </c>
      <c r="V449" s="7"/>
      <c r="W449" s="7"/>
      <c r="X449" s="7"/>
      <c r="Y449" s="7"/>
      <c r="Z449" s="7"/>
      <c r="AA449" s="8">
        <f>+Tabla1[[#This Row],[FECHA DE
NACIMIENTO]]</f>
        <v>25421</v>
      </c>
      <c r="AB449" s="20"/>
      <c r="AC449" s="7"/>
      <c r="AD449" s="7" t="str">
        <f>IF(COUNTIF(D$1:D448,D449)=0,"OK","Duplicado")</f>
        <v>OK</v>
      </c>
      <c r="AE449" s="7" t="str">
        <f t="shared" ca="1" si="65"/>
        <v>Inactivo</v>
      </c>
      <c r="AF449" s="9" t="s">
        <v>1720</v>
      </c>
      <c r="AG449" s="9" t="str">
        <f t="shared" si="68"/>
        <v/>
      </c>
      <c r="AH449" s="7"/>
      <c r="AI449" s="7"/>
      <c r="AJ449" s="7"/>
      <c r="AK449" s="7"/>
      <c r="AL449" s="7"/>
      <c r="AM449" s="7"/>
      <c r="AN449" s="7"/>
      <c r="AO449" s="7" t="e">
        <f ca="1">SEPARARAPELLIDOS2018(Tabla1[[#This Row],[APELLIDOS Y NOMBRES]])</f>
        <v>#NAME?</v>
      </c>
      <c r="AP449" s="7">
        <f t="shared" ca="1" si="69"/>
        <v>0</v>
      </c>
      <c r="AQ449" s="7">
        <f t="shared" ca="1" si="70"/>
        <v>0</v>
      </c>
      <c r="AR449" s="7">
        <f t="shared" ca="1" si="71"/>
        <v>0</v>
      </c>
      <c r="AS449" s="7" t="e">
        <f ca="1">QuitarSimbolos(Tabla1[[#This Row],[CODTRA5]])</f>
        <v>#NAME?</v>
      </c>
      <c r="AT449" s="7" t="s">
        <v>1703</v>
      </c>
      <c r="AU449" s="7">
        <f t="shared" si="66"/>
        <v>1</v>
      </c>
      <c r="AV449" s="7">
        <v>1</v>
      </c>
      <c r="AW449" s="7" t="str">
        <f>+Tabla1[[#This Row],[DNI23]]</f>
        <v>30833661</v>
      </c>
      <c r="AX449" s="7">
        <v>604</v>
      </c>
      <c r="AY449" s="8">
        <f>+Tabla1[[#This Row],[FECHA DE
NACIMIENTO]]</f>
        <v>25421</v>
      </c>
      <c r="AZ449" s="7">
        <f ca="1">+Tabla1[[#This Row],[CODTRA6]]</f>
        <v>0</v>
      </c>
      <c r="BA449" s="7">
        <f ca="1">+Tabla1[[#This Row],[CODTRA7]]</f>
        <v>0</v>
      </c>
      <c r="BB449" s="7" t="e">
        <f ca="1">+Tabla1[[#This Row],[CODTRA8]]</f>
        <v>#NAME?</v>
      </c>
      <c r="BC449" s="7">
        <f>+Tabla1[[#This Row],[SEXO]]</f>
        <v>1</v>
      </c>
      <c r="BD449" s="7">
        <v>9589</v>
      </c>
      <c r="BE449" s="7"/>
      <c r="BF449" s="7">
        <v>959049726</v>
      </c>
      <c r="BG449" s="10" t="s">
        <v>2588</v>
      </c>
      <c r="BH449" s="7"/>
      <c r="BI449" s="9"/>
      <c r="BJ449" s="7"/>
      <c r="BK449" s="7"/>
      <c r="BL449" s="7"/>
      <c r="BM449" s="7" t="s">
        <v>1725</v>
      </c>
      <c r="BN449" s="7">
        <v>13</v>
      </c>
      <c r="BO449" s="7"/>
      <c r="BP449" s="7"/>
      <c r="BQ449" s="7"/>
      <c r="BR449" s="7">
        <v>1</v>
      </c>
      <c r="BS449" s="7" t="s">
        <v>1743</v>
      </c>
      <c r="BT449" s="7"/>
      <c r="BU449" s="7">
        <v>40701</v>
      </c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9"/>
      <c r="CH449" s="9"/>
      <c r="CI449" s="9"/>
      <c r="CJ449" s="7">
        <v>1</v>
      </c>
    </row>
    <row r="450" spans="1:88" ht="15" x14ac:dyDescent="0.25">
      <c r="A450">
        <v>449</v>
      </c>
      <c r="B450" s="28">
        <v>974</v>
      </c>
      <c r="C450" s="28" t="s">
        <v>732</v>
      </c>
      <c r="D450" s="45">
        <v>80434530</v>
      </c>
      <c r="E450" s="35" t="s">
        <v>2589</v>
      </c>
      <c r="F450" s="29" t="s">
        <v>2590</v>
      </c>
      <c r="G450" s="29" t="s">
        <v>1757</v>
      </c>
      <c r="H450" s="30">
        <f t="shared" si="67"/>
        <v>28771</v>
      </c>
      <c r="I450" s="29" t="s">
        <v>1737</v>
      </c>
      <c r="J450" s="28">
        <v>0</v>
      </c>
      <c r="K450" s="31">
        <v>0</v>
      </c>
      <c r="L450" s="7"/>
      <c r="M450" s="7"/>
      <c r="N450" s="7"/>
      <c r="O450" s="32" t="str">
        <f>"Retención Judicial "&amp;(Tabla1[[#This Row],[JUDICIAL]]*100)&amp;"%"</f>
        <v>Retención Judicial 0%</v>
      </c>
      <c r="P450" s="7"/>
      <c r="Q450" s="33">
        <f t="shared" si="72"/>
        <v>930</v>
      </c>
      <c r="R450" s="34">
        <f>+Tabla1[[#This Row],[MINIMO VITAL]]*9%</f>
        <v>83.7</v>
      </c>
      <c r="S450" s="7"/>
      <c r="T450" s="7">
        <f t="shared" ref="T450:T513" ca="1" si="73">IFERROR(DATEDIF(H450,TODAY(),"y")," ")</f>
        <v>40</v>
      </c>
      <c r="U450" s="7" t="str">
        <f t="shared" ref="U450:U513" si="74">IF(D450="","",REPT("0",8-LEN(D450))&amp;D450)</f>
        <v>80434530</v>
      </c>
      <c r="V450" s="7"/>
      <c r="W450" s="7"/>
      <c r="X450" s="7"/>
      <c r="Y450" s="7"/>
      <c r="Z450" s="7"/>
      <c r="AA450" s="8">
        <f>+Tabla1[[#This Row],[FECHA DE
NACIMIENTO]]</f>
        <v>28771</v>
      </c>
      <c r="AB450" s="20"/>
      <c r="AC450" s="7"/>
      <c r="AD450" s="7" t="str">
        <f>IF(COUNTIF(D$1:D449,D450)=0,"OK","Duplicado")</f>
        <v>OK</v>
      </c>
      <c r="AE450" s="7" t="str">
        <f t="shared" ref="AE450:AE513" ca="1" si="75">IF(TODAY()&lt;A450,"Pendiente",IF(TODAY()&gt;A450,"Inactivo","Activo"))</f>
        <v>Inactivo</v>
      </c>
      <c r="AF450" s="9" t="s">
        <v>733</v>
      </c>
      <c r="AG450" s="9" t="str">
        <f t="shared" si="68"/>
        <v>CMAC</v>
      </c>
      <c r="AH450" s="7"/>
      <c r="AI450" s="7"/>
      <c r="AJ450" s="7"/>
      <c r="AK450" s="7"/>
      <c r="AL450" s="7"/>
      <c r="AM450" s="7"/>
      <c r="AN450" s="7"/>
      <c r="AO450" s="7" t="e">
        <f ca="1">SEPARARAPELLIDOS2018(Tabla1[[#This Row],[APELLIDOS Y NOMBRES]])</f>
        <v>#NAME?</v>
      </c>
      <c r="AP450" s="7">
        <f t="shared" ca="1" si="69"/>
        <v>0</v>
      </c>
      <c r="AQ450" s="7">
        <f t="shared" ca="1" si="70"/>
        <v>0</v>
      </c>
      <c r="AR450" s="7">
        <f t="shared" ca="1" si="71"/>
        <v>0</v>
      </c>
      <c r="AS450" s="7" t="e">
        <f ca="1">QuitarSimbolos(Tabla1[[#This Row],[CODTRA5]])</f>
        <v>#NAME?</v>
      </c>
      <c r="AT450" s="7" t="s">
        <v>1703</v>
      </c>
      <c r="AU450" s="7">
        <f t="shared" ref="AU450:AU513" si="76">IF(AT450="","",IF(AT450="MASCULINO",1,2))</f>
        <v>1</v>
      </c>
      <c r="AV450" s="7">
        <v>1</v>
      </c>
      <c r="AW450" s="7" t="str">
        <f>+Tabla1[[#This Row],[DNI23]]</f>
        <v>80434530</v>
      </c>
      <c r="AX450" s="7">
        <v>604</v>
      </c>
      <c r="AY450" s="8">
        <f>+Tabla1[[#This Row],[FECHA DE
NACIMIENTO]]</f>
        <v>28771</v>
      </c>
      <c r="AZ450" s="7">
        <f ca="1">+Tabla1[[#This Row],[CODTRA6]]</f>
        <v>0</v>
      </c>
      <c r="BA450" s="7">
        <f ca="1">+Tabla1[[#This Row],[CODTRA7]]</f>
        <v>0</v>
      </c>
      <c r="BB450" s="7" t="e">
        <f ca="1">+Tabla1[[#This Row],[CODTRA8]]</f>
        <v>#NAME?</v>
      </c>
      <c r="BC450" s="7">
        <f>+Tabla1[[#This Row],[SEXO]]</f>
        <v>1</v>
      </c>
      <c r="BD450" s="7">
        <v>9589</v>
      </c>
      <c r="BE450" s="7"/>
      <c r="BF450" s="7">
        <v>958640253</v>
      </c>
      <c r="BG450" s="10" t="s">
        <v>2591</v>
      </c>
      <c r="BH450" s="7"/>
      <c r="BI450" s="9"/>
      <c r="BJ450" s="7"/>
      <c r="BK450" s="7"/>
      <c r="BL450" s="7"/>
      <c r="BM450" s="7" t="s">
        <v>1725</v>
      </c>
      <c r="BN450" s="7">
        <v>13</v>
      </c>
      <c r="BO450" s="7"/>
      <c r="BP450" s="7"/>
      <c r="BQ450" s="7"/>
      <c r="BR450" s="7">
        <v>1</v>
      </c>
      <c r="BS450" s="7" t="s">
        <v>1743</v>
      </c>
      <c r="BT450" s="7"/>
      <c r="BU450" s="7">
        <v>40701</v>
      </c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9"/>
      <c r="CH450" s="9"/>
      <c r="CI450" s="9"/>
      <c r="CJ450" s="7">
        <v>1</v>
      </c>
    </row>
    <row r="451" spans="1:88" ht="15" x14ac:dyDescent="0.25">
      <c r="A451">
        <v>450</v>
      </c>
      <c r="B451" s="28">
        <v>975</v>
      </c>
      <c r="C451" s="28" t="s">
        <v>734</v>
      </c>
      <c r="D451" s="45">
        <v>6473264</v>
      </c>
      <c r="E451" s="35" t="s">
        <v>2592</v>
      </c>
      <c r="F451" s="29"/>
      <c r="G451" s="29" t="s">
        <v>1702</v>
      </c>
      <c r="H451" s="30">
        <f t="shared" ref="H451:H514" si="77">IFERROR(DATE(MID(E451,1,2),MID(E451,3,2),MID(E451,5,2))," ")</f>
        <v>17635</v>
      </c>
      <c r="I451" s="29"/>
      <c r="J451" s="28">
        <v>0</v>
      </c>
      <c r="K451" s="31">
        <v>0</v>
      </c>
      <c r="L451" s="7"/>
      <c r="M451" s="7"/>
      <c r="N451" s="7"/>
      <c r="O451" s="32" t="str">
        <f>"Retención Judicial "&amp;(Tabla1[[#This Row],[JUDICIAL]]*100)&amp;"%"</f>
        <v>Retención Judicial 0%</v>
      </c>
      <c r="P451" s="7"/>
      <c r="Q451" s="33">
        <f t="shared" si="72"/>
        <v>930</v>
      </c>
      <c r="R451" s="34">
        <f>+Tabla1[[#This Row],[MINIMO VITAL]]*9%</f>
        <v>83.7</v>
      </c>
      <c r="S451" s="7"/>
      <c r="T451" s="7">
        <f t="shared" ca="1" si="73"/>
        <v>71</v>
      </c>
      <c r="U451" s="7" t="str">
        <f t="shared" si="74"/>
        <v>06473264</v>
      </c>
      <c r="V451" s="7"/>
      <c r="W451" s="7"/>
      <c r="X451" s="7"/>
      <c r="Y451" s="7"/>
      <c r="Z451" s="7"/>
      <c r="AA451" s="8">
        <f>+Tabla1[[#This Row],[FECHA DE
NACIMIENTO]]</f>
        <v>17635</v>
      </c>
      <c r="AB451" s="20"/>
      <c r="AC451" s="7"/>
      <c r="AD451" s="7" t="str">
        <f>IF(COUNTIF(D$1:D450,D451)=0,"OK","Duplicado")</f>
        <v>OK</v>
      </c>
      <c r="AE451" s="7" t="str">
        <f t="shared" ca="1" si="75"/>
        <v>Inactivo</v>
      </c>
      <c r="AF451" s="9" t="s">
        <v>735</v>
      </c>
      <c r="AG451" s="9" t="str">
        <f t="shared" ref="AG451:AG514" si="78">IF(AF451="","",IF(AF451="00","","CMAC"))</f>
        <v>CMAC</v>
      </c>
      <c r="AH451" s="7"/>
      <c r="AI451" s="7"/>
      <c r="AJ451" s="7"/>
      <c r="AK451" s="7"/>
      <c r="AL451" s="7"/>
      <c r="AM451" s="7"/>
      <c r="AN451" s="7"/>
      <c r="AO451" s="7" t="e">
        <f ca="1">SEPARARAPELLIDOS2018(Tabla1[[#This Row],[APELLIDOS Y NOMBRES]])</f>
        <v>#NAME?</v>
      </c>
      <c r="AP451" s="7">
        <f t="shared" ref="AP451:AP514" ca="1" si="79">IFERROR(IF(AO451="","",MID((REPLACE((AO451),(SEARCH("@",(AO451))),1,"")),(SEARCH("@",(REPLACE((AO451),(SEARCH("@",(AO451))),1,""))))+1,((LEN((REPLACE((AO451),(SEARCH("@",(AO451))),1,""))))-(SEARCH("@",(REPLACE((AO451),(SEARCH("@",(AO451))),1,""))))))),)</f>
        <v>0</v>
      </c>
      <c r="AQ451" s="7">
        <f t="shared" ref="AQ451:AQ514" ca="1" si="80">IFERROR(IF(AO451="","",LEFT(AO451,(SEARCH("@",AO451))-1)),)</f>
        <v>0</v>
      </c>
      <c r="AR451" s="7">
        <f t="shared" ref="AR451:AR514" ca="1" si="81">IFERROR(IF(AO451="","",LEFT((RIGHT(AO451,(LEN(AO451))-(SEARCH("@",AO451)))),(SEARCH("@",(RIGHT(AO451,(LEN(AO451))-(SEARCH("@",AO451))))))-1)),)</f>
        <v>0</v>
      </c>
      <c r="AS451" s="7" t="e">
        <f ca="1">QuitarSimbolos(Tabla1[[#This Row],[CODTRA5]])</f>
        <v>#NAME?</v>
      </c>
      <c r="AT451" s="7" t="s">
        <v>1703</v>
      </c>
      <c r="AU451" s="7">
        <f t="shared" si="76"/>
        <v>1</v>
      </c>
      <c r="AV451" s="7">
        <v>1</v>
      </c>
      <c r="AW451" s="7" t="str">
        <f>+Tabla1[[#This Row],[DNI23]]</f>
        <v>06473264</v>
      </c>
      <c r="AX451" s="7">
        <v>604</v>
      </c>
      <c r="AY451" s="8">
        <f>+Tabla1[[#This Row],[FECHA DE
NACIMIENTO]]</f>
        <v>17635</v>
      </c>
      <c r="AZ451" s="7">
        <f ca="1">+Tabla1[[#This Row],[CODTRA6]]</f>
        <v>0</v>
      </c>
      <c r="BA451" s="7">
        <f ca="1">+Tabla1[[#This Row],[CODTRA7]]</f>
        <v>0</v>
      </c>
      <c r="BB451" s="7" t="e">
        <f ca="1">+Tabla1[[#This Row],[CODTRA8]]</f>
        <v>#NAME?</v>
      </c>
      <c r="BC451" s="7">
        <f>+Tabla1[[#This Row],[SEXO]]</f>
        <v>1</v>
      </c>
      <c r="BD451" s="7">
        <v>9589</v>
      </c>
      <c r="BE451" s="7"/>
      <c r="BF451" s="7">
        <v>959616135</v>
      </c>
      <c r="BG451" s="10" t="s">
        <v>1704</v>
      </c>
      <c r="BH451" s="7"/>
      <c r="BI451" s="9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9"/>
      <c r="CH451" s="9"/>
      <c r="CI451" s="9"/>
      <c r="CJ451" s="7">
        <v>1</v>
      </c>
    </row>
    <row r="452" spans="1:88" ht="15" x14ac:dyDescent="0.25">
      <c r="A452">
        <v>451</v>
      </c>
      <c r="B452" s="28">
        <v>246</v>
      </c>
      <c r="C452" s="28" t="s">
        <v>736</v>
      </c>
      <c r="D452" s="45">
        <v>80594886</v>
      </c>
      <c r="E452" s="35" t="s">
        <v>3461</v>
      </c>
      <c r="F452" s="29" t="s">
        <v>1720</v>
      </c>
      <c r="G452" s="29" t="s">
        <v>1702</v>
      </c>
      <c r="H452" s="30">
        <f t="shared" si="77"/>
        <v>27574</v>
      </c>
      <c r="I452" s="29" t="s">
        <v>1720</v>
      </c>
      <c r="J452" s="28">
        <v>0</v>
      </c>
      <c r="K452" s="31">
        <v>0</v>
      </c>
      <c r="L452" s="7"/>
      <c r="M452" s="7"/>
      <c r="N452" s="7"/>
      <c r="O452" s="32" t="str">
        <f>"Retención Judicial "&amp;(Tabla1[[#This Row],[JUDICIAL]]*100)&amp;"%"</f>
        <v>Retención Judicial 0%</v>
      </c>
      <c r="P452" s="7"/>
      <c r="Q452" s="33">
        <f t="shared" ref="Q452:Q515" si="82">+Q451</f>
        <v>930</v>
      </c>
      <c r="R452" s="34">
        <f>+Tabla1[[#This Row],[MINIMO VITAL]]*9%</f>
        <v>83.7</v>
      </c>
      <c r="S452" s="7"/>
      <c r="T452" s="7">
        <f t="shared" ca="1" si="73"/>
        <v>43</v>
      </c>
      <c r="U452" s="7" t="str">
        <f t="shared" si="74"/>
        <v>80594886</v>
      </c>
      <c r="V452" s="7"/>
      <c r="W452" s="7"/>
      <c r="X452" s="7"/>
      <c r="Y452" s="7"/>
      <c r="Z452" s="7"/>
      <c r="AA452" s="8">
        <f>+Tabla1[[#This Row],[FECHA DE
NACIMIENTO]]</f>
        <v>27574</v>
      </c>
      <c r="AB452" s="20"/>
      <c r="AC452" s="7"/>
      <c r="AD452" s="7" t="str">
        <f>IF(COUNTIF(D$1:D451,D452)=0,"OK","Duplicado")</f>
        <v>OK</v>
      </c>
      <c r="AE452" s="7" t="str">
        <f t="shared" ca="1" si="75"/>
        <v>Inactivo</v>
      </c>
      <c r="AF452" s="9" t="s">
        <v>1720</v>
      </c>
      <c r="AG452" s="9" t="str">
        <f t="shared" si="78"/>
        <v/>
      </c>
      <c r="AH452" s="7"/>
      <c r="AI452" s="7"/>
      <c r="AJ452" s="7"/>
      <c r="AK452" s="7"/>
      <c r="AL452" s="7"/>
      <c r="AM452" s="7"/>
      <c r="AN452" s="7"/>
      <c r="AO452" s="7" t="e">
        <f ca="1">SEPARARAPELLIDOS2018(Tabla1[[#This Row],[APELLIDOS Y NOMBRES]])</f>
        <v>#NAME?</v>
      </c>
      <c r="AP452" s="7">
        <f t="shared" ca="1" si="79"/>
        <v>0</v>
      </c>
      <c r="AQ452" s="7">
        <f t="shared" ca="1" si="80"/>
        <v>0</v>
      </c>
      <c r="AR452" s="7">
        <f t="shared" ca="1" si="81"/>
        <v>0</v>
      </c>
      <c r="AS452" s="7" t="e">
        <f ca="1">QuitarSimbolos(Tabla1[[#This Row],[CODTRA5]])</f>
        <v>#NAME?</v>
      </c>
      <c r="AT452" s="7" t="s">
        <v>1974</v>
      </c>
      <c r="AU452" s="7">
        <f t="shared" si="76"/>
        <v>2</v>
      </c>
      <c r="AV452" s="7">
        <v>1</v>
      </c>
      <c r="AW452" s="7" t="str">
        <f>+Tabla1[[#This Row],[DNI23]]</f>
        <v>80594886</v>
      </c>
      <c r="AX452" s="7">
        <v>604</v>
      </c>
      <c r="AY452" s="8">
        <f>+Tabla1[[#This Row],[FECHA DE
NACIMIENTO]]</f>
        <v>27574</v>
      </c>
      <c r="AZ452" s="7">
        <f ca="1">+Tabla1[[#This Row],[CODTRA6]]</f>
        <v>0</v>
      </c>
      <c r="BA452" s="7">
        <f ca="1">+Tabla1[[#This Row],[CODTRA7]]</f>
        <v>0</v>
      </c>
      <c r="BB452" s="7" t="e">
        <f ca="1">+Tabla1[[#This Row],[CODTRA8]]</f>
        <v>#NAME?</v>
      </c>
      <c r="BC452" s="7">
        <f>+Tabla1[[#This Row],[SEXO]]</f>
        <v>2</v>
      </c>
      <c r="BD452" s="7">
        <v>9589</v>
      </c>
      <c r="BE452" s="7"/>
      <c r="BF452" s="7">
        <v>999987507</v>
      </c>
      <c r="BG452" s="10" t="s">
        <v>1704</v>
      </c>
      <c r="BH452" s="7">
        <v>3</v>
      </c>
      <c r="BI452" s="9" t="s">
        <v>2123</v>
      </c>
      <c r="BJ452" s="7" t="s">
        <v>1769</v>
      </c>
      <c r="BK452" s="7"/>
      <c r="BL452" s="7"/>
      <c r="BM452" s="7" t="s">
        <v>1784</v>
      </c>
      <c r="BN452" s="7">
        <v>10</v>
      </c>
      <c r="BO452" s="7"/>
      <c r="BP452" s="7"/>
      <c r="BQ452" s="7"/>
      <c r="BR452" s="7">
        <v>2</v>
      </c>
      <c r="BS452" s="7" t="s">
        <v>2593</v>
      </c>
      <c r="BT452" s="7"/>
      <c r="BU452" s="7">
        <v>40704</v>
      </c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9"/>
      <c r="CH452" s="9"/>
      <c r="CI452" s="9"/>
      <c r="CJ452" s="7">
        <v>1</v>
      </c>
    </row>
    <row r="453" spans="1:88" ht="15" x14ac:dyDescent="0.25">
      <c r="A453">
        <v>452</v>
      </c>
      <c r="B453" s="28">
        <v>976</v>
      </c>
      <c r="C453" s="28" t="s">
        <v>737</v>
      </c>
      <c r="D453" s="45">
        <v>30832540</v>
      </c>
      <c r="E453" s="29" t="s">
        <v>2594</v>
      </c>
      <c r="F453" s="29" t="s">
        <v>2595</v>
      </c>
      <c r="G453" s="29" t="s">
        <v>1757</v>
      </c>
      <c r="H453" s="30">
        <f t="shared" si="77"/>
        <v>22897</v>
      </c>
      <c r="I453" s="29" t="s">
        <v>1737</v>
      </c>
      <c r="J453" s="28">
        <v>0</v>
      </c>
      <c r="K453" s="31">
        <v>0</v>
      </c>
      <c r="L453" s="7"/>
      <c r="M453" s="7"/>
      <c r="N453" s="7"/>
      <c r="O453" s="32" t="str">
        <f>"Retención Judicial "&amp;(Tabla1[[#This Row],[JUDICIAL]]*100)&amp;"%"</f>
        <v>Retención Judicial 0%</v>
      </c>
      <c r="P453" s="7"/>
      <c r="Q453" s="33">
        <f t="shared" si="82"/>
        <v>930</v>
      </c>
      <c r="R453" s="34">
        <f>+Tabla1[[#This Row],[MINIMO VITAL]]*9%</f>
        <v>83.7</v>
      </c>
      <c r="S453" s="7"/>
      <c r="T453" s="7">
        <f t="shared" ca="1" si="73"/>
        <v>56</v>
      </c>
      <c r="U453" s="7" t="str">
        <f t="shared" si="74"/>
        <v>30832540</v>
      </c>
      <c r="V453" s="7"/>
      <c r="W453" s="7"/>
      <c r="X453" s="7"/>
      <c r="Y453" s="7"/>
      <c r="Z453" s="7"/>
      <c r="AA453" s="8">
        <f>+Tabla1[[#This Row],[FECHA DE
NACIMIENTO]]</f>
        <v>22897</v>
      </c>
      <c r="AB453" s="20"/>
      <c r="AC453" s="7"/>
      <c r="AD453" s="7" t="str">
        <f>IF(COUNTIF(D$1:D452,D453)=0,"OK","Duplicado")</f>
        <v>OK</v>
      </c>
      <c r="AE453" s="7" t="str">
        <f t="shared" ca="1" si="75"/>
        <v>Inactivo</v>
      </c>
      <c r="AF453" s="9" t="s">
        <v>738</v>
      </c>
      <c r="AG453" s="9" t="str">
        <f t="shared" si="78"/>
        <v>CMAC</v>
      </c>
      <c r="AH453" s="7"/>
      <c r="AI453" s="7"/>
      <c r="AJ453" s="7"/>
      <c r="AK453" s="7"/>
      <c r="AL453" s="7"/>
      <c r="AM453" s="7"/>
      <c r="AN453" s="7"/>
      <c r="AO453" s="7" t="e">
        <f ca="1">SEPARARAPELLIDOS2018(Tabla1[[#This Row],[APELLIDOS Y NOMBRES]])</f>
        <v>#NAME?</v>
      </c>
      <c r="AP453" s="7">
        <f t="shared" ca="1" si="79"/>
        <v>0</v>
      </c>
      <c r="AQ453" s="7">
        <f t="shared" ca="1" si="80"/>
        <v>0</v>
      </c>
      <c r="AR453" s="7">
        <f t="shared" ca="1" si="81"/>
        <v>0</v>
      </c>
      <c r="AS453" s="7" t="e">
        <f ca="1">QuitarSimbolos(Tabla1[[#This Row],[CODTRA5]])</f>
        <v>#NAME?</v>
      </c>
      <c r="AT453" s="7" t="s">
        <v>1703</v>
      </c>
      <c r="AU453" s="7">
        <f t="shared" si="76"/>
        <v>1</v>
      </c>
      <c r="AV453" s="7">
        <v>1</v>
      </c>
      <c r="AW453" s="7" t="str">
        <f>+Tabla1[[#This Row],[DNI23]]</f>
        <v>30832540</v>
      </c>
      <c r="AX453" s="7">
        <v>604</v>
      </c>
      <c r="AY453" s="8">
        <f>+Tabla1[[#This Row],[FECHA DE
NACIMIENTO]]</f>
        <v>22897</v>
      </c>
      <c r="AZ453" s="7">
        <f ca="1">+Tabla1[[#This Row],[CODTRA6]]</f>
        <v>0</v>
      </c>
      <c r="BA453" s="7">
        <f ca="1">+Tabla1[[#This Row],[CODTRA7]]</f>
        <v>0</v>
      </c>
      <c r="BB453" s="7" t="e">
        <f ca="1">+Tabla1[[#This Row],[CODTRA8]]</f>
        <v>#NAME?</v>
      </c>
      <c r="BC453" s="7">
        <f>+Tabla1[[#This Row],[SEXO]]</f>
        <v>1</v>
      </c>
      <c r="BD453" s="7">
        <v>9589</v>
      </c>
      <c r="BE453" s="7"/>
      <c r="BF453" s="7">
        <v>959616135</v>
      </c>
      <c r="BG453" s="10" t="s">
        <v>1704</v>
      </c>
      <c r="BH453" s="7"/>
      <c r="BI453" s="9"/>
      <c r="BJ453" s="7"/>
      <c r="BK453" s="7"/>
      <c r="BL453" s="7"/>
      <c r="BM453" s="7" t="s">
        <v>1738</v>
      </c>
      <c r="BN453" s="7">
        <v>11</v>
      </c>
      <c r="BO453" s="7"/>
      <c r="BP453" s="7"/>
      <c r="BQ453" s="7"/>
      <c r="BR453" s="7">
        <v>2</v>
      </c>
      <c r="BS453" s="7" t="s">
        <v>2596</v>
      </c>
      <c r="BT453" s="7"/>
      <c r="BU453" s="7">
        <v>40701</v>
      </c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9"/>
      <c r="CH453" s="9"/>
      <c r="CI453" s="9"/>
      <c r="CJ453" s="7">
        <v>1</v>
      </c>
    </row>
    <row r="454" spans="1:88" ht="15" x14ac:dyDescent="0.25">
      <c r="A454">
        <v>453</v>
      </c>
      <c r="B454" s="28">
        <v>503</v>
      </c>
      <c r="C454" s="28" t="s">
        <v>739</v>
      </c>
      <c r="D454" s="45">
        <v>30837842</v>
      </c>
      <c r="E454" s="29" t="s">
        <v>2597</v>
      </c>
      <c r="F454" s="29"/>
      <c r="G454" s="29" t="s">
        <v>1702</v>
      </c>
      <c r="H454" s="30">
        <f t="shared" si="77"/>
        <v>27993</v>
      </c>
      <c r="I454" s="29"/>
      <c r="J454" s="28">
        <v>0</v>
      </c>
      <c r="K454" s="31">
        <v>0</v>
      </c>
      <c r="L454" s="7"/>
      <c r="M454" s="7"/>
      <c r="N454" s="7"/>
      <c r="O454" s="32" t="str">
        <f>"Retención Judicial "&amp;(Tabla1[[#This Row],[JUDICIAL]]*100)&amp;"%"</f>
        <v>Retención Judicial 0%</v>
      </c>
      <c r="P454" s="7"/>
      <c r="Q454" s="33">
        <f t="shared" si="82"/>
        <v>930</v>
      </c>
      <c r="R454" s="34">
        <f>+Tabla1[[#This Row],[MINIMO VITAL]]*9%</f>
        <v>83.7</v>
      </c>
      <c r="S454" s="7"/>
      <c r="T454" s="7">
        <f t="shared" ca="1" si="73"/>
        <v>42</v>
      </c>
      <c r="U454" s="7" t="str">
        <f t="shared" si="74"/>
        <v>30837842</v>
      </c>
      <c r="V454" s="7"/>
      <c r="W454" s="7"/>
      <c r="X454" s="7"/>
      <c r="Y454" s="7"/>
      <c r="Z454" s="7"/>
      <c r="AA454" s="8">
        <f>+Tabla1[[#This Row],[FECHA DE
NACIMIENTO]]</f>
        <v>27993</v>
      </c>
      <c r="AB454" s="20"/>
      <c r="AC454" s="7"/>
      <c r="AD454" s="7" t="str">
        <f>IF(COUNTIF(D$1:D453,D454)=0,"OK","Duplicado")</f>
        <v>OK</v>
      </c>
      <c r="AE454" s="7" t="str">
        <f t="shared" ca="1" si="75"/>
        <v>Inactivo</v>
      </c>
      <c r="AF454" s="9" t="s">
        <v>740</v>
      </c>
      <c r="AG454" s="9" t="str">
        <f t="shared" si="78"/>
        <v>CMAC</v>
      </c>
      <c r="AH454" s="7"/>
      <c r="AI454" s="7"/>
      <c r="AJ454" s="7"/>
      <c r="AK454" s="7"/>
      <c r="AL454" s="7"/>
      <c r="AM454" s="7"/>
      <c r="AN454" s="7"/>
      <c r="AO454" s="7" t="e">
        <f ca="1">SEPARARAPELLIDOS2018(Tabla1[[#This Row],[APELLIDOS Y NOMBRES]])</f>
        <v>#NAME?</v>
      </c>
      <c r="AP454" s="7">
        <f t="shared" ca="1" si="79"/>
        <v>0</v>
      </c>
      <c r="AQ454" s="7">
        <f t="shared" ca="1" si="80"/>
        <v>0</v>
      </c>
      <c r="AR454" s="7">
        <f t="shared" ca="1" si="81"/>
        <v>0</v>
      </c>
      <c r="AS454" s="7" t="e">
        <f ca="1">QuitarSimbolos(Tabla1[[#This Row],[CODTRA5]])</f>
        <v>#NAME?</v>
      </c>
      <c r="AT454" s="7" t="s">
        <v>1703</v>
      </c>
      <c r="AU454" s="7">
        <f t="shared" si="76"/>
        <v>1</v>
      </c>
      <c r="AV454" s="7">
        <v>1</v>
      </c>
      <c r="AW454" s="7" t="str">
        <f>+Tabla1[[#This Row],[DNI23]]</f>
        <v>30837842</v>
      </c>
      <c r="AX454" s="7">
        <v>604</v>
      </c>
      <c r="AY454" s="8">
        <f>+Tabla1[[#This Row],[FECHA DE
NACIMIENTO]]</f>
        <v>27993</v>
      </c>
      <c r="AZ454" s="7">
        <f ca="1">+Tabla1[[#This Row],[CODTRA6]]</f>
        <v>0</v>
      </c>
      <c r="BA454" s="7">
        <f ca="1">+Tabla1[[#This Row],[CODTRA7]]</f>
        <v>0</v>
      </c>
      <c r="BB454" s="7" t="e">
        <f ca="1">+Tabla1[[#This Row],[CODTRA8]]</f>
        <v>#NAME?</v>
      </c>
      <c r="BC454" s="7">
        <f>+Tabla1[[#This Row],[SEXO]]</f>
        <v>1</v>
      </c>
      <c r="BD454" s="7">
        <v>9589</v>
      </c>
      <c r="BE454" s="7"/>
      <c r="BF454" s="7">
        <v>999987507</v>
      </c>
      <c r="BG454" s="10" t="s">
        <v>1704</v>
      </c>
      <c r="BH454" s="7">
        <v>17</v>
      </c>
      <c r="BI454" s="9" t="s">
        <v>2132</v>
      </c>
      <c r="BJ454" s="7">
        <v>1209</v>
      </c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>
        <v>40701</v>
      </c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9"/>
      <c r="CH454" s="9"/>
      <c r="CI454" s="9"/>
      <c r="CJ454" s="7">
        <v>1</v>
      </c>
    </row>
    <row r="455" spans="1:88" ht="15" x14ac:dyDescent="0.25">
      <c r="A455">
        <v>454</v>
      </c>
      <c r="B455" s="28">
        <v>192</v>
      </c>
      <c r="C455" s="28" t="s">
        <v>741</v>
      </c>
      <c r="D455" s="45">
        <v>30829713</v>
      </c>
      <c r="E455" s="29" t="s">
        <v>2598</v>
      </c>
      <c r="F455" s="29" t="s">
        <v>2599</v>
      </c>
      <c r="G455" s="29" t="s">
        <v>1736</v>
      </c>
      <c r="H455" s="30">
        <f t="shared" si="77"/>
        <v>17072</v>
      </c>
      <c r="I455" s="29" t="s">
        <v>1710</v>
      </c>
      <c r="J455" s="28">
        <v>0</v>
      </c>
      <c r="K455" s="31">
        <v>0</v>
      </c>
      <c r="L455" s="7"/>
      <c r="M455" s="7"/>
      <c r="N455" s="7"/>
      <c r="O455" s="32" t="str">
        <f>"Retención Judicial "&amp;(Tabla1[[#This Row],[JUDICIAL]]*100)&amp;"%"</f>
        <v>Retención Judicial 0%</v>
      </c>
      <c r="P455" s="7"/>
      <c r="Q455" s="33">
        <f t="shared" si="82"/>
        <v>930</v>
      </c>
      <c r="R455" s="34">
        <f>+Tabla1[[#This Row],[MINIMO VITAL]]*9%</f>
        <v>83.7</v>
      </c>
      <c r="S455" s="7"/>
      <c r="T455" s="7">
        <f t="shared" ca="1" si="73"/>
        <v>72</v>
      </c>
      <c r="U455" s="7" t="str">
        <f t="shared" si="74"/>
        <v>30829713</v>
      </c>
      <c r="V455" s="7"/>
      <c r="W455" s="7"/>
      <c r="X455" s="7"/>
      <c r="Y455" s="7"/>
      <c r="Z455" s="7"/>
      <c r="AA455" s="8">
        <f>+Tabla1[[#This Row],[FECHA DE
NACIMIENTO]]</f>
        <v>17072</v>
      </c>
      <c r="AB455" s="20"/>
      <c r="AC455" s="7"/>
      <c r="AD455" s="7" t="str">
        <f>IF(COUNTIF(D$1:D454,D455)=0,"OK","Duplicado")</f>
        <v>OK</v>
      </c>
      <c r="AE455" s="7" t="str">
        <f t="shared" ca="1" si="75"/>
        <v>Inactivo</v>
      </c>
      <c r="AF455" s="9" t="s">
        <v>742</v>
      </c>
      <c r="AG455" s="9" t="str">
        <f t="shared" si="78"/>
        <v>CMAC</v>
      </c>
      <c r="AH455" s="7"/>
      <c r="AI455" s="7"/>
      <c r="AJ455" s="7"/>
      <c r="AK455" s="7"/>
      <c r="AL455" s="7"/>
      <c r="AM455" s="7"/>
      <c r="AN455" s="7"/>
      <c r="AO455" s="7" t="e">
        <f ca="1">SEPARARAPELLIDOS2018(Tabla1[[#This Row],[APELLIDOS Y NOMBRES]])</f>
        <v>#NAME?</v>
      </c>
      <c r="AP455" s="7">
        <f t="shared" ca="1" si="79"/>
        <v>0</v>
      </c>
      <c r="AQ455" s="7">
        <f t="shared" ca="1" si="80"/>
        <v>0</v>
      </c>
      <c r="AR455" s="7">
        <f t="shared" ca="1" si="81"/>
        <v>0</v>
      </c>
      <c r="AS455" s="7" t="e">
        <f ca="1">QuitarSimbolos(Tabla1[[#This Row],[CODTRA5]])</f>
        <v>#NAME?</v>
      </c>
      <c r="AT455" s="7" t="s">
        <v>1703</v>
      </c>
      <c r="AU455" s="7">
        <f t="shared" si="76"/>
        <v>1</v>
      </c>
      <c r="AV455" s="7">
        <v>1</v>
      </c>
      <c r="AW455" s="7" t="str">
        <f>+Tabla1[[#This Row],[DNI23]]</f>
        <v>30829713</v>
      </c>
      <c r="AX455" s="7">
        <v>604</v>
      </c>
      <c r="AY455" s="8">
        <f>+Tabla1[[#This Row],[FECHA DE
NACIMIENTO]]</f>
        <v>17072</v>
      </c>
      <c r="AZ455" s="7">
        <f ca="1">+Tabla1[[#This Row],[CODTRA6]]</f>
        <v>0</v>
      </c>
      <c r="BA455" s="7">
        <f ca="1">+Tabla1[[#This Row],[CODTRA7]]</f>
        <v>0</v>
      </c>
      <c r="BB455" s="7" t="e">
        <f ca="1">+Tabla1[[#This Row],[CODTRA8]]</f>
        <v>#NAME?</v>
      </c>
      <c r="BC455" s="7">
        <f>+Tabla1[[#This Row],[SEXO]]</f>
        <v>1</v>
      </c>
      <c r="BD455" s="7">
        <v>9589</v>
      </c>
      <c r="BE455" s="7"/>
      <c r="BF455" s="7">
        <v>999987507</v>
      </c>
      <c r="BG455" s="10" t="s">
        <v>1704</v>
      </c>
      <c r="BH455" s="7">
        <v>2</v>
      </c>
      <c r="BI455" s="9" t="s">
        <v>2600</v>
      </c>
      <c r="BJ455" s="7" t="s">
        <v>1769</v>
      </c>
      <c r="BK455" s="7"/>
      <c r="BL455" s="7"/>
      <c r="BM455" s="7"/>
      <c r="BN455" s="7"/>
      <c r="BO455" s="7"/>
      <c r="BP455" s="7"/>
      <c r="BQ455" s="7"/>
      <c r="BR455" s="7"/>
      <c r="BS455" s="7"/>
      <c r="BT455" s="7" t="s">
        <v>2601</v>
      </c>
      <c r="BU455" s="7">
        <v>40701</v>
      </c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9"/>
      <c r="CH455" s="9"/>
      <c r="CI455" s="9"/>
      <c r="CJ455" s="7">
        <v>1</v>
      </c>
    </row>
    <row r="456" spans="1:88" ht="15" x14ac:dyDescent="0.25">
      <c r="A456">
        <v>455</v>
      </c>
      <c r="B456" s="28">
        <v>979</v>
      </c>
      <c r="C456" s="28" t="s">
        <v>743</v>
      </c>
      <c r="D456" s="45">
        <v>4627409</v>
      </c>
      <c r="E456" s="29" t="s">
        <v>2602</v>
      </c>
      <c r="F456" s="29" t="s">
        <v>2603</v>
      </c>
      <c r="G456" s="29" t="s">
        <v>1736</v>
      </c>
      <c r="H456" s="30">
        <f t="shared" si="77"/>
        <v>17512</v>
      </c>
      <c r="I456" s="29" t="s">
        <v>1737</v>
      </c>
      <c r="J456" s="28">
        <v>0</v>
      </c>
      <c r="K456" s="31">
        <v>0</v>
      </c>
      <c r="L456" s="7"/>
      <c r="M456" s="7"/>
      <c r="N456" s="7"/>
      <c r="O456" s="32" t="str">
        <f>"Retención Judicial "&amp;(Tabla1[[#This Row],[JUDICIAL]]*100)&amp;"%"</f>
        <v>Retención Judicial 0%</v>
      </c>
      <c r="P456" s="7"/>
      <c r="Q456" s="33">
        <f t="shared" si="82"/>
        <v>930</v>
      </c>
      <c r="R456" s="34">
        <f>+Tabla1[[#This Row],[MINIMO VITAL]]*9%</f>
        <v>83.7</v>
      </c>
      <c r="S456" s="7"/>
      <c r="T456" s="7">
        <f t="shared" ca="1" si="73"/>
        <v>71</v>
      </c>
      <c r="U456" s="7" t="str">
        <f t="shared" si="74"/>
        <v>04627409</v>
      </c>
      <c r="V456" s="7"/>
      <c r="W456" s="7"/>
      <c r="X456" s="7"/>
      <c r="Y456" s="7"/>
      <c r="Z456" s="7"/>
      <c r="AA456" s="8">
        <f>+Tabla1[[#This Row],[FECHA DE
NACIMIENTO]]</f>
        <v>17512</v>
      </c>
      <c r="AB456" s="20"/>
      <c r="AC456" s="7"/>
      <c r="AD456" s="7" t="str">
        <f>IF(COUNTIF(D$1:D455,D456)=0,"OK","Duplicado")</f>
        <v>OK</v>
      </c>
      <c r="AE456" s="7" t="str">
        <f t="shared" ca="1" si="75"/>
        <v>Inactivo</v>
      </c>
      <c r="AF456" s="9" t="s">
        <v>744</v>
      </c>
      <c r="AG456" s="9" t="str">
        <f t="shared" si="78"/>
        <v>CMAC</v>
      </c>
      <c r="AH456" s="7"/>
      <c r="AI456" s="7"/>
      <c r="AJ456" s="7"/>
      <c r="AK456" s="7"/>
      <c r="AL456" s="7"/>
      <c r="AM456" s="7"/>
      <c r="AN456" s="7"/>
      <c r="AO456" s="7" t="e">
        <f ca="1">SEPARARAPELLIDOS2018(Tabla1[[#This Row],[APELLIDOS Y NOMBRES]])</f>
        <v>#NAME?</v>
      </c>
      <c r="AP456" s="7">
        <f t="shared" ca="1" si="79"/>
        <v>0</v>
      </c>
      <c r="AQ456" s="7">
        <f t="shared" ca="1" si="80"/>
        <v>0</v>
      </c>
      <c r="AR456" s="7">
        <f t="shared" ca="1" si="81"/>
        <v>0</v>
      </c>
      <c r="AS456" s="7" t="e">
        <f ca="1">QuitarSimbolos(Tabla1[[#This Row],[CODTRA5]])</f>
        <v>#NAME?</v>
      </c>
      <c r="AT456" s="7" t="s">
        <v>1703</v>
      </c>
      <c r="AU456" s="7">
        <f t="shared" si="76"/>
        <v>1</v>
      </c>
      <c r="AV456" s="7">
        <v>1</v>
      </c>
      <c r="AW456" s="7" t="str">
        <f>+Tabla1[[#This Row],[DNI23]]</f>
        <v>04627409</v>
      </c>
      <c r="AX456" s="7">
        <v>604</v>
      </c>
      <c r="AY456" s="8">
        <f>+Tabla1[[#This Row],[FECHA DE
NACIMIENTO]]</f>
        <v>17512</v>
      </c>
      <c r="AZ456" s="7">
        <f ca="1">+Tabla1[[#This Row],[CODTRA6]]</f>
        <v>0</v>
      </c>
      <c r="BA456" s="7">
        <f ca="1">+Tabla1[[#This Row],[CODTRA7]]</f>
        <v>0</v>
      </c>
      <c r="BB456" s="7" t="e">
        <f ca="1">+Tabla1[[#This Row],[CODTRA8]]</f>
        <v>#NAME?</v>
      </c>
      <c r="BC456" s="7">
        <f>+Tabla1[[#This Row],[SEXO]]</f>
        <v>1</v>
      </c>
      <c r="BD456" s="7">
        <v>9589</v>
      </c>
      <c r="BE456" s="7"/>
      <c r="BF456" s="7">
        <v>959616135</v>
      </c>
      <c r="BG456" s="10" t="s">
        <v>1704</v>
      </c>
      <c r="BH456" s="7"/>
      <c r="BI456" s="9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9"/>
      <c r="CH456" s="9"/>
      <c r="CI456" s="9"/>
      <c r="CJ456" s="7">
        <v>1</v>
      </c>
    </row>
    <row r="457" spans="1:88" ht="15" x14ac:dyDescent="0.25">
      <c r="A457">
        <v>456</v>
      </c>
      <c r="B457" s="28">
        <v>980</v>
      </c>
      <c r="C457" s="28" t="s">
        <v>745</v>
      </c>
      <c r="D457" s="45">
        <v>43000080</v>
      </c>
      <c r="E457" s="29" t="s">
        <v>2604</v>
      </c>
      <c r="F457" s="29"/>
      <c r="G457" s="29" t="s">
        <v>1702</v>
      </c>
      <c r="H457" s="30">
        <f t="shared" si="77"/>
        <v>30461</v>
      </c>
      <c r="I457" s="29"/>
      <c r="J457" s="28">
        <v>0</v>
      </c>
      <c r="K457" s="31">
        <v>0</v>
      </c>
      <c r="L457" s="7"/>
      <c r="M457" s="7"/>
      <c r="N457" s="7"/>
      <c r="O457" s="32" t="str">
        <f>"Retención Judicial "&amp;(Tabla1[[#This Row],[JUDICIAL]]*100)&amp;"%"</f>
        <v>Retención Judicial 0%</v>
      </c>
      <c r="P457" s="7"/>
      <c r="Q457" s="33">
        <f t="shared" si="82"/>
        <v>930</v>
      </c>
      <c r="R457" s="34">
        <f>+Tabla1[[#This Row],[MINIMO VITAL]]*9%</f>
        <v>83.7</v>
      </c>
      <c r="S457" s="7"/>
      <c r="T457" s="7">
        <f t="shared" ca="1" si="73"/>
        <v>35</v>
      </c>
      <c r="U457" s="7" t="str">
        <f t="shared" si="74"/>
        <v>43000080</v>
      </c>
      <c r="V457" s="7"/>
      <c r="W457" s="7"/>
      <c r="X457" s="7"/>
      <c r="Y457" s="7"/>
      <c r="Z457" s="7"/>
      <c r="AA457" s="8">
        <f>+Tabla1[[#This Row],[FECHA DE
NACIMIENTO]]</f>
        <v>30461</v>
      </c>
      <c r="AB457" s="20"/>
      <c r="AC457" s="7"/>
      <c r="AD457" s="7" t="str">
        <f>IF(COUNTIF(D$1:D456,D457)=0,"OK","Duplicado")</f>
        <v>OK</v>
      </c>
      <c r="AE457" s="7" t="str">
        <f t="shared" ca="1" si="75"/>
        <v>Inactivo</v>
      </c>
      <c r="AF457" s="9" t="s">
        <v>746</v>
      </c>
      <c r="AG457" s="9" t="str">
        <f t="shared" si="78"/>
        <v>CMAC</v>
      </c>
      <c r="AH457" s="7"/>
      <c r="AI457" s="7"/>
      <c r="AJ457" s="7"/>
      <c r="AK457" s="7"/>
      <c r="AL457" s="7"/>
      <c r="AM457" s="7"/>
      <c r="AN457" s="7"/>
      <c r="AO457" s="7" t="e">
        <f ca="1">SEPARARAPELLIDOS2018(Tabla1[[#This Row],[APELLIDOS Y NOMBRES]])</f>
        <v>#NAME?</v>
      </c>
      <c r="AP457" s="7">
        <f t="shared" ca="1" si="79"/>
        <v>0</v>
      </c>
      <c r="AQ457" s="7">
        <f t="shared" ca="1" si="80"/>
        <v>0</v>
      </c>
      <c r="AR457" s="7">
        <f t="shared" ca="1" si="81"/>
        <v>0</v>
      </c>
      <c r="AS457" s="7" t="e">
        <f ca="1">QuitarSimbolos(Tabla1[[#This Row],[CODTRA5]])</f>
        <v>#NAME?</v>
      </c>
      <c r="AT457" s="7" t="s">
        <v>1974</v>
      </c>
      <c r="AU457" s="7">
        <f t="shared" si="76"/>
        <v>2</v>
      </c>
      <c r="AV457" s="7">
        <v>1</v>
      </c>
      <c r="AW457" s="7" t="str">
        <f>+Tabla1[[#This Row],[DNI23]]</f>
        <v>43000080</v>
      </c>
      <c r="AX457" s="7">
        <v>604</v>
      </c>
      <c r="AY457" s="8">
        <f>+Tabla1[[#This Row],[FECHA DE
NACIMIENTO]]</f>
        <v>30461</v>
      </c>
      <c r="AZ457" s="7">
        <f ca="1">+Tabla1[[#This Row],[CODTRA6]]</f>
        <v>0</v>
      </c>
      <c r="BA457" s="7">
        <f ca="1">+Tabla1[[#This Row],[CODTRA7]]</f>
        <v>0</v>
      </c>
      <c r="BB457" s="7" t="e">
        <f ca="1">+Tabla1[[#This Row],[CODTRA8]]</f>
        <v>#NAME?</v>
      </c>
      <c r="BC457" s="7">
        <f>+Tabla1[[#This Row],[SEXO]]</f>
        <v>2</v>
      </c>
      <c r="BD457" s="7">
        <v>9589</v>
      </c>
      <c r="BE457" s="7"/>
      <c r="BF457" s="7">
        <v>959616135</v>
      </c>
      <c r="BG457" s="10" t="s">
        <v>1704</v>
      </c>
      <c r="BH457" s="7"/>
      <c r="BI457" s="9"/>
      <c r="BJ457" s="7"/>
      <c r="BK457" s="7"/>
      <c r="BL457" s="7"/>
      <c r="BM457" s="7" t="s">
        <v>1738</v>
      </c>
      <c r="BN457" s="7">
        <v>9</v>
      </c>
      <c r="BO457" s="7"/>
      <c r="BP457" s="7"/>
      <c r="BQ457" s="7"/>
      <c r="BR457" s="7">
        <v>2</v>
      </c>
      <c r="BS457" s="7" t="s">
        <v>2176</v>
      </c>
      <c r="BT457" s="7"/>
      <c r="BU457" s="7">
        <v>40704</v>
      </c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9"/>
      <c r="CH457" s="9"/>
      <c r="CI457" s="9"/>
      <c r="CJ457" s="7">
        <v>1</v>
      </c>
    </row>
    <row r="458" spans="1:88" ht="15" x14ac:dyDescent="0.25">
      <c r="A458">
        <v>457</v>
      </c>
      <c r="B458" s="28">
        <v>981</v>
      </c>
      <c r="C458" s="28" t="s">
        <v>747</v>
      </c>
      <c r="D458" s="45">
        <v>30863666</v>
      </c>
      <c r="E458" s="29" t="s">
        <v>2605</v>
      </c>
      <c r="F458" s="29" t="s">
        <v>2606</v>
      </c>
      <c r="G458" s="29" t="s">
        <v>1709</v>
      </c>
      <c r="H458" s="30">
        <f t="shared" si="77"/>
        <v>28363</v>
      </c>
      <c r="I458" s="29" t="s">
        <v>1710</v>
      </c>
      <c r="J458" s="28">
        <v>0</v>
      </c>
      <c r="K458" s="31">
        <v>0</v>
      </c>
      <c r="L458" s="7"/>
      <c r="M458" s="7"/>
      <c r="N458" s="7"/>
      <c r="O458" s="32" t="str">
        <f>"Retención Judicial "&amp;(Tabla1[[#This Row],[JUDICIAL]]*100)&amp;"%"</f>
        <v>Retención Judicial 0%</v>
      </c>
      <c r="P458" s="7"/>
      <c r="Q458" s="33">
        <f t="shared" si="82"/>
        <v>930</v>
      </c>
      <c r="R458" s="34">
        <f>+Tabla1[[#This Row],[MINIMO VITAL]]*9%</f>
        <v>83.7</v>
      </c>
      <c r="S458" s="7"/>
      <c r="T458" s="7">
        <f t="shared" ca="1" si="73"/>
        <v>41</v>
      </c>
      <c r="U458" s="7" t="str">
        <f t="shared" si="74"/>
        <v>30863666</v>
      </c>
      <c r="V458" s="7"/>
      <c r="W458" s="7"/>
      <c r="X458" s="7"/>
      <c r="Y458" s="7"/>
      <c r="Z458" s="7"/>
      <c r="AA458" s="8">
        <f>+Tabla1[[#This Row],[FECHA DE
NACIMIENTO]]</f>
        <v>28363</v>
      </c>
      <c r="AB458" s="20"/>
      <c r="AC458" s="7"/>
      <c r="AD458" s="7" t="str">
        <f>IF(COUNTIF(D$1:D457,D458)=0,"OK","Duplicado")</f>
        <v>OK</v>
      </c>
      <c r="AE458" s="7" t="str">
        <f t="shared" ca="1" si="75"/>
        <v>Inactivo</v>
      </c>
      <c r="AF458" s="9" t="s">
        <v>748</v>
      </c>
      <c r="AG458" s="9" t="str">
        <f t="shared" si="78"/>
        <v>CMAC</v>
      </c>
      <c r="AH458" s="7"/>
      <c r="AI458" s="7"/>
      <c r="AJ458" s="7"/>
      <c r="AK458" s="7"/>
      <c r="AL458" s="7"/>
      <c r="AM458" s="7"/>
      <c r="AN458" s="7"/>
      <c r="AO458" s="7" t="e">
        <f ca="1">SEPARARAPELLIDOS2018(Tabla1[[#This Row],[APELLIDOS Y NOMBRES]])</f>
        <v>#NAME?</v>
      </c>
      <c r="AP458" s="7">
        <f t="shared" ca="1" si="79"/>
        <v>0</v>
      </c>
      <c r="AQ458" s="7">
        <f t="shared" ca="1" si="80"/>
        <v>0</v>
      </c>
      <c r="AR458" s="7">
        <f t="shared" ca="1" si="81"/>
        <v>0</v>
      </c>
      <c r="AS458" s="7" t="e">
        <f ca="1">QuitarSimbolos(Tabla1[[#This Row],[CODTRA5]])</f>
        <v>#NAME?</v>
      </c>
      <c r="AT458" s="7" t="s">
        <v>1703</v>
      </c>
      <c r="AU458" s="7">
        <f t="shared" si="76"/>
        <v>1</v>
      </c>
      <c r="AV458" s="7">
        <v>1</v>
      </c>
      <c r="AW458" s="7" t="str">
        <f>+Tabla1[[#This Row],[DNI23]]</f>
        <v>30863666</v>
      </c>
      <c r="AX458" s="7">
        <v>604</v>
      </c>
      <c r="AY458" s="8">
        <f>+Tabla1[[#This Row],[FECHA DE
NACIMIENTO]]</f>
        <v>28363</v>
      </c>
      <c r="AZ458" s="7">
        <f ca="1">+Tabla1[[#This Row],[CODTRA6]]</f>
        <v>0</v>
      </c>
      <c r="BA458" s="7">
        <f ca="1">+Tabla1[[#This Row],[CODTRA7]]</f>
        <v>0</v>
      </c>
      <c r="BB458" s="7" t="e">
        <f ca="1">+Tabla1[[#This Row],[CODTRA8]]</f>
        <v>#NAME?</v>
      </c>
      <c r="BC458" s="7">
        <f>+Tabla1[[#This Row],[SEXO]]</f>
        <v>1</v>
      </c>
      <c r="BD458" s="7">
        <v>9589</v>
      </c>
      <c r="BE458" s="7"/>
      <c r="BF458" s="7">
        <v>999987507</v>
      </c>
      <c r="BG458" s="10" t="s">
        <v>1704</v>
      </c>
      <c r="BH458" s="7">
        <v>3</v>
      </c>
      <c r="BI458" s="9" t="s">
        <v>2607</v>
      </c>
      <c r="BJ458" s="7" t="s">
        <v>1769</v>
      </c>
      <c r="BK458" s="7"/>
      <c r="BL458" s="7"/>
      <c r="BM458" s="7">
        <v>51</v>
      </c>
      <c r="BN458" s="7">
        <v>10</v>
      </c>
      <c r="BO458" s="7"/>
      <c r="BP458" s="7"/>
      <c r="BQ458" s="7"/>
      <c r="BR458" s="7">
        <v>2</v>
      </c>
      <c r="BS458" s="7" t="s">
        <v>2608</v>
      </c>
      <c r="BT458" s="7"/>
      <c r="BU458" s="7">
        <v>40107</v>
      </c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9"/>
      <c r="CH458" s="9"/>
      <c r="CI458" s="9"/>
      <c r="CJ458" s="7">
        <v>1</v>
      </c>
    </row>
    <row r="459" spans="1:88" ht="15" x14ac:dyDescent="0.25">
      <c r="A459">
        <v>458</v>
      </c>
      <c r="B459" s="28">
        <v>982</v>
      </c>
      <c r="C459" s="28" t="s">
        <v>749</v>
      </c>
      <c r="D459" s="45">
        <v>46390502</v>
      </c>
      <c r="E459" s="29" t="s">
        <v>2609</v>
      </c>
      <c r="F459" s="29"/>
      <c r="G459" s="29" t="s">
        <v>1702</v>
      </c>
      <c r="H459" s="30">
        <f t="shared" si="77"/>
        <v>33044</v>
      </c>
      <c r="I459" s="29"/>
      <c r="J459" s="28">
        <v>0</v>
      </c>
      <c r="K459" s="31">
        <v>0</v>
      </c>
      <c r="L459" s="7"/>
      <c r="M459" s="7"/>
      <c r="N459" s="7"/>
      <c r="O459" s="32" t="str">
        <f>"Retención Judicial "&amp;(Tabla1[[#This Row],[JUDICIAL]]*100)&amp;"%"</f>
        <v>Retención Judicial 0%</v>
      </c>
      <c r="P459" s="7"/>
      <c r="Q459" s="33">
        <f t="shared" si="82"/>
        <v>930</v>
      </c>
      <c r="R459" s="34">
        <f>+Tabla1[[#This Row],[MINIMO VITAL]]*9%</f>
        <v>83.7</v>
      </c>
      <c r="S459" s="7"/>
      <c r="T459" s="7">
        <f t="shared" ca="1" si="73"/>
        <v>28</v>
      </c>
      <c r="U459" s="7" t="str">
        <f t="shared" si="74"/>
        <v>46390502</v>
      </c>
      <c r="V459" s="7"/>
      <c r="W459" s="7"/>
      <c r="X459" s="7"/>
      <c r="Y459" s="7"/>
      <c r="Z459" s="7"/>
      <c r="AA459" s="8">
        <f>+Tabla1[[#This Row],[FECHA DE
NACIMIENTO]]</f>
        <v>33044</v>
      </c>
      <c r="AB459" s="20"/>
      <c r="AC459" s="7"/>
      <c r="AD459" s="7" t="str">
        <f>IF(COUNTIF(D$1:D458,D459)=0,"OK","Duplicado")</f>
        <v>OK</v>
      </c>
      <c r="AE459" s="7" t="str">
        <f t="shared" ca="1" si="75"/>
        <v>Inactivo</v>
      </c>
      <c r="AF459" s="9" t="s">
        <v>750</v>
      </c>
      <c r="AG459" s="9" t="str">
        <f t="shared" si="78"/>
        <v>CMAC</v>
      </c>
      <c r="AH459" s="7"/>
      <c r="AI459" s="7"/>
      <c r="AJ459" s="7"/>
      <c r="AK459" s="7"/>
      <c r="AL459" s="7"/>
      <c r="AM459" s="7"/>
      <c r="AN459" s="7"/>
      <c r="AO459" s="7" t="e">
        <f ca="1">SEPARARAPELLIDOS2018(Tabla1[[#This Row],[APELLIDOS Y NOMBRES]])</f>
        <v>#NAME?</v>
      </c>
      <c r="AP459" s="7">
        <f t="shared" ca="1" si="79"/>
        <v>0</v>
      </c>
      <c r="AQ459" s="7">
        <f t="shared" ca="1" si="80"/>
        <v>0</v>
      </c>
      <c r="AR459" s="7">
        <f t="shared" ca="1" si="81"/>
        <v>0</v>
      </c>
      <c r="AS459" s="7" t="e">
        <f ca="1">QuitarSimbolos(Tabla1[[#This Row],[CODTRA5]])</f>
        <v>#NAME?</v>
      </c>
      <c r="AT459" s="7" t="s">
        <v>1703</v>
      </c>
      <c r="AU459" s="7">
        <f t="shared" si="76"/>
        <v>1</v>
      </c>
      <c r="AV459" s="7">
        <v>1</v>
      </c>
      <c r="AW459" s="7" t="str">
        <f>+Tabla1[[#This Row],[DNI23]]</f>
        <v>46390502</v>
      </c>
      <c r="AX459" s="7">
        <v>604</v>
      </c>
      <c r="AY459" s="8">
        <f>+Tabla1[[#This Row],[FECHA DE
NACIMIENTO]]</f>
        <v>33044</v>
      </c>
      <c r="AZ459" s="7">
        <f ca="1">+Tabla1[[#This Row],[CODTRA6]]</f>
        <v>0</v>
      </c>
      <c r="BA459" s="7">
        <f ca="1">+Tabla1[[#This Row],[CODTRA7]]</f>
        <v>0</v>
      </c>
      <c r="BB459" s="7" t="e">
        <f ca="1">+Tabla1[[#This Row],[CODTRA8]]</f>
        <v>#NAME?</v>
      </c>
      <c r="BC459" s="7">
        <f>+Tabla1[[#This Row],[SEXO]]</f>
        <v>1</v>
      </c>
      <c r="BD459" s="7">
        <v>9589</v>
      </c>
      <c r="BE459" s="7"/>
      <c r="BF459" s="7">
        <v>999987507</v>
      </c>
      <c r="BG459" s="10" t="s">
        <v>1704</v>
      </c>
      <c r="BH459" s="7">
        <v>3</v>
      </c>
      <c r="BI459" s="9" t="s">
        <v>2039</v>
      </c>
      <c r="BJ459" s="7">
        <v>249</v>
      </c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>
        <v>40701</v>
      </c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9"/>
      <c r="CH459" s="9"/>
      <c r="CI459" s="9"/>
      <c r="CJ459" s="7">
        <v>1</v>
      </c>
    </row>
    <row r="460" spans="1:88" ht="15" x14ac:dyDescent="0.25">
      <c r="A460">
        <v>459</v>
      </c>
      <c r="B460" s="28">
        <v>1321</v>
      </c>
      <c r="C460" s="28" t="s">
        <v>751</v>
      </c>
      <c r="D460" s="45">
        <v>4634102</v>
      </c>
      <c r="E460" s="29" t="s">
        <v>2610</v>
      </c>
      <c r="F460" s="29" t="s">
        <v>2611</v>
      </c>
      <c r="G460" s="29" t="s">
        <v>1742</v>
      </c>
      <c r="H460" s="30">
        <f t="shared" si="77"/>
        <v>22938</v>
      </c>
      <c r="I460" s="29" t="s">
        <v>1737</v>
      </c>
      <c r="J460" s="28">
        <v>0</v>
      </c>
      <c r="K460" s="31">
        <v>0</v>
      </c>
      <c r="L460" s="7"/>
      <c r="M460" s="7"/>
      <c r="N460" s="7"/>
      <c r="O460" s="32" t="str">
        <f>"Retención Judicial "&amp;(Tabla1[[#This Row],[JUDICIAL]]*100)&amp;"%"</f>
        <v>Retención Judicial 0%</v>
      </c>
      <c r="P460" s="7"/>
      <c r="Q460" s="33">
        <f t="shared" si="82"/>
        <v>930</v>
      </c>
      <c r="R460" s="34">
        <f>+Tabla1[[#This Row],[MINIMO VITAL]]*9%</f>
        <v>83.7</v>
      </c>
      <c r="S460" s="7"/>
      <c r="T460" s="7">
        <f t="shared" ca="1" si="73"/>
        <v>56</v>
      </c>
      <c r="U460" s="7" t="str">
        <f t="shared" si="74"/>
        <v>04634102</v>
      </c>
      <c r="V460" s="7"/>
      <c r="W460" s="7"/>
      <c r="X460" s="7"/>
      <c r="Y460" s="7"/>
      <c r="Z460" s="7"/>
      <c r="AA460" s="8">
        <f>+Tabla1[[#This Row],[FECHA DE
NACIMIENTO]]</f>
        <v>22938</v>
      </c>
      <c r="AB460" s="20"/>
      <c r="AC460" s="7"/>
      <c r="AD460" s="7" t="str">
        <f>IF(COUNTIF(D$1:D459,D460)=0,"OK","Duplicado")</f>
        <v>OK</v>
      </c>
      <c r="AE460" s="7" t="str">
        <f t="shared" ca="1" si="75"/>
        <v>Inactivo</v>
      </c>
      <c r="AF460" s="9" t="s">
        <v>752</v>
      </c>
      <c r="AG460" s="9" t="str">
        <f t="shared" si="78"/>
        <v>CMAC</v>
      </c>
      <c r="AH460" s="7"/>
      <c r="AI460" s="7"/>
      <c r="AJ460" s="7"/>
      <c r="AK460" s="7"/>
      <c r="AL460" s="7"/>
      <c r="AM460" s="7"/>
      <c r="AN460" s="7"/>
      <c r="AO460" s="7" t="e">
        <f ca="1">SEPARARAPELLIDOS2018(Tabla1[[#This Row],[APELLIDOS Y NOMBRES]])</f>
        <v>#NAME?</v>
      </c>
      <c r="AP460" s="7">
        <f t="shared" ca="1" si="79"/>
        <v>0</v>
      </c>
      <c r="AQ460" s="7">
        <f t="shared" ca="1" si="80"/>
        <v>0</v>
      </c>
      <c r="AR460" s="7">
        <f t="shared" ca="1" si="81"/>
        <v>0</v>
      </c>
      <c r="AS460" s="7" t="e">
        <f ca="1">QuitarSimbolos(Tabla1[[#This Row],[CODTRA5]])</f>
        <v>#NAME?</v>
      </c>
      <c r="AT460" s="7" t="s">
        <v>1703</v>
      </c>
      <c r="AU460" s="7">
        <f t="shared" si="76"/>
        <v>1</v>
      </c>
      <c r="AV460" s="7">
        <v>1</v>
      </c>
      <c r="AW460" s="7" t="str">
        <f>+Tabla1[[#This Row],[DNI23]]</f>
        <v>04634102</v>
      </c>
      <c r="AX460" s="7">
        <v>604</v>
      </c>
      <c r="AY460" s="8">
        <f>+Tabla1[[#This Row],[FECHA DE
NACIMIENTO]]</f>
        <v>22938</v>
      </c>
      <c r="AZ460" s="7">
        <f ca="1">+Tabla1[[#This Row],[CODTRA6]]</f>
        <v>0</v>
      </c>
      <c r="BA460" s="7">
        <f ca="1">+Tabla1[[#This Row],[CODTRA7]]</f>
        <v>0</v>
      </c>
      <c r="BB460" s="7" t="e">
        <f ca="1">+Tabla1[[#This Row],[CODTRA8]]</f>
        <v>#NAME?</v>
      </c>
      <c r="BC460" s="7">
        <f>+Tabla1[[#This Row],[SEXO]]</f>
        <v>1</v>
      </c>
      <c r="BD460" s="7">
        <v>9589</v>
      </c>
      <c r="BE460" s="7"/>
      <c r="BF460" s="7">
        <v>959616135</v>
      </c>
      <c r="BG460" s="10" t="s">
        <v>1704</v>
      </c>
      <c r="BH460" s="7"/>
      <c r="BI460" s="9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9"/>
      <c r="CH460" s="9"/>
      <c r="CI460" s="9"/>
      <c r="CJ460" s="7">
        <v>1</v>
      </c>
    </row>
    <row r="461" spans="1:88" ht="15" x14ac:dyDescent="0.25">
      <c r="A461">
        <v>460</v>
      </c>
      <c r="B461" s="28">
        <v>983</v>
      </c>
      <c r="C461" s="28" t="s">
        <v>753</v>
      </c>
      <c r="D461" s="45">
        <v>80623615</v>
      </c>
      <c r="E461" s="29" t="s">
        <v>2612</v>
      </c>
      <c r="F461" s="29"/>
      <c r="G461" s="29" t="s">
        <v>1702</v>
      </c>
      <c r="H461" s="30">
        <f t="shared" si="77"/>
        <v>28037</v>
      </c>
      <c r="I461" s="29"/>
      <c r="J461" s="28">
        <v>0</v>
      </c>
      <c r="K461" s="31">
        <v>0</v>
      </c>
      <c r="L461" s="7"/>
      <c r="M461" s="7"/>
      <c r="N461" s="7"/>
      <c r="O461" s="32" t="str">
        <f>"Retención Judicial "&amp;(Tabla1[[#This Row],[JUDICIAL]]*100)&amp;"%"</f>
        <v>Retención Judicial 0%</v>
      </c>
      <c r="P461" s="7"/>
      <c r="Q461" s="33">
        <f t="shared" si="82"/>
        <v>930</v>
      </c>
      <c r="R461" s="34">
        <f>+Tabla1[[#This Row],[MINIMO VITAL]]*9%</f>
        <v>83.7</v>
      </c>
      <c r="S461" s="7"/>
      <c r="T461" s="7">
        <f t="shared" ca="1" si="73"/>
        <v>42</v>
      </c>
      <c r="U461" s="7" t="str">
        <f t="shared" si="74"/>
        <v>80623615</v>
      </c>
      <c r="V461" s="7"/>
      <c r="W461" s="7"/>
      <c r="X461" s="7"/>
      <c r="Y461" s="7"/>
      <c r="Z461" s="7"/>
      <c r="AA461" s="8">
        <f>+Tabla1[[#This Row],[FECHA DE
NACIMIENTO]]</f>
        <v>28037</v>
      </c>
      <c r="AB461" s="20"/>
      <c r="AC461" s="7"/>
      <c r="AD461" s="7" t="str">
        <f>IF(COUNTIF(D$1:D460,D461)=0,"OK","Duplicado")</f>
        <v>OK</v>
      </c>
      <c r="AE461" s="7" t="str">
        <f t="shared" ca="1" si="75"/>
        <v>Inactivo</v>
      </c>
      <c r="AF461" s="9" t="s">
        <v>754</v>
      </c>
      <c r="AG461" s="9" t="str">
        <f t="shared" si="78"/>
        <v>CMAC</v>
      </c>
      <c r="AH461" s="7"/>
      <c r="AI461" s="7"/>
      <c r="AJ461" s="7"/>
      <c r="AK461" s="7"/>
      <c r="AL461" s="7"/>
      <c r="AM461" s="7"/>
      <c r="AN461" s="7"/>
      <c r="AO461" s="7" t="e">
        <f ca="1">SEPARARAPELLIDOS2018(Tabla1[[#This Row],[APELLIDOS Y NOMBRES]])</f>
        <v>#NAME?</v>
      </c>
      <c r="AP461" s="7">
        <f t="shared" ca="1" si="79"/>
        <v>0</v>
      </c>
      <c r="AQ461" s="7">
        <f t="shared" ca="1" si="80"/>
        <v>0</v>
      </c>
      <c r="AR461" s="7">
        <f t="shared" ca="1" si="81"/>
        <v>0</v>
      </c>
      <c r="AS461" s="7" t="e">
        <f ca="1">QuitarSimbolos(Tabla1[[#This Row],[CODTRA5]])</f>
        <v>#NAME?</v>
      </c>
      <c r="AT461" s="7" t="s">
        <v>1974</v>
      </c>
      <c r="AU461" s="7">
        <f t="shared" si="76"/>
        <v>2</v>
      </c>
      <c r="AV461" s="7">
        <v>1</v>
      </c>
      <c r="AW461" s="7" t="str">
        <f>+Tabla1[[#This Row],[DNI23]]</f>
        <v>80623615</v>
      </c>
      <c r="AX461" s="7">
        <v>604</v>
      </c>
      <c r="AY461" s="8">
        <f>+Tabla1[[#This Row],[FECHA DE
NACIMIENTO]]</f>
        <v>28037</v>
      </c>
      <c r="AZ461" s="7">
        <f ca="1">+Tabla1[[#This Row],[CODTRA6]]</f>
        <v>0</v>
      </c>
      <c r="BA461" s="7">
        <f ca="1">+Tabla1[[#This Row],[CODTRA7]]</f>
        <v>0</v>
      </c>
      <c r="BB461" s="7" t="e">
        <f ca="1">+Tabla1[[#This Row],[CODTRA8]]</f>
        <v>#NAME?</v>
      </c>
      <c r="BC461" s="7">
        <f>+Tabla1[[#This Row],[SEXO]]</f>
        <v>2</v>
      </c>
      <c r="BD461" s="7">
        <v>9589</v>
      </c>
      <c r="BE461" s="7"/>
      <c r="BF461" s="7">
        <v>959616135</v>
      </c>
      <c r="BG461" s="10" t="s">
        <v>1704</v>
      </c>
      <c r="BH461" s="7"/>
      <c r="BI461" s="9"/>
      <c r="BJ461" s="7"/>
      <c r="BK461" s="7"/>
      <c r="BL461" s="7"/>
      <c r="BM461" s="7" t="s">
        <v>1750</v>
      </c>
      <c r="BN461" s="7">
        <v>12</v>
      </c>
      <c r="BO461" s="7"/>
      <c r="BP461" s="7"/>
      <c r="BQ461" s="7"/>
      <c r="BR461" s="7">
        <v>2</v>
      </c>
      <c r="BS461" s="7" t="s">
        <v>2613</v>
      </c>
      <c r="BT461" s="7"/>
      <c r="BU461" s="7">
        <v>40704</v>
      </c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9"/>
      <c r="CH461" s="9"/>
      <c r="CI461" s="9"/>
      <c r="CJ461" s="7">
        <v>1</v>
      </c>
    </row>
    <row r="462" spans="1:88" ht="15" x14ac:dyDescent="0.25">
      <c r="A462">
        <v>461</v>
      </c>
      <c r="B462" s="28">
        <v>984</v>
      </c>
      <c r="C462" s="28" t="s">
        <v>755</v>
      </c>
      <c r="D462" s="45">
        <v>80426027</v>
      </c>
      <c r="E462" s="29" t="s">
        <v>2614</v>
      </c>
      <c r="F462" s="29"/>
      <c r="G462" s="29" t="s">
        <v>1702</v>
      </c>
      <c r="H462" s="30">
        <f t="shared" si="77"/>
        <v>28935</v>
      </c>
      <c r="I462" s="29"/>
      <c r="J462" s="28">
        <v>0</v>
      </c>
      <c r="K462" s="31">
        <v>0</v>
      </c>
      <c r="L462" s="7"/>
      <c r="M462" s="7"/>
      <c r="N462" s="7"/>
      <c r="O462" s="32" t="str">
        <f>"Retención Judicial "&amp;(Tabla1[[#This Row],[JUDICIAL]]*100)&amp;"%"</f>
        <v>Retención Judicial 0%</v>
      </c>
      <c r="P462" s="7"/>
      <c r="Q462" s="33">
        <f t="shared" si="82"/>
        <v>930</v>
      </c>
      <c r="R462" s="34">
        <f>+Tabla1[[#This Row],[MINIMO VITAL]]*9%</f>
        <v>83.7</v>
      </c>
      <c r="S462" s="7"/>
      <c r="T462" s="7">
        <f t="shared" ca="1" si="73"/>
        <v>40</v>
      </c>
      <c r="U462" s="7" t="str">
        <f t="shared" si="74"/>
        <v>80426027</v>
      </c>
      <c r="V462" s="7"/>
      <c r="W462" s="7"/>
      <c r="X462" s="7"/>
      <c r="Y462" s="7"/>
      <c r="Z462" s="7"/>
      <c r="AA462" s="8">
        <f>+Tabla1[[#This Row],[FECHA DE
NACIMIENTO]]</f>
        <v>28935</v>
      </c>
      <c r="AB462" s="20">
        <v>3.1</v>
      </c>
      <c r="AC462" s="7"/>
      <c r="AD462" s="7" t="str">
        <f>IF(COUNTIF(D$1:D461,D462)=0,"OK","Duplicado")</f>
        <v>OK</v>
      </c>
      <c r="AE462" s="7" t="str">
        <f t="shared" ca="1" si="75"/>
        <v>Inactivo</v>
      </c>
      <c r="AF462" s="9" t="s">
        <v>756</v>
      </c>
      <c r="AG462" s="9" t="str">
        <f t="shared" si="78"/>
        <v>CMAC</v>
      </c>
      <c r="AH462" s="7"/>
      <c r="AI462" s="7"/>
      <c r="AJ462" s="7"/>
      <c r="AK462" s="7"/>
      <c r="AL462" s="7"/>
      <c r="AM462" s="7"/>
      <c r="AN462" s="7"/>
      <c r="AO462" s="7" t="e">
        <f ca="1">SEPARARAPELLIDOS2018(Tabla1[[#This Row],[APELLIDOS Y NOMBRES]])</f>
        <v>#NAME?</v>
      </c>
      <c r="AP462" s="7">
        <f t="shared" ca="1" si="79"/>
        <v>0</v>
      </c>
      <c r="AQ462" s="7">
        <f t="shared" ca="1" si="80"/>
        <v>0</v>
      </c>
      <c r="AR462" s="7">
        <f t="shared" ca="1" si="81"/>
        <v>0</v>
      </c>
      <c r="AS462" s="7" t="e">
        <f ca="1">QuitarSimbolos(Tabla1[[#This Row],[CODTRA5]])</f>
        <v>#NAME?</v>
      </c>
      <c r="AT462" s="7" t="s">
        <v>1703</v>
      </c>
      <c r="AU462" s="7">
        <f t="shared" si="76"/>
        <v>1</v>
      </c>
      <c r="AV462" s="7">
        <v>1</v>
      </c>
      <c r="AW462" s="7" t="str">
        <f>+Tabla1[[#This Row],[DNI23]]</f>
        <v>80426027</v>
      </c>
      <c r="AX462" s="7">
        <v>604</v>
      </c>
      <c r="AY462" s="8">
        <f>+Tabla1[[#This Row],[FECHA DE
NACIMIENTO]]</f>
        <v>28935</v>
      </c>
      <c r="AZ462" s="7">
        <f ca="1">+Tabla1[[#This Row],[CODTRA6]]</f>
        <v>0</v>
      </c>
      <c r="BA462" s="7">
        <f ca="1">+Tabla1[[#This Row],[CODTRA7]]</f>
        <v>0</v>
      </c>
      <c r="BB462" s="7" t="e">
        <f ca="1">+Tabla1[[#This Row],[CODTRA8]]</f>
        <v>#NAME?</v>
      </c>
      <c r="BC462" s="7">
        <f>+Tabla1[[#This Row],[SEXO]]</f>
        <v>1</v>
      </c>
      <c r="BD462" s="7">
        <v>9589</v>
      </c>
      <c r="BE462" s="7"/>
      <c r="BF462" s="7">
        <v>959616135</v>
      </c>
      <c r="BG462" s="10" t="s">
        <v>1704</v>
      </c>
      <c r="BH462" s="7"/>
      <c r="BI462" s="9"/>
      <c r="BJ462" s="7"/>
      <c r="BK462" s="7"/>
      <c r="BL462" s="7"/>
      <c r="BM462" s="7" t="s">
        <v>1750</v>
      </c>
      <c r="BN462" s="7">
        <v>6</v>
      </c>
      <c r="BO462" s="7"/>
      <c r="BP462" s="7"/>
      <c r="BQ462" s="7"/>
      <c r="BR462" s="7">
        <v>2</v>
      </c>
      <c r="BS462" s="7" t="s">
        <v>1775</v>
      </c>
      <c r="BT462" s="7"/>
      <c r="BU462" s="7">
        <v>170301</v>
      </c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9"/>
      <c r="CH462" s="9"/>
      <c r="CI462" s="9"/>
      <c r="CJ462" s="7">
        <v>1</v>
      </c>
    </row>
    <row r="463" spans="1:88" ht="15" x14ac:dyDescent="0.25">
      <c r="A463">
        <v>462</v>
      </c>
      <c r="B463" s="28">
        <v>311</v>
      </c>
      <c r="C463" s="28" t="s">
        <v>3467</v>
      </c>
      <c r="D463" s="45">
        <v>30832295</v>
      </c>
      <c r="E463" s="35" t="s">
        <v>3462</v>
      </c>
      <c r="F463" s="35" t="s">
        <v>3666</v>
      </c>
      <c r="G463" s="35" t="s">
        <v>1757</v>
      </c>
      <c r="H463" s="30">
        <f t="shared" si="77"/>
        <v>24711</v>
      </c>
      <c r="I463" s="29" t="s">
        <v>1737</v>
      </c>
      <c r="J463" s="28">
        <v>0</v>
      </c>
      <c r="K463" s="31">
        <v>0</v>
      </c>
      <c r="L463" s="7"/>
      <c r="M463" s="7"/>
      <c r="N463" s="7"/>
      <c r="O463" s="32" t="str">
        <f>"Retención Judicial "&amp;(Tabla1[[#This Row],[JUDICIAL]]*100)&amp;"%"</f>
        <v>Retención Judicial 0%</v>
      </c>
      <c r="P463" s="7"/>
      <c r="Q463" s="33">
        <f t="shared" si="82"/>
        <v>930</v>
      </c>
      <c r="R463" s="34">
        <f>+Tabla1[[#This Row],[MINIMO VITAL]]*9%</f>
        <v>83.7</v>
      </c>
      <c r="S463" s="7"/>
      <c r="T463" s="7">
        <f t="shared" ca="1" si="73"/>
        <v>51</v>
      </c>
      <c r="U463" s="7" t="str">
        <f t="shared" si="74"/>
        <v>30832295</v>
      </c>
      <c r="V463" s="7"/>
      <c r="W463" s="7"/>
      <c r="X463" s="7"/>
      <c r="Y463" s="7"/>
      <c r="Z463" s="7"/>
      <c r="AA463" s="8">
        <f>+Tabla1[[#This Row],[FECHA DE
NACIMIENTO]]</f>
        <v>24711</v>
      </c>
      <c r="AB463" s="20"/>
      <c r="AC463" s="7"/>
      <c r="AD463" s="7" t="str">
        <f>IF(COUNTIF(D$1:D462,D463)=0,"OK","Duplicado")</f>
        <v>OK</v>
      </c>
      <c r="AE463" s="7" t="str">
        <f t="shared" ca="1" si="75"/>
        <v>Inactivo</v>
      </c>
      <c r="AF463" s="9" t="s">
        <v>1720</v>
      </c>
      <c r="AG463" s="9" t="str">
        <f t="shared" si="78"/>
        <v/>
      </c>
      <c r="AH463" s="7"/>
      <c r="AI463" s="7"/>
      <c r="AJ463" s="7"/>
      <c r="AK463" s="7"/>
      <c r="AL463" s="7"/>
      <c r="AM463" s="7"/>
      <c r="AN463" s="7"/>
      <c r="AO463" s="7" t="e">
        <f ca="1">SEPARARAPELLIDOS2018(Tabla1[[#This Row],[APELLIDOS Y NOMBRES]])</f>
        <v>#NAME?</v>
      </c>
      <c r="AP463" s="7">
        <f t="shared" ca="1" si="79"/>
        <v>0</v>
      </c>
      <c r="AQ463" s="7">
        <f t="shared" ca="1" si="80"/>
        <v>0</v>
      </c>
      <c r="AR463" s="7">
        <f t="shared" ca="1" si="81"/>
        <v>0</v>
      </c>
      <c r="AS463" s="7" t="e">
        <f ca="1">QuitarSimbolos(Tabla1[[#This Row],[CODTRA5]])</f>
        <v>#NAME?</v>
      </c>
      <c r="AT463" s="7" t="s">
        <v>1703</v>
      </c>
      <c r="AU463" s="7">
        <f t="shared" si="76"/>
        <v>1</v>
      </c>
      <c r="AV463" s="7">
        <v>1</v>
      </c>
      <c r="AW463" s="7" t="str">
        <f>+Tabla1[[#This Row],[DNI23]]</f>
        <v>30832295</v>
      </c>
      <c r="AX463" s="7">
        <v>604</v>
      </c>
      <c r="AY463" s="8">
        <f>+Tabla1[[#This Row],[FECHA DE
NACIMIENTO]]</f>
        <v>24711</v>
      </c>
      <c r="AZ463" s="7">
        <f ca="1">+Tabla1[[#This Row],[CODTRA6]]</f>
        <v>0</v>
      </c>
      <c r="BA463" s="7">
        <f ca="1">+Tabla1[[#This Row],[CODTRA7]]</f>
        <v>0</v>
      </c>
      <c r="BB463" s="7" t="e">
        <f ca="1">+Tabla1[[#This Row],[CODTRA8]]</f>
        <v>#NAME?</v>
      </c>
      <c r="BC463" s="7">
        <f>+Tabla1[[#This Row],[SEXO]]</f>
        <v>1</v>
      </c>
      <c r="BD463" s="7">
        <v>9589</v>
      </c>
      <c r="BE463" s="7"/>
      <c r="BF463" s="7">
        <v>959616135</v>
      </c>
      <c r="BG463" s="10" t="s">
        <v>1704</v>
      </c>
      <c r="BH463" s="7">
        <v>3</v>
      </c>
      <c r="BI463" s="9" t="s">
        <v>2024</v>
      </c>
      <c r="BJ463" s="7">
        <v>326</v>
      </c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>
        <v>40701</v>
      </c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9"/>
      <c r="CH463" s="9"/>
      <c r="CI463" s="9"/>
      <c r="CJ463" s="7">
        <v>1</v>
      </c>
    </row>
    <row r="464" spans="1:88" ht="15" x14ac:dyDescent="0.25">
      <c r="A464">
        <v>463</v>
      </c>
      <c r="B464" s="28">
        <v>547</v>
      </c>
      <c r="C464" s="28" t="s">
        <v>757</v>
      </c>
      <c r="D464" s="45">
        <v>30829831</v>
      </c>
      <c r="E464" s="35" t="s">
        <v>2615</v>
      </c>
      <c r="F464" s="29" t="s">
        <v>2616</v>
      </c>
      <c r="G464" s="29" t="s">
        <v>1757</v>
      </c>
      <c r="H464" s="30">
        <f t="shared" si="77"/>
        <v>19532</v>
      </c>
      <c r="I464" s="29" t="s">
        <v>1737</v>
      </c>
      <c r="J464" s="28">
        <v>0</v>
      </c>
      <c r="K464" s="31">
        <v>0</v>
      </c>
      <c r="L464" s="7"/>
      <c r="M464" s="7"/>
      <c r="N464" s="7"/>
      <c r="O464" s="32" t="str">
        <f>"Retención Judicial "&amp;(Tabla1[[#This Row],[JUDICIAL]]*100)&amp;"%"</f>
        <v>Retención Judicial 0%</v>
      </c>
      <c r="P464" s="7"/>
      <c r="Q464" s="33">
        <f t="shared" si="82"/>
        <v>930</v>
      </c>
      <c r="R464" s="34">
        <f>+Tabla1[[#This Row],[MINIMO VITAL]]*9%</f>
        <v>83.7</v>
      </c>
      <c r="S464" s="7"/>
      <c r="T464" s="7">
        <f t="shared" ca="1" si="73"/>
        <v>65</v>
      </c>
      <c r="U464" s="7" t="str">
        <f t="shared" si="74"/>
        <v>30829831</v>
      </c>
      <c r="V464" s="7"/>
      <c r="W464" s="7"/>
      <c r="X464" s="7"/>
      <c r="Y464" s="7"/>
      <c r="Z464" s="7"/>
      <c r="AA464" s="8">
        <f>+Tabla1[[#This Row],[FECHA DE
NACIMIENTO]]</f>
        <v>19532</v>
      </c>
      <c r="AB464" s="20"/>
      <c r="AC464" s="7"/>
      <c r="AD464" s="7" t="str">
        <f>IF(COUNTIF(D$1:D463,D464)=0,"OK","Duplicado")</f>
        <v>OK</v>
      </c>
      <c r="AE464" s="7" t="str">
        <f t="shared" ca="1" si="75"/>
        <v>Inactivo</v>
      </c>
      <c r="AF464" s="9" t="s">
        <v>758</v>
      </c>
      <c r="AG464" s="9" t="str">
        <f t="shared" si="78"/>
        <v>CMAC</v>
      </c>
      <c r="AH464" s="7"/>
      <c r="AI464" s="7"/>
      <c r="AJ464" s="7"/>
      <c r="AK464" s="7"/>
      <c r="AL464" s="7"/>
      <c r="AM464" s="7"/>
      <c r="AN464" s="7"/>
      <c r="AO464" s="7" t="e">
        <f ca="1">SEPARARAPELLIDOS2018(Tabla1[[#This Row],[APELLIDOS Y NOMBRES]])</f>
        <v>#NAME?</v>
      </c>
      <c r="AP464" s="7">
        <f t="shared" ca="1" si="79"/>
        <v>0</v>
      </c>
      <c r="AQ464" s="7">
        <f t="shared" ca="1" si="80"/>
        <v>0</v>
      </c>
      <c r="AR464" s="7">
        <f t="shared" ca="1" si="81"/>
        <v>0</v>
      </c>
      <c r="AS464" s="7" t="e">
        <f ca="1">QuitarSimbolos(Tabla1[[#This Row],[CODTRA5]])</f>
        <v>#NAME?</v>
      </c>
      <c r="AT464" s="7" t="s">
        <v>1974</v>
      </c>
      <c r="AU464" s="7">
        <f t="shared" si="76"/>
        <v>2</v>
      </c>
      <c r="AV464" s="7">
        <v>1</v>
      </c>
      <c r="AW464" s="7" t="str">
        <f>+Tabla1[[#This Row],[DNI23]]</f>
        <v>30829831</v>
      </c>
      <c r="AX464" s="7">
        <v>604</v>
      </c>
      <c r="AY464" s="8">
        <f>+Tabla1[[#This Row],[FECHA DE
NACIMIENTO]]</f>
        <v>19532</v>
      </c>
      <c r="AZ464" s="7">
        <f ca="1">+Tabla1[[#This Row],[CODTRA6]]</f>
        <v>0</v>
      </c>
      <c r="BA464" s="7">
        <f ca="1">+Tabla1[[#This Row],[CODTRA7]]</f>
        <v>0</v>
      </c>
      <c r="BB464" s="7" t="e">
        <f ca="1">+Tabla1[[#This Row],[CODTRA8]]</f>
        <v>#NAME?</v>
      </c>
      <c r="BC464" s="7">
        <f>+Tabla1[[#This Row],[SEXO]]</f>
        <v>2</v>
      </c>
      <c r="BD464" s="7">
        <v>9589</v>
      </c>
      <c r="BE464" s="7"/>
      <c r="BF464" s="7">
        <v>959616135</v>
      </c>
      <c r="BG464" s="10" t="s">
        <v>1704</v>
      </c>
      <c r="BH464" s="7"/>
      <c r="BI464" s="9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9"/>
      <c r="CH464" s="9"/>
      <c r="CI464" s="9"/>
      <c r="CJ464" s="7">
        <v>1</v>
      </c>
    </row>
    <row r="465" spans="1:88" ht="15" x14ac:dyDescent="0.25">
      <c r="A465">
        <v>464</v>
      </c>
      <c r="B465" s="28">
        <v>986</v>
      </c>
      <c r="C465" s="28" t="s">
        <v>759</v>
      </c>
      <c r="D465" s="45">
        <v>48217446</v>
      </c>
      <c r="E465" s="35" t="s">
        <v>2617</v>
      </c>
      <c r="F465" s="29"/>
      <c r="G465" s="29" t="s">
        <v>1702</v>
      </c>
      <c r="H465" s="30">
        <f t="shared" si="77"/>
        <v>33909</v>
      </c>
      <c r="I465" s="29"/>
      <c r="J465" s="28">
        <v>0</v>
      </c>
      <c r="K465" s="31">
        <v>0</v>
      </c>
      <c r="L465" s="7"/>
      <c r="M465" s="7"/>
      <c r="N465" s="7"/>
      <c r="O465" s="32" t="str">
        <f>"Retención Judicial "&amp;(Tabla1[[#This Row],[JUDICIAL]]*100)&amp;"%"</f>
        <v>Retención Judicial 0%</v>
      </c>
      <c r="P465" s="7"/>
      <c r="Q465" s="33">
        <f t="shared" si="82"/>
        <v>930</v>
      </c>
      <c r="R465" s="34">
        <f>+Tabla1[[#This Row],[MINIMO VITAL]]*9%</f>
        <v>83.7</v>
      </c>
      <c r="S465" s="7"/>
      <c r="T465" s="7">
        <f t="shared" ca="1" si="73"/>
        <v>26</v>
      </c>
      <c r="U465" s="7" t="str">
        <f t="shared" si="74"/>
        <v>48217446</v>
      </c>
      <c r="V465" s="7"/>
      <c r="W465" s="7"/>
      <c r="X465" s="7"/>
      <c r="Y465" s="7"/>
      <c r="Z465" s="7"/>
      <c r="AA465" s="8">
        <f>+Tabla1[[#This Row],[FECHA DE
NACIMIENTO]]</f>
        <v>33909</v>
      </c>
      <c r="AB465" s="20"/>
      <c r="AC465" s="7"/>
      <c r="AD465" s="7" t="str">
        <f>IF(COUNTIF(D$1:D464,D465)=0,"OK","Duplicado")</f>
        <v>OK</v>
      </c>
      <c r="AE465" s="7" t="str">
        <f t="shared" ca="1" si="75"/>
        <v>Inactivo</v>
      </c>
      <c r="AF465" s="9" t="s">
        <v>760</v>
      </c>
      <c r="AG465" s="9" t="str">
        <f t="shared" si="78"/>
        <v>CMAC</v>
      </c>
      <c r="AH465" s="7"/>
      <c r="AI465" s="7"/>
      <c r="AJ465" s="7"/>
      <c r="AK465" s="7"/>
      <c r="AL465" s="7"/>
      <c r="AM465" s="7"/>
      <c r="AN465" s="7"/>
      <c r="AO465" s="7" t="e">
        <f ca="1">SEPARARAPELLIDOS2018(Tabla1[[#This Row],[APELLIDOS Y NOMBRES]])</f>
        <v>#NAME?</v>
      </c>
      <c r="AP465" s="7">
        <f t="shared" ca="1" si="79"/>
        <v>0</v>
      </c>
      <c r="AQ465" s="7">
        <f t="shared" ca="1" si="80"/>
        <v>0</v>
      </c>
      <c r="AR465" s="7">
        <f t="shared" ca="1" si="81"/>
        <v>0</v>
      </c>
      <c r="AS465" s="7" t="e">
        <f ca="1">QuitarSimbolos(Tabla1[[#This Row],[CODTRA5]])</f>
        <v>#NAME?</v>
      </c>
      <c r="AT465" s="7" t="s">
        <v>1703</v>
      </c>
      <c r="AU465" s="7">
        <f t="shared" si="76"/>
        <v>1</v>
      </c>
      <c r="AV465" s="7">
        <v>1</v>
      </c>
      <c r="AW465" s="7" t="str">
        <f>+Tabla1[[#This Row],[DNI23]]</f>
        <v>48217446</v>
      </c>
      <c r="AX465" s="7">
        <v>604</v>
      </c>
      <c r="AY465" s="8">
        <f>+Tabla1[[#This Row],[FECHA DE
NACIMIENTO]]</f>
        <v>33909</v>
      </c>
      <c r="AZ465" s="7">
        <f ca="1">+Tabla1[[#This Row],[CODTRA6]]</f>
        <v>0</v>
      </c>
      <c r="BA465" s="7">
        <f ca="1">+Tabla1[[#This Row],[CODTRA7]]</f>
        <v>0</v>
      </c>
      <c r="BB465" s="7" t="e">
        <f ca="1">+Tabla1[[#This Row],[CODTRA8]]</f>
        <v>#NAME?</v>
      </c>
      <c r="BC465" s="7">
        <f>+Tabla1[[#This Row],[SEXO]]</f>
        <v>1</v>
      </c>
      <c r="BD465" s="7">
        <v>9589</v>
      </c>
      <c r="BE465" s="7"/>
      <c r="BF465" s="7">
        <v>972615246</v>
      </c>
      <c r="BG465" s="10" t="s">
        <v>2618</v>
      </c>
      <c r="BH465" s="7">
        <v>3</v>
      </c>
      <c r="BI465" s="9" t="s">
        <v>2619</v>
      </c>
      <c r="BJ465" s="7">
        <v>206</v>
      </c>
      <c r="BK465" s="7"/>
      <c r="BL465" s="7"/>
      <c r="BM465" s="7"/>
      <c r="BN465" s="7"/>
      <c r="BO465" s="7"/>
      <c r="BP465" s="7"/>
      <c r="BQ465" s="7"/>
      <c r="BR465" s="7">
        <v>2</v>
      </c>
      <c r="BS465" s="7" t="s">
        <v>2089</v>
      </c>
      <c r="BT465" s="7"/>
      <c r="BU465" s="7">
        <v>40701</v>
      </c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9"/>
      <c r="CH465" s="9"/>
      <c r="CI465" s="9"/>
      <c r="CJ465" s="7">
        <v>1</v>
      </c>
    </row>
    <row r="466" spans="1:88" ht="15" x14ac:dyDescent="0.25">
      <c r="A466">
        <v>465</v>
      </c>
      <c r="B466" s="28">
        <v>987</v>
      </c>
      <c r="C466" s="28" t="s">
        <v>761</v>
      </c>
      <c r="D466" s="45">
        <v>4748026</v>
      </c>
      <c r="E466" s="35" t="s">
        <v>2620</v>
      </c>
      <c r="F466" s="29" t="s">
        <v>2621</v>
      </c>
      <c r="G466" s="29" t="s">
        <v>1736</v>
      </c>
      <c r="H466" s="30">
        <f t="shared" si="77"/>
        <v>22815</v>
      </c>
      <c r="I466" s="29" t="s">
        <v>1737</v>
      </c>
      <c r="J466" s="28">
        <v>0</v>
      </c>
      <c r="K466" s="31">
        <v>0</v>
      </c>
      <c r="L466" s="7"/>
      <c r="M466" s="7"/>
      <c r="N466" s="7"/>
      <c r="O466" s="32" t="str">
        <f>"Retención Judicial "&amp;(Tabla1[[#This Row],[JUDICIAL]]*100)&amp;"%"</f>
        <v>Retención Judicial 0%</v>
      </c>
      <c r="P466" s="7"/>
      <c r="Q466" s="33">
        <f t="shared" si="82"/>
        <v>930</v>
      </c>
      <c r="R466" s="34">
        <f>+Tabla1[[#This Row],[MINIMO VITAL]]*9%</f>
        <v>83.7</v>
      </c>
      <c r="S466" s="7"/>
      <c r="T466" s="7">
        <f t="shared" ca="1" si="73"/>
        <v>56</v>
      </c>
      <c r="U466" s="7" t="str">
        <f t="shared" si="74"/>
        <v>04748026</v>
      </c>
      <c r="V466" s="7"/>
      <c r="W466" s="7"/>
      <c r="X466" s="7"/>
      <c r="Y466" s="7"/>
      <c r="Z466" s="7"/>
      <c r="AA466" s="8">
        <f>+Tabla1[[#This Row],[FECHA DE
NACIMIENTO]]</f>
        <v>22815</v>
      </c>
      <c r="AB466" s="20"/>
      <c r="AC466" s="7"/>
      <c r="AD466" s="7" t="str">
        <f>IF(COUNTIF(D$1:D465,D466)=0,"OK","Duplicado")</f>
        <v>OK</v>
      </c>
      <c r="AE466" s="7" t="str">
        <f t="shared" ca="1" si="75"/>
        <v>Inactivo</v>
      </c>
      <c r="AF466" s="9" t="s">
        <v>762</v>
      </c>
      <c r="AG466" s="9" t="str">
        <f t="shared" si="78"/>
        <v>CMAC</v>
      </c>
      <c r="AH466" s="7"/>
      <c r="AI466" s="7"/>
      <c r="AJ466" s="7"/>
      <c r="AK466" s="7"/>
      <c r="AL466" s="7"/>
      <c r="AM466" s="7"/>
      <c r="AN466" s="7"/>
      <c r="AO466" s="7" t="e">
        <f ca="1">SEPARARAPELLIDOS2018(Tabla1[[#This Row],[APELLIDOS Y NOMBRES]])</f>
        <v>#NAME?</v>
      </c>
      <c r="AP466" s="7">
        <f t="shared" ca="1" si="79"/>
        <v>0</v>
      </c>
      <c r="AQ466" s="7">
        <f t="shared" ca="1" si="80"/>
        <v>0</v>
      </c>
      <c r="AR466" s="7">
        <f t="shared" ca="1" si="81"/>
        <v>0</v>
      </c>
      <c r="AS466" s="7" t="e">
        <f ca="1">QuitarSimbolos(Tabla1[[#This Row],[CODTRA5]])</f>
        <v>#NAME?</v>
      </c>
      <c r="AT466" s="7" t="s">
        <v>1703</v>
      </c>
      <c r="AU466" s="7">
        <f t="shared" si="76"/>
        <v>1</v>
      </c>
      <c r="AV466" s="7">
        <v>1</v>
      </c>
      <c r="AW466" s="7" t="str">
        <f>+Tabla1[[#This Row],[DNI23]]</f>
        <v>04748026</v>
      </c>
      <c r="AX466" s="7">
        <v>604</v>
      </c>
      <c r="AY466" s="8">
        <f>+Tabla1[[#This Row],[FECHA DE
NACIMIENTO]]</f>
        <v>22815</v>
      </c>
      <c r="AZ466" s="7">
        <f ca="1">+Tabla1[[#This Row],[CODTRA6]]</f>
        <v>0</v>
      </c>
      <c r="BA466" s="7">
        <f ca="1">+Tabla1[[#This Row],[CODTRA7]]</f>
        <v>0</v>
      </c>
      <c r="BB466" s="7" t="e">
        <f ca="1">+Tabla1[[#This Row],[CODTRA8]]</f>
        <v>#NAME?</v>
      </c>
      <c r="BC466" s="7">
        <f>+Tabla1[[#This Row],[SEXO]]</f>
        <v>1</v>
      </c>
      <c r="BD466" s="7">
        <v>9589</v>
      </c>
      <c r="BE466" s="7"/>
      <c r="BF466" s="7">
        <v>959616135</v>
      </c>
      <c r="BG466" s="10" t="s">
        <v>1704</v>
      </c>
      <c r="BH466" s="7">
        <v>3</v>
      </c>
      <c r="BI466" s="9" t="s">
        <v>2063</v>
      </c>
      <c r="BJ466" s="7">
        <v>765</v>
      </c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>
        <v>40701</v>
      </c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9"/>
      <c r="CH466" s="9"/>
      <c r="CI466" s="9"/>
      <c r="CJ466" s="7">
        <v>1</v>
      </c>
    </row>
    <row r="467" spans="1:88" ht="15" x14ac:dyDescent="0.25">
      <c r="A467">
        <v>466</v>
      </c>
      <c r="B467" s="28">
        <v>558</v>
      </c>
      <c r="C467" s="28" t="s">
        <v>763</v>
      </c>
      <c r="D467" s="45">
        <v>80467227</v>
      </c>
      <c r="E467" s="35" t="s">
        <v>2622</v>
      </c>
      <c r="F467" s="29"/>
      <c r="G467" s="29" t="s">
        <v>1702</v>
      </c>
      <c r="H467" s="30">
        <f t="shared" si="77"/>
        <v>20800</v>
      </c>
      <c r="I467" s="29"/>
      <c r="J467" s="28">
        <v>0</v>
      </c>
      <c r="K467" s="31">
        <v>0</v>
      </c>
      <c r="L467" s="7"/>
      <c r="M467" s="7"/>
      <c r="N467" s="7"/>
      <c r="O467" s="32" t="str">
        <f>"Retención Judicial "&amp;(Tabla1[[#This Row],[JUDICIAL]]*100)&amp;"%"</f>
        <v>Retención Judicial 0%</v>
      </c>
      <c r="P467" s="7"/>
      <c r="Q467" s="33">
        <f t="shared" si="82"/>
        <v>930</v>
      </c>
      <c r="R467" s="34">
        <f>+Tabla1[[#This Row],[MINIMO VITAL]]*9%</f>
        <v>83.7</v>
      </c>
      <c r="S467" s="7"/>
      <c r="T467" s="7">
        <f t="shared" ca="1" si="73"/>
        <v>62</v>
      </c>
      <c r="U467" s="7" t="str">
        <f t="shared" si="74"/>
        <v>80467227</v>
      </c>
      <c r="V467" s="7"/>
      <c r="W467" s="7"/>
      <c r="X467" s="7"/>
      <c r="Y467" s="7"/>
      <c r="Z467" s="7"/>
      <c r="AA467" s="8">
        <f>+Tabla1[[#This Row],[FECHA DE
NACIMIENTO]]</f>
        <v>20800</v>
      </c>
      <c r="AB467" s="20"/>
      <c r="AC467" s="7"/>
      <c r="AD467" s="7" t="str">
        <f>IF(COUNTIF(D$1:D466,D467)=0,"OK","Duplicado")</f>
        <v>OK</v>
      </c>
      <c r="AE467" s="7" t="str">
        <f t="shared" ca="1" si="75"/>
        <v>Inactivo</v>
      </c>
      <c r="AF467" s="9" t="s">
        <v>764</v>
      </c>
      <c r="AG467" s="9" t="str">
        <f t="shared" si="78"/>
        <v>CMAC</v>
      </c>
      <c r="AH467" s="7"/>
      <c r="AI467" s="7"/>
      <c r="AJ467" s="7"/>
      <c r="AK467" s="7"/>
      <c r="AL467" s="7"/>
      <c r="AM467" s="7"/>
      <c r="AN467" s="7"/>
      <c r="AO467" s="7" t="e">
        <f ca="1">SEPARARAPELLIDOS2018(Tabla1[[#This Row],[APELLIDOS Y NOMBRES]])</f>
        <v>#NAME?</v>
      </c>
      <c r="AP467" s="7">
        <f t="shared" ca="1" si="79"/>
        <v>0</v>
      </c>
      <c r="AQ467" s="7">
        <f t="shared" ca="1" si="80"/>
        <v>0</v>
      </c>
      <c r="AR467" s="7">
        <f t="shared" ca="1" si="81"/>
        <v>0</v>
      </c>
      <c r="AS467" s="7" t="e">
        <f ca="1">QuitarSimbolos(Tabla1[[#This Row],[CODTRA5]])</f>
        <v>#NAME?</v>
      </c>
      <c r="AT467" s="7" t="s">
        <v>1974</v>
      </c>
      <c r="AU467" s="7">
        <f t="shared" si="76"/>
        <v>2</v>
      </c>
      <c r="AV467" s="7">
        <v>1</v>
      </c>
      <c r="AW467" s="7" t="str">
        <f>+Tabla1[[#This Row],[DNI23]]</f>
        <v>80467227</v>
      </c>
      <c r="AX467" s="7">
        <v>604</v>
      </c>
      <c r="AY467" s="8">
        <f>+Tabla1[[#This Row],[FECHA DE
NACIMIENTO]]</f>
        <v>20800</v>
      </c>
      <c r="AZ467" s="7">
        <f ca="1">+Tabla1[[#This Row],[CODTRA6]]</f>
        <v>0</v>
      </c>
      <c r="BA467" s="7">
        <f ca="1">+Tabla1[[#This Row],[CODTRA7]]</f>
        <v>0</v>
      </c>
      <c r="BB467" s="7" t="e">
        <f ca="1">+Tabla1[[#This Row],[CODTRA8]]</f>
        <v>#NAME?</v>
      </c>
      <c r="BC467" s="7">
        <f>+Tabla1[[#This Row],[SEXO]]</f>
        <v>2</v>
      </c>
      <c r="BD467" s="7">
        <v>9589</v>
      </c>
      <c r="BE467" s="7"/>
      <c r="BF467" s="7">
        <v>959616135</v>
      </c>
      <c r="BG467" s="10" t="s">
        <v>1704</v>
      </c>
      <c r="BH467" s="7">
        <v>3</v>
      </c>
      <c r="BI467" s="9" t="s">
        <v>2181</v>
      </c>
      <c r="BJ467" s="7">
        <v>212</v>
      </c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>
        <v>40704</v>
      </c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9"/>
      <c r="CH467" s="9"/>
      <c r="CI467" s="9"/>
      <c r="CJ467" s="7">
        <v>1</v>
      </c>
    </row>
    <row r="468" spans="1:88" ht="15" x14ac:dyDescent="0.25">
      <c r="A468">
        <v>467</v>
      </c>
      <c r="B468" s="28">
        <v>215</v>
      </c>
      <c r="C468" s="28" t="s">
        <v>765</v>
      </c>
      <c r="D468" s="45">
        <v>30826494</v>
      </c>
      <c r="E468" s="35" t="s">
        <v>2623</v>
      </c>
      <c r="F468" s="29" t="s">
        <v>2624</v>
      </c>
      <c r="G468" s="29" t="s">
        <v>1736</v>
      </c>
      <c r="H468" s="30">
        <f t="shared" si="77"/>
        <v>21809</v>
      </c>
      <c r="I468" s="29" t="s">
        <v>1737</v>
      </c>
      <c r="J468" s="28">
        <v>0</v>
      </c>
      <c r="K468" s="31">
        <v>0</v>
      </c>
      <c r="L468" s="7"/>
      <c r="M468" s="7"/>
      <c r="N468" s="7"/>
      <c r="O468" s="32" t="str">
        <f>"Retención Judicial "&amp;(Tabla1[[#This Row],[JUDICIAL]]*100)&amp;"%"</f>
        <v>Retención Judicial 0%</v>
      </c>
      <c r="P468" s="7"/>
      <c r="Q468" s="33">
        <f t="shared" si="82"/>
        <v>930</v>
      </c>
      <c r="R468" s="34">
        <f>+Tabla1[[#This Row],[MINIMO VITAL]]*9%</f>
        <v>83.7</v>
      </c>
      <c r="S468" s="7"/>
      <c r="T468" s="7">
        <f t="shared" ca="1" si="73"/>
        <v>59</v>
      </c>
      <c r="U468" s="7" t="str">
        <f t="shared" si="74"/>
        <v>30826494</v>
      </c>
      <c r="V468" s="7"/>
      <c r="W468" s="7"/>
      <c r="X468" s="7"/>
      <c r="Y468" s="7"/>
      <c r="Z468" s="7"/>
      <c r="AA468" s="8">
        <f>+Tabla1[[#This Row],[FECHA DE
NACIMIENTO]]</f>
        <v>21809</v>
      </c>
      <c r="AB468" s="20">
        <v>3.1</v>
      </c>
      <c r="AC468" s="7"/>
      <c r="AD468" s="7" t="str">
        <f>IF(COUNTIF(D$1:D467,D468)=0,"OK","Duplicado")</f>
        <v>OK</v>
      </c>
      <c r="AE468" s="7" t="str">
        <f t="shared" ca="1" si="75"/>
        <v>Inactivo</v>
      </c>
      <c r="AF468" s="9" t="s">
        <v>766</v>
      </c>
      <c r="AG468" s="9" t="str">
        <f t="shared" si="78"/>
        <v>CMAC</v>
      </c>
      <c r="AH468" s="7"/>
      <c r="AI468" s="7"/>
      <c r="AJ468" s="7"/>
      <c r="AK468" s="7"/>
      <c r="AL468" s="7"/>
      <c r="AM468" s="7"/>
      <c r="AN468" s="7"/>
      <c r="AO468" s="7" t="e">
        <f ca="1">SEPARARAPELLIDOS2018(Tabla1[[#This Row],[APELLIDOS Y NOMBRES]])</f>
        <v>#NAME?</v>
      </c>
      <c r="AP468" s="7">
        <f t="shared" ca="1" si="79"/>
        <v>0</v>
      </c>
      <c r="AQ468" s="7">
        <f t="shared" ca="1" si="80"/>
        <v>0</v>
      </c>
      <c r="AR468" s="7">
        <f t="shared" ca="1" si="81"/>
        <v>0</v>
      </c>
      <c r="AS468" s="7" t="e">
        <f ca="1">QuitarSimbolos(Tabla1[[#This Row],[CODTRA5]])</f>
        <v>#NAME?</v>
      </c>
      <c r="AT468" s="7" t="s">
        <v>1974</v>
      </c>
      <c r="AU468" s="7">
        <f t="shared" si="76"/>
        <v>2</v>
      </c>
      <c r="AV468" s="7">
        <v>1</v>
      </c>
      <c r="AW468" s="7" t="str">
        <f>+Tabla1[[#This Row],[DNI23]]</f>
        <v>30826494</v>
      </c>
      <c r="AX468" s="7">
        <v>604</v>
      </c>
      <c r="AY468" s="8">
        <f>+Tabla1[[#This Row],[FECHA DE
NACIMIENTO]]</f>
        <v>21809</v>
      </c>
      <c r="AZ468" s="7">
        <f ca="1">+Tabla1[[#This Row],[CODTRA6]]</f>
        <v>0</v>
      </c>
      <c r="BA468" s="7">
        <f ca="1">+Tabla1[[#This Row],[CODTRA7]]</f>
        <v>0</v>
      </c>
      <c r="BB468" s="7" t="e">
        <f ca="1">+Tabla1[[#This Row],[CODTRA8]]</f>
        <v>#NAME?</v>
      </c>
      <c r="BC468" s="7">
        <f>+Tabla1[[#This Row],[SEXO]]</f>
        <v>2</v>
      </c>
      <c r="BD468" s="7">
        <v>9589</v>
      </c>
      <c r="BE468" s="7"/>
      <c r="BF468" s="7">
        <v>959616135</v>
      </c>
      <c r="BG468" s="10" t="s">
        <v>1704</v>
      </c>
      <c r="BH468" s="7">
        <v>3</v>
      </c>
      <c r="BI468" s="9" t="s">
        <v>2625</v>
      </c>
      <c r="BJ468" s="7">
        <v>279</v>
      </c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>
        <v>40701</v>
      </c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9"/>
      <c r="CH468" s="9"/>
      <c r="CI468" s="9"/>
      <c r="CJ468" s="7">
        <v>1</v>
      </c>
    </row>
    <row r="469" spans="1:88" ht="15" x14ac:dyDescent="0.25">
      <c r="A469">
        <v>468</v>
      </c>
      <c r="B469" s="28">
        <v>990</v>
      </c>
      <c r="C469" s="28" t="s">
        <v>767</v>
      </c>
      <c r="D469" s="45">
        <v>40029781</v>
      </c>
      <c r="E469" s="35" t="s">
        <v>2626</v>
      </c>
      <c r="F469" s="29" t="s">
        <v>2627</v>
      </c>
      <c r="G469" s="29" t="s">
        <v>1736</v>
      </c>
      <c r="H469" s="30">
        <f t="shared" si="77"/>
        <v>28796</v>
      </c>
      <c r="I469" s="29" t="s">
        <v>1737</v>
      </c>
      <c r="J469" s="28">
        <v>0</v>
      </c>
      <c r="K469" s="31">
        <v>0</v>
      </c>
      <c r="L469" s="7"/>
      <c r="M469" s="7"/>
      <c r="N469" s="7"/>
      <c r="O469" s="32" t="str">
        <f>"Retención Judicial "&amp;(Tabla1[[#This Row],[JUDICIAL]]*100)&amp;"%"</f>
        <v>Retención Judicial 0%</v>
      </c>
      <c r="P469" s="7"/>
      <c r="Q469" s="33">
        <f t="shared" si="82"/>
        <v>930</v>
      </c>
      <c r="R469" s="34">
        <f>+Tabla1[[#This Row],[MINIMO VITAL]]*9%</f>
        <v>83.7</v>
      </c>
      <c r="S469" s="7"/>
      <c r="T469" s="7">
        <f t="shared" ca="1" si="73"/>
        <v>40</v>
      </c>
      <c r="U469" s="7" t="str">
        <f t="shared" si="74"/>
        <v>40029781</v>
      </c>
      <c r="V469" s="7"/>
      <c r="W469" s="7"/>
      <c r="X469" s="7"/>
      <c r="Y469" s="7"/>
      <c r="Z469" s="7"/>
      <c r="AA469" s="8">
        <f>+Tabla1[[#This Row],[FECHA DE
NACIMIENTO]]</f>
        <v>28796</v>
      </c>
      <c r="AB469" s="20"/>
      <c r="AC469" s="7"/>
      <c r="AD469" s="7" t="str">
        <f>IF(COUNTIF(D$1:D468,D469)=0,"OK","Duplicado")</f>
        <v>OK</v>
      </c>
      <c r="AE469" s="7" t="str">
        <f t="shared" ca="1" si="75"/>
        <v>Inactivo</v>
      </c>
      <c r="AF469" s="9" t="s">
        <v>768</v>
      </c>
      <c r="AG469" s="9" t="str">
        <f t="shared" si="78"/>
        <v>CMAC</v>
      </c>
      <c r="AH469" s="7"/>
      <c r="AI469" s="7"/>
      <c r="AJ469" s="7"/>
      <c r="AK469" s="7"/>
      <c r="AL469" s="7"/>
      <c r="AM469" s="7"/>
      <c r="AN469" s="7"/>
      <c r="AO469" s="7" t="e">
        <f ca="1">SEPARARAPELLIDOS2018(Tabla1[[#This Row],[APELLIDOS Y NOMBRES]])</f>
        <v>#NAME?</v>
      </c>
      <c r="AP469" s="7">
        <f t="shared" ca="1" si="79"/>
        <v>0</v>
      </c>
      <c r="AQ469" s="7">
        <f t="shared" ca="1" si="80"/>
        <v>0</v>
      </c>
      <c r="AR469" s="7">
        <f t="shared" ca="1" si="81"/>
        <v>0</v>
      </c>
      <c r="AS469" s="7" t="e">
        <f ca="1">QuitarSimbolos(Tabla1[[#This Row],[CODTRA5]])</f>
        <v>#NAME?</v>
      </c>
      <c r="AT469" s="7" t="s">
        <v>1974</v>
      </c>
      <c r="AU469" s="7">
        <f t="shared" si="76"/>
        <v>2</v>
      </c>
      <c r="AV469" s="7">
        <v>1</v>
      </c>
      <c r="AW469" s="7" t="str">
        <f>+Tabla1[[#This Row],[DNI23]]</f>
        <v>40029781</v>
      </c>
      <c r="AX469" s="7">
        <v>604</v>
      </c>
      <c r="AY469" s="8">
        <f>+Tabla1[[#This Row],[FECHA DE
NACIMIENTO]]</f>
        <v>28796</v>
      </c>
      <c r="AZ469" s="7">
        <f ca="1">+Tabla1[[#This Row],[CODTRA6]]</f>
        <v>0</v>
      </c>
      <c r="BA469" s="7">
        <f ca="1">+Tabla1[[#This Row],[CODTRA7]]</f>
        <v>0</v>
      </c>
      <c r="BB469" s="7" t="e">
        <f ca="1">+Tabla1[[#This Row],[CODTRA8]]</f>
        <v>#NAME?</v>
      </c>
      <c r="BC469" s="7">
        <f>+Tabla1[[#This Row],[SEXO]]</f>
        <v>2</v>
      </c>
      <c r="BD469" s="7">
        <v>9589</v>
      </c>
      <c r="BE469" s="7"/>
      <c r="BF469" s="7">
        <v>999987507</v>
      </c>
      <c r="BG469" s="10" t="s">
        <v>1704</v>
      </c>
      <c r="BH469" s="7">
        <v>1</v>
      </c>
      <c r="BI469" s="9" t="s">
        <v>2123</v>
      </c>
      <c r="BJ469" s="7" t="s">
        <v>1769</v>
      </c>
      <c r="BK469" s="7"/>
      <c r="BL469" s="7"/>
      <c r="BM469" s="7"/>
      <c r="BN469" s="7"/>
      <c r="BO469" s="7"/>
      <c r="BP469" s="7"/>
      <c r="BQ469" s="7"/>
      <c r="BR469" s="7"/>
      <c r="BS469" s="7"/>
      <c r="BT469" s="7" t="s">
        <v>2219</v>
      </c>
      <c r="BU469" s="7">
        <v>40704</v>
      </c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9"/>
      <c r="CH469" s="9"/>
      <c r="CI469" s="9"/>
      <c r="CJ469" s="7">
        <v>1</v>
      </c>
    </row>
    <row r="470" spans="1:88" ht="15" x14ac:dyDescent="0.25">
      <c r="A470">
        <v>469</v>
      </c>
      <c r="B470" s="28">
        <v>324</v>
      </c>
      <c r="C470" s="28" t="s">
        <v>3468</v>
      </c>
      <c r="D470" s="45">
        <v>30824984</v>
      </c>
      <c r="E470" s="35" t="s">
        <v>3463</v>
      </c>
      <c r="F470" s="35" t="s">
        <v>3667</v>
      </c>
      <c r="G470" s="35" t="s">
        <v>1757</v>
      </c>
      <c r="H470" s="30">
        <f t="shared" si="77"/>
        <v>22285</v>
      </c>
      <c r="I470" s="29" t="s">
        <v>1737</v>
      </c>
      <c r="J470" s="28">
        <v>0</v>
      </c>
      <c r="K470" s="31">
        <v>0</v>
      </c>
      <c r="L470" s="7"/>
      <c r="M470" s="7"/>
      <c r="N470" s="7"/>
      <c r="O470" s="32" t="str">
        <f>"Retención Judicial "&amp;(Tabla1[[#This Row],[JUDICIAL]]*100)&amp;"%"</f>
        <v>Retención Judicial 0%</v>
      </c>
      <c r="P470" s="7"/>
      <c r="Q470" s="33">
        <f t="shared" si="82"/>
        <v>930</v>
      </c>
      <c r="R470" s="34">
        <f>+Tabla1[[#This Row],[MINIMO VITAL]]*9%</f>
        <v>83.7</v>
      </c>
      <c r="S470" s="7"/>
      <c r="T470" s="7">
        <f t="shared" ca="1" si="73"/>
        <v>58</v>
      </c>
      <c r="U470" s="7" t="str">
        <f t="shared" si="74"/>
        <v>30824984</v>
      </c>
      <c r="V470" s="7"/>
      <c r="W470" s="7"/>
      <c r="X470" s="7"/>
      <c r="Y470" s="7"/>
      <c r="Z470" s="7"/>
      <c r="AA470" s="8">
        <f>+Tabla1[[#This Row],[FECHA DE
NACIMIENTO]]</f>
        <v>22285</v>
      </c>
      <c r="AB470" s="20"/>
      <c r="AC470" s="7"/>
      <c r="AD470" s="7" t="str">
        <f>IF(COUNTIF(D$1:D469,D470)=0,"OK","Duplicado")</f>
        <v>OK</v>
      </c>
      <c r="AE470" s="7" t="str">
        <f t="shared" ca="1" si="75"/>
        <v>Inactivo</v>
      </c>
      <c r="AF470" s="9" t="s">
        <v>1720</v>
      </c>
      <c r="AG470" s="9" t="str">
        <f t="shared" si="78"/>
        <v/>
      </c>
      <c r="AH470" s="7"/>
      <c r="AI470" s="7"/>
      <c r="AJ470" s="7"/>
      <c r="AK470" s="7"/>
      <c r="AL470" s="7"/>
      <c r="AM470" s="7"/>
      <c r="AN470" s="7"/>
      <c r="AO470" s="7" t="e">
        <f ca="1">SEPARARAPELLIDOS2018(Tabla1[[#This Row],[APELLIDOS Y NOMBRES]])</f>
        <v>#NAME?</v>
      </c>
      <c r="AP470" s="7">
        <f t="shared" ca="1" si="79"/>
        <v>0</v>
      </c>
      <c r="AQ470" s="7">
        <f t="shared" ca="1" si="80"/>
        <v>0</v>
      </c>
      <c r="AR470" s="7">
        <f t="shared" ca="1" si="81"/>
        <v>0</v>
      </c>
      <c r="AS470" s="7" t="e">
        <f ca="1">QuitarSimbolos(Tabla1[[#This Row],[CODTRA5]])</f>
        <v>#NAME?</v>
      </c>
      <c r="AT470" s="7" t="s">
        <v>1974</v>
      </c>
      <c r="AU470" s="7">
        <f t="shared" si="76"/>
        <v>2</v>
      </c>
      <c r="AV470" s="7">
        <v>1</v>
      </c>
      <c r="AW470" s="7" t="str">
        <f>+Tabla1[[#This Row],[DNI23]]</f>
        <v>30824984</v>
      </c>
      <c r="AX470" s="7">
        <v>604</v>
      </c>
      <c r="AY470" s="8">
        <f>+Tabla1[[#This Row],[FECHA DE
NACIMIENTO]]</f>
        <v>22285</v>
      </c>
      <c r="AZ470" s="7">
        <f ca="1">+Tabla1[[#This Row],[CODTRA6]]</f>
        <v>0</v>
      </c>
      <c r="BA470" s="7">
        <f ca="1">+Tabla1[[#This Row],[CODTRA7]]</f>
        <v>0</v>
      </c>
      <c r="BB470" s="7" t="e">
        <f ca="1">+Tabla1[[#This Row],[CODTRA8]]</f>
        <v>#NAME?</v>
      </c>
      <c r="BC470" s="7">
        <f>+Tabla1[[#This Row],[SEXO]]</f>
        <v>2</v>
      </c>
      <c r="BD470" s="7">
        <v>9589</v>
      </c>
      <c r="BE470" s="7"/>
      <c r="BF470" s="7">
        <v>959616135</v>
      </c>
      <c r="BG470" s="10" t="s">
        <v>1704</v>
      </c>
      <c r="BH470" s="7">
        <v>3</v>
      </c>
      <c r="BI470" s="9" t="s">
        <v>2181</v>
      </c>
      <c r="BJ470" s="7">
        <v>370</v>
      </c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>
        <v>40704</v>
      </c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9"/>
      <c r="CH470" s="9"/>
      <c r="CI470" s="9"/>
      <c r="CJ470" s="7">
        <v>1</v>
      </c>
    </row>
    <row r="471" spans="1:88" ht="15" x14ac:dyDescent="0.25">
      <c r="A471">
        <v>470</v>
      </c>
      <c r="B471" s="28">
        <v>991</v>
      </c>
      <c r="C471" s="28" t="s">
        <v>769</v>
      </c>
      <c r="D471" s="45">
        <v>32763751</v>
      </c>
      <c r="E471" s="35" t="s">
        <v>2628</v>
      </c>
      <c r="F471" s="29" t="s">
        <v>2629</v>
      </c>
      <c r="G471" s="29" t="s">
        <v>1757</v>
      </c>
      <c r="H471" s="30">
        <f t="shared" si="77"/>
        <v>21226</v>
      </c>
      <c r="I471" s="29" t="s">
        <v>1710</v>
      </c>
      <c r="J471" s="28">
        <v>0</v>
      </c>
      <c r="K471" s="31">
        <v>0</v>
      </c>
      <c r="L471" s="7"/>
      <c r="M471" s="7"/>
      <c r="N471" s="7"/>
      <c r="O471" s="32" t="str">
        <f>"Retención Judicial "&amp;(Tabla1[[#This Row],[JUDICIAL]]*100)&amp;"%"</f>
        <v>Retención Judicial 0%</v>
      </c>
      <c r="P471" s="7"/>
      <c r="Q471" s="33">
        <f t="shared" si="82"/>
        <v>930</v>
      </c>
      <c r="R471" s="34">
        <f>+Tabla1[[#This Row],[MINIMO VITAL]]*9%</f>
        <v>83.7</v>
      </c>
      <c r="S471" s="7"/>
      <c r="T471" s="7">
        <f t="shared" ca="1" si="73"/>
        <v>61</v>
      </c>
      <c r="U471" s="7" t="str">
        <f t="shared" si="74"/>
        <v>32763751</v>
      </c>
      <c r="V471" s="7"/>
      <c r="W471" s="7"/>
      <c r="X471" s="7"/>
      <c r="Y471" s="7"/>
      <c r="Z471" s="7"/>
      <c r="AA471" s="8">
        <f>+Tabla1[[#This Row],[FECHA DE
NACIMIENTO]]</f>
        <v>21226</v>
      </c>
      <c r="AB471" s="20"/>
      <c r="AC471" s="7"/>
      <c r="AD471" s="7" t="str">
        <f>IF(COUNTIF(D$1:D470,D471)=0,"OK","Duplicado")</f>
        <v>OK</v>
      </c>
      <c r="AE471" s="7" t="str">
        <f t="shared" ca="1" si="75"/>
        <v>Inactivo</v>
      </c>
      <c r="AF471" s="9" t="s">
        <v>770</v>
      </c>
      <c r="AG471" s="9" t="str">
        <f t="shared" si="78"/>
        <v>CMAC</v>
      </c>
      <c r="AH471" s="7"/>
      <c r="AI471" s="7"/>
      <c r="AJ471" s="7"/>
      <c r="AK471" s="7"/>
      <c r="AL471" s="7"/>
      <c r="AM471" s="7"/>
      <c r="AN471" s="7"/>
      <c r="AO471" s="7" t="e">
        <f ca="1">SEPARARAPELLIDOS2018(Tabla1[[#This Row],[APELLIDOS Y NOMBRES]])</f>
        <v>#NAME?</v>
      </c>
      <c r="AP471" s="7">
        <f t="shared" ca="1" si="79"/>
        <v>0</v>
      </c>
      <c r="AQ471" s="7">
        <f t="shared" ca="1" si="80"/>
        <v>0</v>
      </c>
      <c r="AR471" s="7">
        <f t="shared" ca="1" si="81"/>
        <v>0</v>
      </c>
      <c r="AS471" s="7" t="e">
        <f ca="1">QuitarSimbolos(Tabla1[[#This Row],[CODTRA5]])</f>
        <v>#NAME?</v>
      </c>
      <c r="AT471" s="7" t="s">
        <v>1974</v>
      </c>
      <c r="AU471" s="7">
        <f t="shared" si="76"/>
        <v>2</v>
      </c>
      <c r="AV471" s="7">
        <v>1</v>
      </c>
      <c r="AW471" s="7" t="str">
        <f>+Tabla1[[#This Row],[DNI23]]</f>
        <v>32763751</v>
      </c>
      <c r="AX471" s="7">
        <v>604</v>
      </c>
      <c r="AY471" s="8">
        <f>+Tabla1[[#This Row],[FECHA DE
NACIMIENTO]]</f>
        <v>21226</v>
      </c>
      <c r="AZ471" s="7">
        <f ca="1">+Tabla1[[#This Row],[CODTRA6]]</f>
        <v>0</v>
      </c>
      <c r="BA471" s="7">
        <f ca="1">+Tabla1[[#This Row],[CODTRA7]]</f>
        <v>0</v>
      </c>
      <c r="BB471" s="7" t="e">
        <f ca="1">+Tabla1[[#This Row],[CODTRA8]]</f>
        <v>#NAME?</v>
      </c>
      <c r="BC471" s="7">
        <f>+Tabla1[[#This Row],[SEXO]]</f>
        <v>2</v>
      </c>
      <c r="BD471" s="7">
        <v>9589</v>
      </c>
      <c r="BE471" s="7"/>
      <c r="BF471" s="7">
        <v>959616135</v>
      </c>
      <c r="BG471" s="10" t="s">
        <v>1704</v>
      </c>
      <c r="BH471" s="7">
        <v>3</v>
      </c>
      <c r="BI471" s="9" t="s">
        <v>2181</v>
      </c>
      <c r="BJ471" s="7">
        <v>370</v>
      </c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>
        <v>40704</v>
      </c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9"/>
      <c r="CH471" s="9"/>
      <c r="CI471" s="9"/>
      <c r="CJ471" s="7">
        <v>1</v>
      </c>
    </row>
    <row r="472" spans="1:88" ht="15" x14ac:dyDescent="0.25">
      <c r="A472">
        <v>471</v>
      </c>
      <c r="B472" s="28">
        <v>992</v>
      </c>
      <c r="C472" s="28" t="s">
        <v>771</v>
      </c>
      <c r="D472" s="45">
        <v>4646078</v>
      </c>
      <c r="E472" s="35" t="s">
        <v>2630</v>
      </c>
      <c r="F472" s="29"/>
      <c r="G472" s="29" t="s">
        <v>1702</v>
      </c>
      <c r="H472" s="30">
        <f t="shared" si="77"/>
        <v>25878</v>
      </c>
      <c r="I472" s="29"/>
      <c r="J472" s="28">
        <v>0</v>
      </c>
      <c r="K472" s="31">
        <v>0</v>
      </c>
      <c r="L472" s="7"/>
      <c r="M472" s="7"/>
      <c r="N472" s="7"/>
      <c r="O472" s="32" t="str">
        <f>"Retención Judicial "&amp;(Tabla1[[#This Row],[JUDICIAL]]*100)&amp;"%"</f>
        <v>Retención Judicial 0%</v>
      </c>
      <c r="P472" s="7"/>
      <c r="Q472" s="33">
        <f t="shared" si="82"/>
        <v>930</v>
      </c>
      <c r="R472" s="34">
        <f>+Tabla1[[#This Row],[MINIMO VITAL]]*9%</f>
        <v>83.7</v>
      </c>
      <c r="S472" s="7"/>
      <c r="T472" s="7">
        <f t="shared" ca="1" si="73"/>
        <v>48</v>
      </c>
      <c r="U472" s="7" t="str">
        <f t="shared" si="74"/>
        <v>04646078</v>
      </c>
      <c r="V472" s="7"/>
      <c r="W472" s="7"/>
      <c r="X472" s="7"/>
      <c r="Y472" s="7"/>
      <c r="Z472" s="7"/>
      <c r="AA472" s="8">
        <f>+Tabla1[[#This Row],[FECHA DE
NACIMIENTO]]</f>
        <v>25878</v>
      </c>
      <c r="AB472" s="20"/>
      <c r="AC472" s="7"/>
      <c r="AD472" s="7" t="str">
        <f>IF(COUNTIF(D$1:D471,D472)=0,"OK","Duplicado")</f>
        <v>OK</v>
      </c>
      <c r="AE472" s="7" t="str">
        <f t="shared" ca="1" si="75"/>
        <v>Inactivo</v>
      </c>
      <c r="AF472" s="9" t="s">
        <v>772</v>
      </c>
      <c r="AG472" s="9" t="str">
        <f t="shared" si="78"/>
        <v>CMAC</v>
      </c>
      <c r="AH472" s="7"/>
      <c r="AI472" s="7"/>
      <c r="AJ472" s="7"/>
      <c r="AK472" s="7"/>
      <c r="AL472" s="7"/>
      <c r="AM472" s="7"/>
      <c r="AN472" s="7"/>
      <c r="AO472" s="7" t="e">
        <f ca="1">SEPARARAPELLIDOS2018(Tabla1[[#This Row],[APELLIDOS Y NOMBRES]])</f>
        <v>#NAME?</v>
      </c>
      <c r="AP472" s="7">
        <f t="shared" ca="1" si="79"/>
        <v>0</v>
      </c>
      <c r="AQ472" s="7">
        <f t="shared" ca="1" si="80"/>
        <v>0</v>
      </c>
      <c r="AR472" s="7">
        <f t="shared" ca="1" si="81"/>
        <v>0</v>
      </c>
      <c r="AS472" s="7" t="e">
        <f ca="1">QuitarSimbolos(Tabla1[[#This Row],[CODTRA5]])</f>
        <v>#NAME?</v>
      </c>
      <c r="AT472" s="7" t="s">
        <v>1703</v>
      </c>
      <c r="AU472" s="7">
        <f t="shared" si="76"/>
        <v>1</v>
      </c>
      <c r="AV472" s="7">
        <v>1</v>
      </c>
      <c r="AW472" s="7" t="str">
        <f>+Tabla1[[#This Row],[DNI23]]</f>
        <v>04646078</v>
      </c>
      <c r="AX472" s="7">
        <v>604</v>
      </c>
      <c r="AY472" s="8">
        <f>+Tabla1[[#This Row],[FECHA DE
NACIMIENTO]]</f>
        <v>25878</v>
      </c>
      <c r="AZ472" s="7">
        <f ca="1">+Tabla1[[#This Row],[CODTRA6]]</f>
        <v>0</v>
      </c>
      <c r="BA472" s="7">
        <f ca="1">+Tabla1[[#This Row],[CODTRA7]]</f>
        <v>0</v>
      </c>
      <c r="BB472" s="7" t="e">
        <f ca="1">+Tabla1[[#This Row],[CODTRA8]]</f>
        <v>#NAME?</v>
      </c>
      <c r="BC472" s="7">
        <f>+Tabla1[[#This Row],[SEXO]]</f>
        <v>1</v>
      </c>
      <c r="BD472" s="7">
        <v>9589</v>
      </c>
      <c r="BE472" s="7"/>
      <c r="BF472" s="7">
        <v>969227460</v>
      </c>
      <c r="BG472" s="10" t="s">
        <v>2631</v>
      </c>
      <c r="BH472" s="7">
        <v>3</v>
      </c>
      <c r="BI472" s="9" t="s">
        <v>2063</v>
      </c>
      <c r="BJ472" s="7">
        <v>817</v>
      </c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>
        <v>40701</v>
      </c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9"/>
      <c r="CH472" s="9"/>
      <c r="CI472" s="9"/>
      <c r="CJ472" s="7">
        <v>1</v>
      </c>
    </row>
    <row r="473" spans="1:88" ht="15" x14ac:dyDescent="0.25">
      <c r="A473">
        <v>472</v>
      </c>
      <c r="B473" s="28">
        <v>570</v>
      </c>
      <c r="C473" s="28" t="s">
        <v>773</v>
      </c>
      <c r="D473" s="45">
        <v>30837613</v>
      </c>
      <c r="E473" s="35" t="s">
        <v>2632</v>
      </c>
      <c r="F473" s="29" t="s">
        <v>2633</v>
      </c>
      <c r="G473" s="29" t="s">
        <v>1757</v>
      </c>
      <c r="H473" s="30">
        <f t="shared" si="77"/>
        <v>27978</v>
      </c>
      <c r="I473" s="29" t="s">
        <v>1710</v>
      </c>
      <c r="J473" s="28">
        <v>0</v>
      </c>
      <c r="K473" s="31">
        <v>0</v>
      </c>
      <c r="L473" s="7"/>
      <c r="M473" s="7"/>
      <c r="N473" s="7"/>
      <c r="O473" s="32" t="str">
        <f>"Retención Judicial "&amp;(Tabla1[[#This Row],[JUDICIAL]]*100)&amp;"%"</f>
        <v>Retención Judicial 0%</v>
      </c>
      <c r="P473" s="7"/>
      <c r="Q473" s="33">
        <f t="shared" si="82"/>
        <v>930</v>
      </c>
      <c r="R473" s="34">
        <f>+Tabla1[[#This Row],[MINIMO VITAL]]*9%</f>
        <v>83.7</v>
      </c>
      <c r="S473" s="7"/>
      <c r="T473" s="7">
        <f t="shared" ca="1" si="73"/>
        <v>42</v>
      </c>
      <c r="U473" s="7" t="str">
        <f t="shared" si="74"/>
        <v>30837613</v>
      </c>
      <c r="V473" s="7"/>
      <c r="W473" s="7"/>
      <c r="X473" s="7"/>
      <c r="Y473" s="7"/>
      <c r="Z473" s="7"/>
      <c r="AA473" s="8">
        <f>+Tabla1[[#This Row],[FECHA DE
NACIMIENTO]]</f>
        <v>27978</v>
      </c>
      <c r="AB473" s="20"/>
      <c r="AC473" s="7"/>
      <c r="AD473" s="7" t="str">
        <f>IF(COUNTIF(D$1:D472,D473)=0,"OK","Duplicado")</f>
        <v>OK</v>
      </c>
      <c r="AE473" s="7" t="str">
        <f t="shared" ca="1" si="75"/>
        <v>Inactivo</v>
      </c>
      <c r="AF473" s="9" t="s">
        <v>774</v>
      </c>
      <c r="AG473" s="9" t="str">
        <f t="shared" si="78"/>
        <v>CMAC</v>
      </c>
      <c r="AH473" s="7"/>
      <c r="AI473" s="7"/>
      <c r="AJ473" s="7"/>
      <c r="AK473" s="7"/>
      <c r="AL473" s="7"/>
      <c r="AM473" s="7"/>
      <c r="AN473" s="7"/>
      <c r="AO473" s="7" t="e">
        <f ca="1">SEPARARAPELLIDOS2018(Tabla1[[#This Row],[APELLIDOS Y NOMBRES]])</f>
        <v>#NAME?</v>
      </c>
      <c r="AP473" s="7">
        <f t="shared" ca="1" si="79"/>
        <v>0</v>
      </c>
      <c r="AQ473" s="7">
        <f t="shared" ca="1" si="80"/>
        <v>0</v>
      </c>
      <c r="AR473" s="7">
        <f t="shared" ca="1" si="81"/>
        <v>0</v>
      </c>
      <c r="AS473" s="7" t="e">
        <f ca="1">QuitarSimbolos(Tabla1[[#This Row],[CODTRA5]])</f>
        <v>#NAME?</v>
      </c>
      <c r="AT473" s="7" t="s">
        <v>1703</v>
      </c>
      <c r="AU473" s="7">
        <f t="shared" si="76"/>
        <v>1</v>
      </c>
      <c r="AV473" s="7">
        <v>1</v>
      </c>
      <c r="AW473" s="7" t="str">
        <f>+Tabla1[[#This Row],[DNI23]]</f>
        <v>30837613</v>
      </c>
      <c r="AX473" s="7">
        <v>604</v>
      </c>
      <c r="AY473" s="8">
        <f>+Tabla1[[#This Row],[FECHA DE
NACIMIENTO]]</f>
        <v>27978</v>
      </c>
      <c r="AZ473" s="7">
        <f ca="1">+Tabla1[[#This Row],[CODTRA6]]</f>
        <v>0</v>
      </c>
      <c r="BA473" s="7">
        <f ca="1">+Tabla1[[#This Row],[CODTRA7]]</f>
        <v>0</v>
      </c>
      <c r="BB473" s="7" t="e">
        <f ca="1">+Tabla1[[#This Row],[CODTRA8]]</f>
        <v>#NAME?</v>
      </c>
      <c r="BC473" s="7">
        <f>+Tabla1[[#This Row],[SEXO]]</f>
        <v>1</v>
      </c>
      <c r="BD473" s="7">
        <v>9589</v>
      </c>
      <c r="BE473" s="7"/>
      <c r="BF473" s="7">
        <v>959616135</v>
      </c>
      <c r="BG473" s="10" t="s">
        <v>1704</v>
      </c>
      <c r="BH473" s="7"/>
      <c r="BI473" s="9"/>
      <c r="BJ473" s="7"/>
      <c r="BK473" s="7"/>
      <c r="BL473" s="7"/>
      <c r="BM473" s="7" t="s">
        <v>3</v>
      </c>
      <c r="BN473" s="7">
        <v>3</v>
      </c>
      <c r="BO473" s="7"/>
      <c r="BP473" s="7"/>
      <c r="BQ473" s="7"/>
      <c r="BR473" s="7">
        <v>1</v>
      </c>
      <c r="BS473" s="7" t="s">
        <v>2112</v>
      </c>
      <c r="BT473" s="7"/>
      <c r="BU473" s="7">
        <v>40701</v>
      </c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9"/>
      <c r="CH473" s="9"/>
      <c r="CI473" s="9"/>
      <c r="CJ473" s="7">
        <v>1</v>
      </c>
    </row>
    <row r="474" spans="1:88" ht="15" x14ac:dyDescent="0.25">
      <c r="A474">
        <v>473</v>
      </c>
      <c r="B474" s="28">
        <v>464</v>
      </c>
      <c r="C474" s="28" t="s">
        <v>775</v>
      </c>
      <c r="D474" s="45">
        <v>30828750</v>
      </c>
      <c r="E474" s="35" t="s">
        <v>2634</v>
      </c>
      <c r="F474" s="29" t="s">
        <v>2635</v>
      </c>
      <c r="G474" s="29" t="s">
        <v>1742</v>
      </c>
      <c r="H474" s="30">
        <f t="shared" si="77"/>
        <v>20047</v>
      </c>
      <c r="I474" s="29" t="s">
        <v>1737</v>
      </c>
      <c r="J474" s="28">
        <v>0</v>
      </c>
      <c r="K474" s="31">
        <v>0</v>
      </c>
      <c r="L474" s="7"/>
      <c r="M474" s="7"/>
      <c r="N474" s="7"/>
      <c r="O474" s="32" t="str">
        <f>"Retención Judicial "&amp;(Tabla1[[#This Row],[JUDICIAL]]*100)&amp;"%"</f>
        <v>Retención Judicial 0%</v>
      </c>
      <c r="P474" s="7"/>
      <c r="Q474" s="33">
        <f t="shared" si="82"/>
        <v>930</v>
      </c>
      <c r="R474" s="34">
        <f>+Tabla1[[#This Row],[MINIMO VITAL]]*9%</f>
        <v>83.7</v>
      </c>
      <c r="S474" s="7"/>
      <c r="T474" s="7">
        <f t="shared" ca="1" si="73"/>
        <v>64</v>
      </c>
      <c r="U474" s="7" t="str">
        <f t="shared" si="74"/>
        <v>30828750</v>
      </c>
      <c r="V474" s="7"/>
      <c r="W474" s="7"/>
      <c r="X474" s="7"/>
      <c r="Y474" s="7"/>
      <c r="Z474" s="7"/>
      <c r="AA474" s="8">
        <f>+Tabla1[[#This Row],[FECHA DE
NACIMIENTO]]</f>
        <v>20047</v>
      </c>
      <c r="AB474" s="20">
        <v>3.1</v>
      </c>
      <c r="AC474" s="7"/>
      <c r="AD474" s="7" t="str">
        <f>IF(COUNTIF(D$1:D473,D474)=0,"OK","Duplicado")</f>
        <v>OK</v>
      </c>
      <c r="AE474" s="7" t="str">
        <f t="shared" ca="1" si="75"/>
        <v>Inactivo</v>
      </c>
      <c r="AF474" s="9" t="s">
        <v>776</v>
      </c>
      <c r="AG474" s="9" t="str">
        <f t="shared" si="78"/>
        <v>CMAC</v>
      </c>
      <c r="AH474" s="7"/>
      <c r="AI474" s="7"/>
      <c r="AJ474" s="7"/>
      <c r="AK474" s="7"/>
      <c r="AL474" s="7"/>
      <c r="AM474" s="7"/>
      <c r="AN474" s="7"/>
      <c r="AO474" s="7" t="e">
        <f ca="1">SEPARARAPELLIDOS2018(Tabla1[[#This Row],[APELLIDOS Y NOMBRES]])</f>
        <v>#NAME?</v>
      </c>
      <c r="AP474" s="7">
        <f t="shared" ca="1" si="79"/>
        <v>0</v>
      </c>
      <c r="AQ474" s="7">
        <f t="shared" ca="1" si="80"/>
        <v>0</v>
      </c>
      <c r="AR474" s="7">
        <f t="shared" ca="1" si="81"/>
        <v>0</v>
      </c>
      <c r="AS474" s="7" t="e">
        <f ca="1">QuitarSimbolos(Tabla1[[#This Row],[CODTRA5]])</f>
        <v>#NAME?</v>
      </c>
      <c r="AT474" s="7" t="s">
        <v>1703</v>
      </c>
      <c r="AU474" s="7">
        <f t="shared" si="76"/>
        <v>1</v>
      </c>
      <c r="AV474" s="7">
        <v>1</v>
      </c>
      <c r="AW474" s="7" t="str">
        <f>+Tabla1[[#This Row],[DNI23]]</f>
        <v>30828750</v>
      </c>
      <c r="AX474" s="7">
        <v>604</v>
      </c>
      <c r="AY474" s="8">
        <f>+Tabla1[[#This Row],[FECHA DE
NACIMIENTO]]</f>
        <v>20047</v>
      </c>
      <c r="AZ474" s="7">
        <f ca="1">+Tabla1[[#This Row],[CODTRA6]]</f>
        <v>0</v>
      </c>
      <c r="BA474" s="7">
        <f ca="1">+Tabla1[[#This Row],[CODTRA7]]</f>
        <v>0</v>
      </c>
      <c r="BB474" s="7" t="e">
        <f ca="1">+Tabla1[[#This Row],[CODTRA8]]</f>
        <v>#NAME?</v>
      </c>
      <c r="BC474" s="7">
        <f>+Tabla1[[#This Row],[SEXO]]</f>
        <v>1</v>
      </c>
      <c r="BD474" s="7">
        <v>9589</v>
      </c>
      <c r="BE474" s="7"/>
      <c r="BF474" s="7">
        <v>999987507</v>
      </c>
      <c r="BG474" s="10" t="s">
        <v>1704</v>
      </c>
      <c r="BH474" s="7">
        <v>3</v>
      </c>
      <c r="BI474" s="9" t="s">
        <v>2028</v>
      </c>
      <c r="BJ474" s="7">
        <v>646</v>
      </c>
      <c r="BK474" s="7"/>
      <c r="BL474" s="7"/>
      <c r="BM474" s="7"/>
      <c r="BN474" s="7"/>
      <c r="BO474" s="7"/>
      <c r="BP474" s="7"/>
      <c r="BQ474" s="7"/>
      <c r="BR474" s="7"/>
      <c r="BS474" s="7"/>
      <c r="BT474" s="7" t="s">
        <v>2636</v>
      </c>
      <c r="BU474" s="7">
        <v>40701</v>
      </c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9"/>
      <c r="CH474" s="9"/>
      <c r="CI474" s="9"/>
      <c r="CJ474" s="7">
        <v>1</v>
      </c>
    </row>
    <row r="475" spans="1:88" ht="15" x14ac:dyDescent="0.25">
      <c r="A475">
        <v>474</v>
      </c>
      <c r="B475" s="28">
        <v>321</v>
      </c>
      <c r="C475" s="28" t="s">
        <v>777</v>
      </c>
      <c r="D475" s="45">
        <v>30831798</v>
      </c>
      <c r="E475" s="35" t="s">
        <v>3464</v>
      </c>
      <c r="F475" s="29" t="s">
        <v>1720</v>
      </c>
      <c r="G475" s="29" t="s">
        <v>1702</v>
      </c>
      <c r="H475" s="30">
        <f t="shared" si="77"/>
        <v>14105</v>
      </c>
      <c r="I475" s="29" t="s">
        <v>1720</v>
      </c>
      <c r="J475" s="28">
        <v>0</v>
      </c>
      <c r="K475" s="31">
        <v>0</v>
      </c>
      <c r="L475" s="7"/>
      <c r="M475" s="7"/>
      <c r="N475" s="7"/>
      <c r="O475" s="32" t="str">
        <f>"Retención Judicial "&amp;(Tabla1[[#This Row],[JUDICIAL]]*100)&amp;"%"</f>
        <v>Retención Judicial 0%</v>
      </c>
      <c r="P475" s="7"/>
      <c r="Q475" s="33">
        <f t="shared" si="82"/>
        <v>930</v>
      </c>
      <c r="R475" s="34">
        <f>+Tabla1[[#This Row],[MINIMO VITAL]]*9%</f>
        <v>83.7</v>
      </c>
      <c r="S475" s="7"/>
      <c r="T475" s="7">
        <f t="shared" ca="1" si="73"/>
        <v>80</v>
      </c>
      <c r="U475" s="7" t="str">
        <f t="shared" si="74"/>
        <v>30831798</v>
      </c>
      <c r="V475" s="7"/>
      <c r="W475" s="7"/>
      <c r="X475" s="7"/>
      <c r="Y475" s="7"/>
      <c r="Z475" s="7"/>
      <c r="AA475" s="8">
        <f>+Tabla1[[#This Row],[FECHA DE
NACIMIENTO]]</f>
        <v>14105</v>
      </c>
      <c r="AB475" s="20"/>
      <c r="AC475" s="7"/>
      <c r="AD475" s="7" t="str">
        <f>IF(COUNTIF(D$1:D474,D475)=0,"OK","Duplicado")</f>
        <v>OK</v>
      </c>
      <c r="AE475" s="7" t="str">
        <f t="shared" ca="1" si="75"/>
        <v>Inactivo</v>
      </c>
      <c r="AF475" s="9" t="s">
        <v>1720</v>
      </c>
      <c r="AG475" s="9" t="str">
        <f t="shared" si="78"/>
        <v/>
      </c>
      <c r="AH475" s="7"/>
      <c r="AI475" s="7"/>
      <c r="AJ475" s="7"/>
      <c r="AK475" s="7"/>
      <c r="AL475" s="7"/>
      <c r="AM475" s="7"/>
      <c r="AN475" s="7"/>
      <c r="AO475" s="7" t="e">
        <f ca="1">SEPARARAPELLIDOS2018(Tabla1[[#This Row],[APELLIDOS Y NOMBRES]])</f>
        <v>#NAME?</v>
      </c>
      <c r="AP475" s="7">
        <f t="shared" ca="1" si="79"/>
        <v>0</v>
      </c>
      <c r="AQ475" s="7">
        <f t="shared" ca="1" si="80"/>
        <v>0</v>
      </c>
      <c r="AR475" s="7">
        <f t="shared" ca="1" si="81"/>
        <v>0</v>
      </c>
      <c r="AS475" s="7" t="e">
        <f ca="1">QuitarSimbolos(Tabla1[[#This Row],[CODTRA5]])</f>
        <v>#NAME?</v>
      </c>
      <c r="AT475" s="7" t="s">
        <v>1703</v>
      </c>
      <c r="AU475" s="7">
        <f t="shared" si="76"/>
        <v>1</v>
      </c>
      <c r="AV475" s="7">
        <v>1</v>
      </c>
      <c r="AW475" s="7" t="str">
        <f>+Tabla1[[#This Row],[DNI23]]</f>
        <v>30831798</v>
      </c>
      <c r="AX475" s="7">
        <v>604</v>
      </c>
      <c r="AY475" s="8">
        <f>+Tabla1[[#This Row],[FECHA DE
NACIMIENTO]]</f>
        <v>14105</v>
      </c>
      <c r="AZ475" s="7">
        <f ca="1">+Tabla1[[#This Row],[CODTRA6]]</f>
        <v>0</v>
      </c>
      <c r="BA475" s="7">
        <f ca="1">+Tabla1[[#This Row],[CODTRA7]]</f>
        <v>0</v>
      </c>
      <c r="BB475" s="7" t="e">
        <f ca="1">+Tabla1[[#This Row],[CODTRA8]]</f>
        <v>#NAME?</v>
      </c>
      <c r="BC475" s="7">
        <f>+Tabla1[[#This Row],[SEXO]]</f>
        <v>1</v>
      </c>
      <c r="BD475" s="7">
        <v>9589</v>
      </c>
      <c r="BE475" s="7"/>
      <c r="BF475" s="7">
        <v>999199057</v>
      </c>
      <c r="BG475" s="10" t="s">
        <v>2637</v>
      </c>
      <c r="BH475" s="7">
        <v>3</v>
      </c>
      <c r="BI475" s="9" t="s">
        <v>1962</v>
      </c>
      <c r="BJ475" s="7">
        <v>568</v>
      </c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>
        <v>40701</v>
      </c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9"/>
      <c r="CH475" s="9"/>
      <c r="CI475" s="9"/>
      <c r="CJ475" s="7">
        <v>1</v>
      </c>
    </row>
    <row r="476" spans="1:88" ht="15" x14ac:dyDescent="0.25">
      <c r="A476">
        <v>475</v>
      </c>
      <c r="B476" s="28">
        <v>995</v>
      </c>
      <c r="C476" s="28" t="s">
        <v>778</v>
      </c>
      <c r="D476" s="45">
        <v>47251860</v>
      </c>
      <c r="E476" s="35" t="s">
        <v>2638</v>
      </c>
      <c r="F476" s="29"/>
      <c r="G476" s="29" t="s">
        <v>1702</v>
      </c>
      <c r="H476" s="30">
        <f t="shared" si="77"/>
        <v>33704</v>
      </c>
      <c r="I476" s="29"/>
      <c r="J476" s="28">
        <v>0</v>
      </c>
      <c r="K476" s="31">
        <v>0</v>
      </c>
      <c r="L476" s="7"/>
      <c r="M476" s="7"/>
      <c r="N476" s="7"/>
      <c r="O476" s="32" t="str">
        <f>"Retención Judicial "&amp;(Tabla1[[#This Row],[JUDICIAL]]*100)&amp;"%"</f>
        <v>Retención Judicial 0%</v>
      </c>
      <c r="P476" s="7"/>
      <c r="Q476" s="33">
        <f t="shared" si="82"/>
        <v>930</v>
      </c>
      <c r="R476" s="34">
        <f>+Tabla1[[#This Row],[MINIMO VITAL]]*9%</f>
        <v>83.7</v>
      </c>
      <c r="S476" s="7"/>
      <c r="T476" s="7">
        <f t="shared" ca="1" si="73"/>
        <v>27</v>
      </c>
      <c r="U476" s="7" t="str">
        <f t="shared" si="74"/>
        <v>47251860</v>
      </c>
      <c r="V476" s="7"/>
      <c r="W476" s="7"/>
      <c r="X476" s="7"/>
      <c r="Y476" s="7"/>
      <c r="Z476" s="7"/>
      <c r="AA476" s="8">
        <f>+Tabla1[[#This Row],[FECHA DE
NACIMIENTO]]</f>
        <v>33704</v>
      </c>
      <c r="AB476" s="20"/>
      <c r="AC476" s="7"/>
      <c r="AD476" s="7" t="str">
        <f>IF(COUNTIF(D$1:D475,D476)=0,"OK","Duplicado")</f>
        <v>OK</v>
      </c>
      <c r="AE476" s="7" t="str">
        <f t="shared" ca="1" si="75"/>
        <v>Inactivo</v>
      </c>
      <c r="AF476" s="9" t="s">
        <v>779</v>
      </c>
      <c r="AG476" s="9" t="str">
        <f t="shared" si="78"/>
        <v>CMAC</v>
      </c>
      <c r="AH476" s="7"/>
      <c r="AI476" s="7"/>
      <c r="AJ476" s="7"/>
      <c r="AK476" s="7"/>
      <c r="AL476" s="7"/>
      <c r="AM476" s="7"/>
      <c r="AN476" s="7"/>
      <c r="AO476" s="7" t="e">
        <f ca="1">SEPARARAPELLIDOS2018(Tabla1[[#This Row],[APELLIDOS Y NOMBRES]])</f>
        <v>#NAME?</v>
      </c>
      <c r="AP476" s="7">
        <f t="shared" ca="1" si="79"/>
        <v>0</v>
      </c>
      <c r="AQ476" s="7">
        <f t="shared" ca="1" si="80"/>
        <v>0</v>
      </c>
      <c r="AR476" s="7">
        <f t="shared" ca="1" si="81"/>
        <v>0</v>
      </c>
      <c r="AS476" s="7" t="e">
        <f ca="1">QuitarSimbolos(Tabla1[[#This Row],[CODTRA5]])</f>
        <v>#NAME?</v>
      </c>
      <c r="AT476" s="7" t="s">
        <v>1703</v>
      </c>
      <c r="AU476" s="7">
        <f t="shared" si="76"/>
        <v>1</v>
      </c>
      <c r="AV476" s="7">
        <v>1</v>
      </c>
      <c r="AW476" s="7" t="str">
        <f>+Tabla1[[#This Row],[DNI23]]</f>
        <v>47251860</v>
      </c>
      <c r="AX476" s="7">
        <v>604</v>
      </c>
      <c r="AY476" s="8">
        <f>+Tabla1[[#This Row],[FECHA DE
NACIMIENTO]]</f>
        <v>33704</v>
      </c>
      <c r="AZ476" s="7">
        <f ca="1">+Tabla1[[#This Row],[CODTRA6]]</f>
        <v>0</v>
      </c>
      <c r="BA476" s="7">
        <f ca="1">+Tabla1[[#This Row],[CODTRA7]]</f>
        <v>0</v>
      </c>
      <c r="BB476" s="7" t="e">
        <f ca="1">+Tabla1[[#This Row],[CODTRA8]]</f>
        <v>#NAME?</v>
      </c>
      <c r="BC476" s="7">
        <f>+Tabla1[[#This Row],[SEXO]]</f>
        <v>1</v>
      </c>
      <c r="BD476" s="7">
        <v>9589</v>
      </c>
      <c r="BE476" s="7"/>
      <c r="BF476" s="7">
        <v>959616135</v>
      </c>
      <c r="BG476" s="10" t="s">
        <v>1704</v>
      </c>
      <c r="BH476" s="7"/>
      <c r="BI476" s="9"/>
      <c r="BJ476" s="7"/>
      <c r="BK476" s="7"/>
      <c r="BL476" s="7"/>
      <c r="BM476" s="7" t="s">
        <v>1705</v>
      </c>
      <c r="BN476" s="7">
        <v>26</v>
      </c>
      <c r="BO476" s="7"/>
      <c r="BP476" s="7"/>
      <c r="BQ476" s="7"/>
      <c r="BR476" s="7">
        <v>2</v>
      </c>
      <c r="BS476" s="7" t="s">
        <v>2020</v>
      </c>
      <c r="BT476" s="7" t="s">
        <v>2219</v>
      </c>
      <c r="BU476" s="7">
        <v>40704</v>
      </c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9"/>
      <c r="CH476" s="9"/>
      <c r="CI476" s="9"/>
      <c r="CJ476" s="7">
        <v>1</v>
      </c>
    </row>
    <row r="477" spans="1:88" ht="15" x14ac:dyDescent="0.25">
      <c r="A477">
        <v>476</v>
      </c>
      <c r="B477" s="28">
        <v>279</v>
      </c>
      <c r="C477" s="28" t="s">
        <v>3469</v>
      </c>
      <c r="D477" s="45">
        <v>29467802</v>
      </c>
      <c r="E477" s="35" t="s">
        <v>2639</v>
      </c>
      <c r="F477" s="29" t="s">
        <v>1720</v>
      </c>
      <c r="G477" s="29" t="s">
        <v>1702</v>
      </c>
      <c r="H477" s="30">
        <f t="shared" si="77"/>
        <v>22885</v>
      </c>
      <c r="I477" s="29" t="s">
        <v>1720</v>
      </c>
      <c r="J477" s="28">
        <v>0</v>
      </c>
      <c r="K477" s="31">
        <v>0</v>
      </c>
      <c r="L477" s="7"/>
      <c r="M477" s="7"/>
      <c r="N477" s="7"/>
      <c r="O477" s="32" t="str">
        <f>"Retención Judicial "&amp;(Tabla1[[#This Row],[JUDICIAL]]*100)&amp;"%"</f>
        <v>Retención Judicial 0%</v>
      </c>
      <c r="P477" s="7"/>
      <c r="Q477" s="33">
        <f t="shared" si="82"/>
        <v>930</v>
      </c>
      <c r="R477" s="34">
        <f>+Tabla1[[#This Row],[MINIMO VITAL]]*9%</f>
        <v>83.7</v>
      </c>
      <c r="S477" s="7"/>
      <c r="T477" s="7">
        <f t="shared" ca="1" si="73"/>
        <v>56</v>
      </c>
      <c r="U477" s="7" t="str">
        <f t="shared" si="74"/>
        <v>29467802</v>
      </c>
      <c r="V477" s="7"/>
      <c r="W477" s="7"/>
      <c r="X477" s="7"/>
      <c r="Y477" s="7"/>
      <c r="Z477" s="7"/>
      <c r="AA477" s="8">
        <f>+Tabla1[[#This Row],[FECHA DE
NACIMIENTO]]</f>
        <v>22885</v>
      </c>
      <c r="AB477" s="20"/>
      <c r="AC477" s="7"/>
      <c r="AD477" s="7" t="str">
        <f>IF(COUNTIF(D$1:D476,D477)=0,"OK","Duplicado")</f>
        <v>OK</v>
      </c>
      <c r="AE477" s="7" t="str">
        <f t="shared" ca="1" si="75"/>
        <v>Inactivo</v>
      </c>
      <c r="AF477" s="9" t="s">
        <v>1577</v>
      </c>
      <c r="AG477" s="9" t="str">
        <f t="shared" si="78"/>
        <v>CMAC</v>
      </c>
      <c r="AH477" s="7"/>
      <c r="AI477" s="7"/>
      <c r="AJ477" s="7"/>
      <c r="AK477" s="7"/>
      <c r="AL477" s="7"/>
      <c r="AM477" s="7"/>
      <c r="AN477" s="7"/>
      <c r="AO477" s="7" t="e">
        <f ca="1">SEPARARAPELLIDOS2018(Tabla1[[#This Row],[APELLIDOS Y NOMBRES]])</f>
        <v>#NAME?</v>
      </c>
      <c r="AP477" s="7">
        <f t="shared" ca="1" si="79"/>
        <v>0</v>
      </c>
      <c r="AQ477" s="7">
        <f t="shared" ca="1" si="80"/>
        <v>0</v>
      </c>
      <c r="AR477" s="7">
        <f t="shared" ca="1" si="81"/>
        <v>0</v>
      </c>
      <c r="AS477" s="7" t="e">
        <f ca="1">QuitarSimbolos(Tabla1[[#This Row],[CODTRA5]])</f>
        <v>#NAME?</v>
      </c>
      <c r="AT477" s="7" t="s">
        <v>1703</v>
      </c>
      <c r="AU477" s="7">
        <f t="shared" si="76"/>
        <v>1</v>
      </c>
      <c r="AV477" s="7">
        <v>1</v>
      </c>
      <c r="AW477" s="7" t="str">
        <f>+Tabla1[[#This Row],[DNI23]]</f>
        <v>29467802</v>
      </c>
      <c r="AX477" s="7">
        <v>604</v>
      </c>
      <c r="AY477" s="8">
        <f>+Tabla1[[#This Row],[FECHA DE
NACIMIENTO]]</f>
        <v>22885</v>
      </c>
      <c r="AZ477" s="7">
        <f ca="1">+Tabla1[[#This Row],[CODTRA6]]</f>
        <v>0</v>
      </c>
      <c r="BA477" s="7">
        <f ca="1">+Tabla1[[#This Row],[CODTRA7]]</f>
        <v>0</v>
      </c>
      <c r="BB477" s="7" t="e">
        <f ca="1">+Tabla1[[#This Row],[CODTRA8]]</f>
        <v>#NAME?</v>
      </c>
      <c r="BC477" s="7">
        <f>+Tabla1[[#This Row],[SEXO]]</f>
        <v>1</v>
      </c>
      <c r="BD477" s="7">
        <v>9589</v>
      </c>
      <c r="BE477" s="7"/>
      <c r="BF477" s="7">
        <v>959616135</v>
      </c>
      <c r="BG477" s="10" t="s">
        <v>1704</v>
      </c>
      <c r="BH477" s="7"/>
      <c r="BI477" s="9"/>
      <c r="BJ477" s="7"/>
      <c r="BK477" s="7"/>
      <c r="BL477" s="7"/>
      <c r="BM477" s="7"/>
      <c r="BN477" s="7"/>
      <c r="BO477" s="7"/>
      <c r="BP477" s="7"/>
      <c r="BQ477" s="7"/>
      <c r="BR477" s="7">
        <v>2</v>
      </c>
      <c r="BS477" s="7" t="s">
        <v>2640</v>
      </c>
      <c r="BT477" s="7" t="s">
        <v>2641</v>
      </c>
      <c r="BU477" s="7">
        <v>200701</v>
      </c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9"/>
      <c r="CH477" s="9"/>
      <c r="CI477" s="9"/>
      <c r="CJ477" s="7">
        <v>1</v>
      </c>
    </row>
    <row r="478" spans="1:88" ht="15" x14ac:dyDescent="0.25">
      <c r="A478">
        <v>477</v>
      </c>
      <c r="B478" s="28">
        <v>386</v>
      </c>
      <c r="C478" s="28" t="s">
        <v>780</v>
      </c>
      <c r="D478" s="45">
        <v>30837236</v>
      </c>
      <c r="E478" s="35" t="s">
        <v>3465</v>
      </c>
      <c r="F478" s="35" t="s">
        <v>3668</v>
      </c>
      <c r="G478" s="35" t="s">
        <v>1757</v>
      </c>
      <c r="H478" s="30">
        <f t="shared" si="77"/>
        <v>24517</v>
      </c>
      <c r="I478" s="29" t="s">
        <v>1710</v>
      </c>
      <c r="J478" s="28">
        <v>0</v>
      </c>
      <c r="K478" s="31">
        <v>0</v>
      </c>
      <c r="L478" s="7"/>
      <c r="M478" s="7"/>
      <c r="N478" s="7"/>
      <c r="O478" s="32" t="str">
        <f>"Retención Judicial "&amp;(Tabla1[[#This Row],[JUDICIAL]]*100)&amp;"%"</f>
        <v>Retención Judicial 0%</v>
      </c>
      <c r="P478" s="7"/>
      <c r="Q478" s="33">
        <f t="shared" si="82"/>
        <v>930</v>
      </c>
      <c r="R478" s="34">
        <f>+Tabla1[[#This Row],[MINIMO VITAL]]*9%</f>
        <v>83.7</v>
      </c>
      <c r="S478" s="7"/>
      <c r="T478" s="7">
        <f t="shared" ca="1" si="73"/>
        <v>52</v>
      </c>
      <c r="U478" s="7" t="str">
        <f t="shared" si="74"/>
        <v>30837236</v>
      </c>
      <c r="V478" s="7"/>
      <c r="W478" s="7"/>
      <c r="X478" s="7"/>
      <c r="Y478" s="7"/>
      <c r="Z478" s="7"/>
      <c r="AA478" s="8">
        <f>+Tabla1[[#This Row],[FECHA DE
NACIMIENTO]]</f>
        <v>24517</v>
      </c>
      <c r="AB478" s="20"/>
      <c r="AC478" s="7"/>
      <c r="AD478" s="7" t="str">
        <f>IF(COUNTIF(D$1:D477,D478)=0,"OK","Duplicado")</f>
        <v>OK</v>
      </c>
      <c r="AE478" s="7" t="str">
        <f t="shared" ca="1" si="75"/>
        <v>Inactivo</v>
      </c>
      <c r="AF478" s="9" t="s">
        <v>1720</v>
      </c>
      <c r="AG478" s="9" t="str">
        <f t="shared" si="78"/>
        <v/>
      </c>
      <c r="AH478" s="7"/>
      <c r="AI478" s="7"/>
      <c r="AJ478" s="7"/>
      <c r="AK478" s="7"/>
      <c r="AL478" s="7"/>
      <c r="AM478" s="7"/>
      <c r="AN478" s="7"/>
      <c r="AO478" s="7" t="e">
        <f ca="1">SEPARARAPELLIDOS2018(Tabla1[[#This Row],[APELLIDOS Y NOMBRES]])</f>
        <v>#NAME?</v>
      </c>
      <c r="AP478" s="7">
        <f t="shared" ca="1" si="79"/>
        <v>0</v>
      </c>
      <c r="AQ478" s="7">
        <f t="shared" ca="1" si="80"/>
        <v>0</v>
      </c>
      <c r="AR478" s="7">
        <f t="shared" ca="1" si="81"/>
        <v>0</v>
      </c>
      <c r="AS478" s="7" t="e">
        <f ca="1">QuitarSimbolos(Tabla1[[#This Row],[CODTRA5]])</f>
        <v>#NAME?</v>
      </c>
      <c r="AT478" s="7" t="s">
        <v>1974</v>
      </c>
      <c r="AU478" s="7">
        <f t="shared" si="76"/>
        <v>2</v>
      </c>
      <c r="AV478" s="7">
        <v>1</v>
      </c>
      <c r="AW478" s="7" t="str">
        <f>+Tabla1[[#This Row],[DNI23]]</f>
        <v>30837236</v>
      </c>
      <c r="AX478" s="7">
        <v>604</v>
      </c>
      <c r="AY478" s="8">
        <f>+Tabla1[[#This Row],[FECHA DE
NACIMIENTO]]</f>
        <v>24517</v>
      </c>
      <c r="AZ478" s="7">
        <f ca="1">+Tabla1[[#This Row],[CODTRA6]]</f>
        <v>0</v>
      </c>
      <c r="BA478" s="7">
        <f ca="1">+Tabla1[[#This Row],[CODTRA7]]</f>
        <v>0</v>
      </c>
      <c r="BB478" s="7" t="e">
        <f ca="1">+Tabla1[[#This Row],[CODTRA8]]</f>
        <v>#NAME?</v>
      </c>
      <c r="BC478" s="7">
        <f>+Tabla1[[#This Row],[SEXO]]</f>
        <v>2</v>
      </c>
      <c r="BD478" s="7">
        <v>9589</v>
      </c>
      <c r="BE478" s="7"/>
      <c r="BF478" s="7">
        <v>959616135</v>
      </c>
      <c r="BG478" s="10" t="s">
        <v>1704</v>
      </c>
      <c r="BH478" s="7"/>
      <c r="BI478" s="9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9"/>
      <c r="CH478" s="9"/>
      <c r="CI478" s="9"/>
      <c r="CJ478" s="7">
        <v>1</v>
      </c>
    </row>
    <row r="479" spans="1:88" ht="15" x14ac:dyDescent="0.25">
      <c r="A479">
        <v>478</v>
      </c>
      <c r="B479" s="28">
        <v>388</v>
      </c>
      <c r="C479" s="28" t="s">
        <v>781</v>
      </c>
      <c r="D479" s="45">
        <v>42719307</v>
      </c>
      <c r="E479" s="35" t="s">
        <v>3466</v>
      </c>
      <c r="F479" s="29" t="s">
        <v>1720</v>
      </c>
      <c r="G479" s="29" t="s">
        <v>1702</v>
      </c>
      <c r="H479" s="30">
        <f t="shared" si="77"/>
        <v>30984</v>
      </c>
      <c r="I479" s="29" t="s">
        <v>1720</v>
      </c>
      <c r="J479" s="28">
        <v>0</v>
      </c>
      <c r="K479" s="31">
        <v>0</v>
      </c>
      <c r="L479" s="7"/>
      <c r="M479" s="7"/>
      <c r="N479" s="7"/>
      <c r="O479" s="32" t="str">
        <f>"Retención Judicial "&amp;(Tabla1[[#This Row],[JUDICIAL]]*100)&amp;"%"</f>
        <v>Retención Judicial 0%</v>
      </c>
      <c r="P479" s="7"/>
      <c r="Q479" s="33">
        <f t="shared" si="82"/>
        <v>930</v>
      </c>
      <c r="R479" s="34">
        <f>+Tabla1[[#This Row],[MINIMO VITAL]]*9%</f>
        <v>83.7</v>
      </c>
      <c r="S479" s="7"/>
      <c r="T479" s="7">
        <f t="shared" ca="1" si="73"/>
        <v>34</v>
      </c>
      <c r="U479" s="7" t="str">
        <f t="shared" si="74"/>
        <v>42719307</v>
      </c>
      <c r="V479" s="7"/>
      <c r="W479" s="7"/>
      <c r="X479" s="7"/>
      <c r="Y479" s="7"/>
      <c r="Z479" s="7"/>
      <c r="AA479" s="8">
        <f>+Tabla1[[#This Row],[FECHA DE
NACIMIENTO]]</f>
        <v>30984</v>
      </c>
      <c r="AB479" s="20"/>
      <c r="AC479" s="7"/>
      <c r="AD479" s="7" t="str">
        <f>IF(COUNTIF(D$1:D478,D479)=0,"OK","Duplicado")</f>
        <v>OK</v>
      </c>
      <c r="AE479" s="7" t="str">
        <f t="shared" ca="1" si="75"/>
        <v>Inactivo</v>
      </c>
      <c r="AF479" s="9" t="s">
        <v>1720</v>
      </c>
      <c r="AG479" s="9" t="str">
        <f t="shared" si="78"/>
        <v/>
      </c>
      <c r="AH479" s="7"/>
      <c r="AI479" s="7"/>
      <c r="AJ479" s="7"/>
      <c r="AK479" s="7"/>
      <c r="AL479" s="7"/>
      <c r="AM479" s="7"/>
      <c r="AN479" s="7"/>
      <c r="AO479" s="7" t="e">
        <f ca="1">SEPARARAPELLIDOS2018(Tabla1[[#This Row],[APELLIDOS Y NOMBRES]])</f>
        <v>#NAME?</v>
      </c>
      <c r="AP479" s="7">
        <f t="shared" ca="1" si="79"/>
        <v>0</v>
      </c>
      <c r="AQ479" s="7">
        <f t="shared" ca="1" si="80"/>
        <v>0</v>
      </c>
      <c r="AR479" s="7">
        <f t="shared" ca="1" si="81"/>
        <v>0</v>
      </c>
      <c r="AS479" s="7" t="e">
        <f ca="1">QuitarSimbolos(Tabla1[[#This Row],[CODTRA5]])</f>
        <v>#NAME?</v>
      </c>
      <c r="AT479" s="7" t="s">
        <v>1703</v>
      </c>
      <c r="AU479" s="7">
        <f t="shared" si="76"/>
        <v>1</v>
      </c>
      <c r="AV479" s="7">
        <v>1</v>
      </c>
      <c r="AW479" s="7" t="str">
        <f>+Tabla1[[#This Row],[DNI23]]</f>
        <v>42719307</v>
      </c>
      <c r="AX479" s="7">
        <v>604</v>
      </c>
      <c r="AY479" s="8">
        <f>+Tabla1[[#This Row],[FECHA DE
NACIMIENTO]]</f>
        <v>30984</v>
      </c>
      <c r="AZ479" s="7">
        <f ca="1">+Tabla1[[#This Row],[CODTRA6]]</f>
        <v>0</v>
      </c>
      <c r="BA479" s="7">
        <f ca="1">+Tabla1[[#This Row],[CODTRA7]]</f>
        <v>0</v>
      </c>
      <c r="BB479" s="7" t="e">
        <f ca="1">+Tabla1[[#This Row],[CODTRA8]]</f>
        <v>#NAME?</v>
      </c>
      <c r="BC479" s="7">
        <f>+Tabla1[[#This Row],[SEXO]]</f>
        <v>1</v>
      </c>
      <c r="BD479" s="7">
        <v>9589</v>
      </c>
      <c r="BE479" s="7"/>
      <c r="BF479" s="7">
        <v>959616135</v>
      </c>
      <c r="BG479" s="10" t="s">
        <v>1704</v>
      </c>
      <c r="BH479" s="7">
        <v>3</v>
      </c>
      <c r="BI479" s="9" t="s">
        <v>2274</v>
      </c>
      <c r="BJ479" s="7">
        <v>190</v>
      </c>
      <c r="BK479" s="7"/>
      <c r="BL479" s="7"/>
      <c r="BM479" s="7"/>
      <c r="BN479" s="7"/>
      <c r="BO479" s="7"/>
      <c r="BP479" s="7"/>
      <c r="BQ479" s="7"/>
      <c r="BR479" s="7">
        <v>2</v>
      </c>
      <c r="BS479" s="7" t="s">
        <v>2642</v>
      </c>
      <c r="BT479" s="7" t="s">
        <v>2643</v>
      </c>
      <c r="BU479" s="7">
        <v>40701</v>
      </c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9"/>
      <c r="CH479" s="9"/>
      <c r="CI479" s="9"/>
      <c r="CJ479" s="7">
        <v>1</v>
      </c>
    </row>
    <row r="480" spans="1:88" ht="15" x14ac:dyDescent="0.25">
      <c r="A480">
        <v>479</v>
      </c>
      <c r="B480" s="28">
        <v>495</v>
      </c>
      <c r="C480" s="28" t="s">
        <v>782</v>
      </c>
      <c r="D480" s="45">
        <v>30830660</v>
      </c>
      <c r="E480" s="29" t="s">
        <v>2644</v>
      </c>
      <c r="F480" s="29" t="s">
        <v>2645</v>
      </c>
      <c r="G480" s="29" t="s">
        <v>1742</v>
      </c>
      <c r="H480" s="30">
        <f t="shared" si="77"/>
        <v>21581</v>
      </c>
      <c r="I480" s="29" t="s">
        <v>1737</v>
      </c>
      <c r="J480" s="28">
        <v>0</v>
      </c>
      <c r="K480" s="31">
        <v>0</v>
      </c>
      <c r="L480" s="7"/>
      <c r="M480" s="7"/>
      <c r="N480" s="7"/>
      <c r="O480" s="32" t="str">
        <f>"Retención Judicial "&amp;(Tabla1[[#This Row],[JUDICIAL]]*100)&amp;"%"</f>
        <v>Retención Judicial 0%</v>
      </c>
      <c r="P480" s="7"/>
      <c r="Q480" s="33">
        <f t="shared" si="82"/>
        <v>930</v>
      </c>
      <c r="R480" s="34">
        <f>+Tabla1[[#This Row],[MINIMO VITAL]]*9%</f>
        <v>83.7</v>
      </c>
      <c r="S480" s="7"/>
      <c r="T480" s="7">
        <f t="shared" ca="1" si="73"/>
        <v>60</v>
      </c>
      <c r="U480" s="7" t="str">
        <f t="shared" si="74"/>
        <v>30830660</v>
      </c>
      <c r="V480" s="7"/>
      <c r="W480" s="7"/>
      <c r="X480" s="7"/>
      <c r="Y480" s="7"/>
      <c r="Z480" s="7"/>
      <c r="AA480" s="8">
        <f>+Tabla1[[#This Row],[FECHA DE
NACIMIENTO]]</f>
        <v>21581</v>
      </c>
      <c r="AB480" s="20">
        <v>3.1</v>
      </c>
      <c r="AC480" s="7"/>
      <c r="AD480" s="7" t="str">
        <f>IF(COUNTIF(D$1:D479,D480)=0,"OK","Duplicado")</f>
        <v>OK</v>
      </c>
      <c r="AE480" s="7" t="str">
        <f t="shared" ca="1" si="75"/>
        <v>Inactivo</v>
      </c>
      <c r="AF480" s="9" t="s">
        <v>783</v>
      </c>
      <c r="AG480" s="9" t="str">
        <f t="shared" si="78"/>
        <v>CMAC</v>
      </c>
      <c r="AH480" s="7"/>
      <c r="AI480" s="7"/>
      <c r="AJ480" s="7"/>
      <c r="AK480" s="7"/>
      <c r="AL480" s="7"/>
      <c r="AM480" s="7"/>
      <c r="AN480" s="7"/>
      <c r="AO480" s="7" t="e">
        <f ca="1">SEPARARAPELLIDOS2018(Tabla1[[#This Row],[APELLIDOS Y NOMBRES]])</f>
        <v>#NAME?</v>
      </c>
      <c r="AP480" s="7">
        <f t="shared" ca="1" si="79"/>
        <v>0</v>
      </c>
      <c r="AQ480" s="7">
        <f t="shared" ca="1" si="80"/>
        <v>0</v>
      </c>
      <c r="AR480" s="7">
        <f t="shared" ca="1" si="81"/>
        <v>0</v>
      </c>
      <c r="AS480" s="7" t="e">
        <f ca="1">QuitarSimbolos(Tabla1[[#This Row],[CODTRA5]])</f>
        <v>#NAME?</v>
      </c>
      <c r="AT480" s="7" t="s">
        <v>1703</v>
      </c>
      <c r="AU480" s="7">
        <f t="shared" si="76"/>
        <v>1</v>
      </c>
      <c r="AV480" s="7">
        <v>1</v>
      </c>
      <c r="AW480" s="7" t="str">
        <f>+Tabla1[[#This Row],[DNI23]]</f>
        <v>30830660</v>
      </c>
      <c r="AX480" s="7">
        <v>604</v>
      </c>
      <c r="AY480" s="8">
        <f>+Tabla1[[#This Row],[FECHA DE
NACIMIENTO]]</f>
        <v>21581</v>
      </c>
      <c r="AZ480" s="7">
        <f ca="1">+Tabla1[[#This Row],[CODTRA6]]</f>
        <v>0</v>
      </c>
      <c r="BA480" s="7">
        <f ca="1">+Tabla1[[#This Row],[CODTRA7]]</f>
        <v>0</v>
      </c>
      <c r="BB480" s="7" t="e">
        <f ca="1">+Tabla1[[#This Row],[CODTRA8]]</f>
        <v>#NAME?</v>
      </c>
      <c r="BC480" s="7">
        <f>+Tabla1[[#This Row],[SEXO]]</f>
        <v>1</v>
      </c>
      <c r="BD480" s="7">
        <v>9589</v>
      </c>
      <c r="BE480" s="7"/>
      <c r="BF480" s="7">
        <v>959616135</v>
      </c>
      <c r="BG480" s="10" t="s">
        <v>1704</v>
      </c>
      <c r="BH480" s="7">
        <v>4</v>
      </c>
      <c r="BI480" s="9" t="s">
        <v>2646</v>
      </c>
      <c r="BJ480" s="7" t="s">
        <v>1769</v>
      </c>
      <c r="BK480" s="7"/>
      <c r="BL480" s="7"/>
      <c r="BM480" s="7" t="s">
        <v>1797</v>
      </c>
      <c r="BN480" s="7">
        <v>41</v>
      </c>
      <c r="BO480" s="7"/>
      <c r="BP480" s="7"/>
      <c r="BQ480" s="7"/>
      <c r="BR480" s="7"/>
      <c r="BS480" s="7"/>
      <c r="BT480" s="7"/>
      <c r="BU480" s="7">
        <v>140142</v>
      </c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9"/>
      <c r="CH480" s="9"/>
      <c r="CI480" s="9"/>
      <c r="CJ480" s="7">
        <v>1</v>
      </c>
    </row>
    <row r="481" spans="1:88" ht="15" x14ac:dyDescent="0.25">
      <c r="A481">
        <v>480</v>
      </c>
      <c r="B481" s="28">
        <v>998</v>
      </c>
      <c r="C481" s="28" t="s">
        <v>784</v>
      </c>
      <c r="D481" s="45">
        <v>43377810</v>
      </c>
      <c r="E481" s="29" t="s">
        <v>2647</v>
      </c>
      <c r="F481" s="29" t="s">
        <v>2648</v>
      </c>
      <c r="G481" s="29" t="s">
        <v>1736</v>
      </c>
      <c r="H481" s="30">
        <f t="shared" si="77"/>
        <v>31365</v>
      </c>
      <c r="I481" s="29" t="s">
        <v>1737</v>
      </c>
      <c r="J481" s="28">
        <v>0</v>
      </c>
      <c r="K481" s="31">
        <v>0</v>
      </c>
      <c r="L481" s="7"/>
      <c r="M481" s="7"/>
      <c r="N481" s="7"/>
      <c r="O481" s="32" t="str">
        <f>"Retención Judicial "&amp;(Tabla1[[#This Row],[JUDICIAL]]*100)&amp;"%"</f>
        <v>Retención Judicial 0%</v>
      </c>
      <c r="P481" s="7"/>
      <c r="Q481" s="33">
        <f t="shared" si="82"/>
        <v>930</v>
      </c>
      <c r="R481" s="34">
        <f>+Tabla1[[#This Row],[MINIMO VITAL]]*9%</f>
        <v>83.7</v>
      </c>
      <c r="S481" s="7"/>
      <c r="T481" s="7">
        <f t="shared" ca="1" si="73"/>
        <v>33</v>
      </c>
      <c r="U481" s="7" t="str">
        <f t="shared" si="74"/>
        <v>43377810</v>
      </c>
      <c r="V481" s="7"/>
      <c r="W481" s="7"/>
      <c r="X481" s="7"/>
      <c r="Y481" s="7"/>
      <c r="Z481" s="7"/>
      <c r="AA481" s="8">
        <f>+Tabla1[[#This Row],[FECHA DE
NACIMIENTO]]</f>
        <v>31365</v>
      </c>
      <c r="AB481" s="20"/>
      <c r="AC481" s="7"/>
      <c r="AD481" s="7" t="str">
        <f>IF(COUNTIF(D$1:D480,D481)=0,"OK","Duplicado")</f>
        <v>OK</v>
      </c>
      <c r="AE481" s="7" t="str">
        <f t="shared" ca="1" si="75"/>
        <v>Inactivo</v>
      </c>
      <c r="AF481" s="9" t="s">
        <v>785</v>
      </c>
      <c r="AG481" s="9" t="str">
        <f t="shared" si="78"/>
        <v>CMAC</v>
      </c>
      <c r="AH481" s="7"/>
      <c r="AI481" s="7"/>
      <c r="AJ481" s="7"/>
      <c r="AK481" s="7"/>
      <c r="AL481" s="7"/>
      <c r="AM481" s="7"/>
      <c r="AN481" s="7"/>
      <c r="AO481" s="7" t="e">
        <f ca="1">SEPARARAPELLIDOS2018(Tabla1[[#This Row],[APELLIDOS Y NOMBRES]])</f>
        <v>#NAME?</v>
      </c>
      <c r="AP481" s="7">
        <f t="shared" ca="1" si="79"/>
        <v>0</v>
      </c>
      <c r="AQ481" s="7">
        <f t="shared" ca="1" si="80"/>
        <v>0</v>
      </c>
      <c r="AR481" s="7">
        <f t="shared" ca="1" si="81"/>
        <v>0</v>
      </c>
      <c r="AS481" s="7" t="e">
        <f ca="1">QuitarSimbolos(Tabla1[[#This Row],[CODTRA5]])</f>
        <v>#NAME?</v>
      </c>
      <c r="AT481" s="7" t="s">
        <v>1703</v>
      </c>
      <c r="AU481" s="7">
        <f t="shared" si="76"/>
        <v>1</v>
      </c>
      <c r="AV481" s="7">
        <v>1</v>
      </c>
      <c r="AW481" s="7" t="str">
        <f>+Tabla1[[#This Row],[DNI23]]</f>
        <v>43377810</v>
      </c>
      <c r="AX481" s="7">
        <v>604</v>
      </c>
      <c r="AY481" s="8">
        <f>+Tabla1[[#This Row],[FECHA DE
NACIMIENTO]]</f>
        <v>31365</v>
      </c>
      <c r="AZ481" s="7">
        <f ca="1">+Tabla1[[#This Row],[CODTRA6]]</f>
        <v>0</v>
      </c>
      <c r="BA481" s="7">
        <f ca="1">+Tabla1[[#This Row],[CODTRA7]]</f>
        <v>0</v>
      </c>
      <c r="BB481" s="7" t="e">
        <f ca="1">+Tabla1[[#This Row],[CODTRA8]]</f>
        <v>#NAME?</v>
      </c>
      <c r="BC481" s="7">
        <f>+Tabla1[[#This Row],[SEXO]]</f>
        <v>1</v>
      </c>
      <c r="BD481" s="7">
        <v>9589</v>
      </c>
      <c r="BE481" s="7"/>
      <c r="BF481" s="7">
        <v>970051976</v>
      </c>
      <c r="BG481" s="10" t="s">
        <v>2649</v>
      </c>
      <c r="BH481" s="7">
        <v>3</v>
      </c>
      <c r="BI481" s="9" t="s">
        <v>2274</v>
      </c>
      <c r="BJ481" s="7">
        <v>190</v>
      </c>
      <c r="BK481" s="7"/>
      <c r="BL481" s="7"/>
      <c r="BM481" s="7"/>
      <c r="BN481" s="7"/>
      <c r="BO481" s="7"/>
      <c r="BP481" s="7"/>
      <c r="BQ481" s="7"/>
      <c r="BR481" s="7">
        <v>2</v>
      </c>
      <c r="BS481" s="7" t="s">
        <v>1996</v>
      </c>
      <c r="BT481" s="7"/>
      <c r="BU481" s="7">
        <v>40701</v>
      </c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9"/>
      <c r="CH481" s="9"/>
      <c r="CI481" s="9"/>
      <c r="CJ481" s="7">
        <v>1</v>
      </c>
    </row>
    <row r="482" spans="1:88" ht="15" x14ac:dyDescent="0.25">
      <c r="A482">
        <v>481</v>
      </c>
      <c r="B482" s="28">
        <v>999</v>
      </c>
      <c r="C482" s="28" t="s">
        <v>786</v>
      </c>
      <c r="D482" s="45">
        <v>47526772</v>
      </c>
      <c r="E482" s="29" t="s">
        <v>2650</v>
      </c>
      <c r="F482" s="29"/>
      <c r="G482" s="29" t="s">
        <v>1702</v>
      </c>
      <c r="H482" s="30">
        <f t="shared" si="77"/>
        <v>33272</v>
      </c>
      <c r="I482" s="29"/>
      <c r="J482" s="28">
        <v>0</v>
      </c>
      <c r="K482" s="31">
        <v>0</v>
      </c>
      <c r="L482" s="7"/>
      <c r="M482" s="7"/>
      <c r="N482" s="7"/>
      <c r="O482" s="32" t="str">
        <f>"Retención Judicial "&amp;(Tabla1[[#This Row],[JUDICIAL]]*100)&amp;"%"</f>
        <v>Retención Judicial 0%</v>
      </c>
      <c r="P482" s="7"/>
      <c r="Q482" s="33">
        <f t="shared" si="82"/>
        <v>930</v>
      </c>
      <c r="R482" s="34">
        <f>+Tabla1[[#This Row],[MINIMO VITAL]]*9%</f>
        <v>83.7</v>
      </c>
      <c r="S482" s="7"/>
      <c r="T482" s="7">
        <f t="shared" ca="1" si="73"/>
        <v>28</v>
      </c>
      <c r="U482" s="7" t="str">
        <f t="shared" si="74"/>
        <v>47526772</v>
      </c>
      <c r="V482" s="7"/>
      <c r="W482" s="7"/>
      <c r="X482" s="7"/>
      <c r="Y482" s="7"/>
      <c r="Z482" s="7"/>
      <c r="AA482" s="8">
        <f>+Tabla1[[#This Row],[FECHA DE
NACIMIENTO]]</f>
        <v>33272</v>
      </c>
      <c r="AB482" s="20"/>
      <c r="AC482" s="7"/>
      <c r="AD482" s="7" t="str">
        <f>IF(COUNTIF(D$1:D481,D482)=0,"OK","Duplicado")</f>
        <v>OK</v>
      </c>
      <c r="AE482" s="7" t="str">
        <f t="shared" ca="1" si="75"/>
        <v>Inactivo</v>
      </c>
      <c r="AF482" s="9" t="s">
        <v>787</v>
      </c>
      <c r="AG482" s="9" t="str">
        <f t="shared" si="78"/>
        <v>CMAC</v>
      </c>
      <c r="AH482" s="7"/>
      <c r="AI482" s="7"/>
      <c r="AJ482" s="7"/>
      <c r="AK482" s="7"/>
      <c r="AL482" s="7"/>
      <c r="AM482" s="7"/>
      <c r="AN482" s="7"/>
      <c r="AO482" s="7" t="e">
        <f ca="1">SEPARARAPELLIDOS2018(Tabla1[[#This Row],[APELLIDOS Y NOMBRES]])</f>
        <v>#NAME?</v>
      </c>
      <c r="AP482" s="7">
        <f t="shared" ca="1" si="79"/>
        <v>0</v>
      </c>
      <c r="AQ482" s="7">
        <f t="shared" ca="1" si="80"/>
        <v>0</v>
      </c>
      <c r="AR482" s="7">
        <f t="shared" ca="1" si="81"/>
        <v>0</v>
      </c>
      <c r="AS482" s="7" t="e">
        <f ca="1">QuitarSimbolos(Tabla1[[#This Row],[CODTRA5]])</f>
        <v>#NAME?</v>
      </c>
      <c r="AT482" s="7" t="s">
        <v>1703</v>
      </c>
      <c r="AU482" s="7">
        <f t="shared" si="76"/>
        <v>1</v>
      </c>
      <c r="AV482" s="7">
        <v>1</v>
      </c>
      <c r="AW482" s="7" t="str">
        <f>+Tabla1[[#This Row],[DNI23]]</f>
        <v>47526772</v>
      </c>
      <c r="AX482" s="7">
        <v>604</v>
      </c>
      <c r="AY482" s="8">
        <f>+Tabla1[[#This Row],[FECHA DE
NACIMIENTO]]</f>
        <v>33272</v>
      </c>
      <c r="AZ482" s="7">
        <f ca="1">+Tabla1[[#This Row],[CODTRA6]]</f>
        <v>0</v>
      </c>
      <c r="BA482" s="7">
        <f ca="1">+Tabla1[[#This Row],[CODTRA7]]</f>
        <v>0</v>
      </c>
      <c r="BB482" s="7" t="e">
        <f ca="1">+Tabla1[[#This Row],[CODTRA8]]</f>
        <v>#NAME?</v>
      </c>
      <c r="BC482" s="7">
        <f>+Tabla1[[#This Row],[SEXO]]</f>
        <v>1</v>
      </c>
      <c r="BD482" s="7">
        <v>9589</v>
      </c>
      <c r="BE482" s="7"/>
      <c r="BF482" s="7">
        <v>959616135</v>
      </c>
      <c r="BG482" s="10" t="s">
        <v>1704</v>
      </c>
      <c r="BH482" s="7">
        <v>1</v>
      </c>
      <c r="BI482" s="9" t="s">
        <v>2118</v>
      </c>
      <c r="BJ482" s="7">
        <v>900</v>
      </c>
      <c r="BK482" s="7"/>
      <c r="BL482" s="7"/>
      <c r="BM482" s="7"/>
      <c r="BN482" s="7"/>
      <c r="BO482" s="7"/>
      <c r="BP482" s="7"/>
      <c r="BQ482" s="7"/>
      <c r="BR482" s="7">
        <v>2</v>
      </c>
      <c r="BS482" s="7" t="s">
        <v>1996</v>
      </c>
      <c r="BT482" s="7"/>
      <c r="BU482" s="7">
        <v>40701</v>
      </c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9"/>
      <c r="CH482" s="9"/>
      <c r="CI482" s="9"/>
      <c r="CJ482" s="7">
        <v>1</v>
      </c>
    </row>
    <row r="483" spans="1:88" ht="15" x14ac:dyDescent="0.25">
      <c r="A483">
        <v>482</v>
      </c>
      <c r="B483" s="28">
        <v>1000</v>
      </c>
      <c r="C483" s="28" t="s">
        <v>788</v>
      </c>
      <c r="D483" s="45">
        <v>46834772</v>
      </c>
      <c r="E483" s="29" t="s">
        <v>2651</v>
      </c>
      <c r="F483" s="29" t="s">
        <v>2652</v>
      </c>
      <c r="G483" s="29" t="s">
        <v>1709</v>
      </c>
      <c r="H483" s="30">
        <f t="shared" si="77"/>
        <v>33126</v>
      </c>
      <c r="I483" s="29" t="s">
        <v>1710</v>
      </c>
      <c r="J483" s="28">
        <v>0</v>
      </c>
      <c r="K483" s="31">
        <v>0</v>
      </c>
      <c r="L483" s="7"/>
      <c r="M483" s="7"/>
      <c r="N483" s="7"/>
      <c r="O483" s="32" t="str">
        <f>"Retención Judicial "&amp;(Tabla1[[#This Row],[JUDICIAL]]*100)&amp;"%"</f>
        <v>Retención Judicial 0%</v>
      </c>
      <c r="P483" s="7"/>
      <c r="Q483" s="33">
        <f t="shared" si="82"/>
        <v>930</v>
      </c>
      <c r="R483" s="34">
        <f>+Tabla1[[#This Row],[MINIMO VITAL]]*9%</f>
        <v>83.7</v>
      </c>
      <c r="S483" s="7"/>
      <c r="T483" s="7">
        <f t="shared" ca="1" si="73"/>
        <v>28</v>
      </c>
      <c r="U483" s="7" t="str">
        <f t="shared" si="74"/>
        <v>46834772</v>
      </c>
      <c r="V483" s="7"/>
      <c r="W483" s="7"/>
      <c r="X483" s="7"/>
      <c r="Y483" s="7"/>
      <c r="Z483" s="7"/>
      <c r="AA483" s="8">
        <f>+Tabla1[[#This Row],[FECHA DE
NACIMIENTO]]</f>
        <v>33126</v>
      </c>
      <c r="AB483" s="20"/>
      <c r="AC483" s="7"/>
      <c r="AD483" s="7" t="str">
        <f>IF(COUNTIF(D$1:D482,D483)=0,"OK","Duplicado")</f>
        <v>OK</v>
      </c>
      <c r="AE483" s="7" t="str">
        <f t="shared" ca="1" si="75"/>
        <v>Inactivo</v>
      </c>
      <c r="AF483" s="9" t="s">
        <v>789</v>
      </c>
      <c r="AG483" s="9" t="str">
        <f t="shared" si="78"/>
        <v>CMAC</v>
      </c>
      <c r="AH483" s="7"/>
      <c r="AI483" s="7"/>
      <c r="AJ483" s="7"/>
      <c r="AK483" s="7"/>
      <c r="AL483" s="7"/>
      <c r="AM483" s="7"/>
      <c r="AN483" s="7"/>
      <c r="AO483" s="7" t="e">
        <f ca="1">SEPARARAPELLIDOS2018(Tabla1[[#This Row],[APELLIDOS Y NOMBRES]])</f>
        <v>#NAME?</v>
      </c>
      <c r="AP483" s="7">
        <f t="shared" ca="1" si="79"/>
        <v>0</v>
      </c>
      <c r="AQ483" s="7">
        <f t="shared" ca="1" si="80"/>
        <v>0</v>
      </c>
      <c r="AR483" s="7">
        <f t="shared" ca="1" si="81"/>
        <v>0</v>
      </c>
      <c r="AS483" s="7" t="e">
        <f ca="1">QuitarSimbolos(Tabla1[[#This Row],[CODTRA5]])</f>
        <v>#NAME?</v>
      </c>
      <c r="AT483" s="7" t="s">
        <v>1703</v>
      </c>
      <c r="AU483" s="7">
        <f t="shared" si="76"/>
        <v>1</v>
      </c>
      <c r="AV483" s="7">
        <v>1</v>
      </c>
      <c r="AW483" s="7" t="str">
        <f>+Tabla1[[#This Row],[DNI23]]</f>
        <v>46834772</v>
      </c>
      <c r="AX483" s="7">
        <v>604</v>
      </c>
      <c r="AY483" s="8">
        <f>+Tabla1[[#This Row],[FECHA DE
NACIMIENTO]]</f>
        <v>33126</v>
      </c>
      <c r="AZ483" s="7">
        <f ca="1">+Tabla1[[#This Row],[CODTRA6]]</f>
        <v>0</v>
      </c>
      <c r="BA483" s="7">
        <f ca="1">+Tabla1[[#This Row],[CODTRA7]]</f>
        <v>0</v>
      </c>
      <c r="BB483" s="7" t="e">
        <f ca="1">+Tabla1[[#This Row],[CODTRA8]]</f>
        <v>#NAME?</v>
      </c>
      <c r="BC483" s="7">
        <f>+Tabla1[[#This Row],[SEXO]]</f>
        <v>1</v>
      </c>
      <c r="BD483" s="7">
        <v>9589</v>
      </c>
      <c r="BE483" s="7"/>
      <c r="BF483" s="7">
        <v>959616135</v>
      </c>
      <c r="BG483" s="10" t="s">
        <v>1704</v>
      </c>
      <c r="BH483" s="7"/>
      <c r="BI483" s="9"/>
      <c r="BJ483" s="7"/>
      <c r="BK483" s="7"/>
      <c r="BL483" s="7"/>
      <c r="BM483" s="7" t="s">
        <v>1738</v>
      </c>
      <c r="BN483" s="7">
        <v>20</v>
      </c>
      <c r="BO483" s="7"/>
      <c r="BP483" s="7"/>
      <c r="BQ483" s="7"/>
      <c r="BR483" s="7">
        <v>1</v>
      </c>
      <c r="BS483" s="7" t="s">
        <v>1712</v>
      </c>
      <c r="BT483" s="7"/>
      <c r="BU483" s="7">
        <v>170301</v>
      </c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9"/>
      <c r="CH483" s="9"/>
      <c r="CI483" s="9"/>
      <c r="CJ483" s="7">
        <v>1</v>
      </c>
    </row>
    <row r="484" spans="1:88" ht="15" x14ac:dyDescent="0.25">
      <c r="A484">
        <v>483</v>
      </c>
      <c r="B484" s="28">
        <v>1001</v>
      </c>
      <c r="C484" s="28" t="s">
        <v>790</v>
      </c>
      <c r="D484" s="45">
        <v>30863446</v>
      </c>
      <c r="E484" s="29" t="s">
        <v>2653</v>
      </c>
      <c r="F484" s="29" t="s">
        <v>2654</v>
      </c>
      <c r="G484" s="29" t="s">
        <v>1757</v>
      </c>
      <c r="H484" s="30">
        <f t="shared" si="77"/>
        <v>27375</v>
      </c>
      <c r="I484" s="29" t="s">
        <v>1710</v>
      </c>
      <c r="J484" s="28">
        <v>0</v>
      </c>
      <c r="K484" s="31">
        <v>0</v>
      </c>
      <c r="L484" s="7"/>
      <c r="M484" s="7"/>
      <c r="N484" s="7"/>
      <c r="O484" s="32" t="str">
        <f>"Retención Judicial "&amp;(Tabla1[[#This Row],[JUDICIAL]]*100)&amp;"%"</f>
        <v>Retención Judicial 0%</v>
      </c>
      <c r="P484" s="7"/>
      <c r="Q484" s="33">
        <f t="shared" si="82"/>
        <v>930</v>
      </c>
      <c r="R484" s="34">
        <f>+Tabla1[[#This Row],[MINIMO VITAL]]*9%</f>
        <v>83.7</v>
      </c>
      <c r="S484" s="7"/>
      <c r="T484" s="7">
        <f t="shared" ca="1" si="73"/>
        <v>44</v>
      </c>
      <c r="U484" s="7" t="str">
        <f t="shared" si="74"/>
        <v>30863446</v>
      </c>
      <c r="V484" s="7"/>
      <c r="W484" s="7"/>
      <c r="X484" s="7"/>
      <c r="Y484" s="7"/>
      <c r="Z484" s="7"/>
      <c r="AA484" s="8">
        <f>+Tabla1[[#This Row],[FECHA DE
NACIMIENTO]]</f>
        <v>27375</v>
      </c>
      <c r="AB484" s="20">
        <v>3.1</v>
      </c>
      <c r="AC484" s="7"/>
      <c r="AD484" s="7" t="str">
        <f>IF(COUNTIF(D$1:D483,D484)=0,"OK","Duplicado")</f>
        <v>OK</v>
      </c>
      <c r="AE484" s="7" t="str">
        <f t="shared" ca="1" si="75"/>
        <v>Inactivo</v>
      </c>
      <c r="AF484" s="9" t="s">
        <v>791</v>
      </c>
      <c r="AG484" s="9" t="str">
        <f t="shared" si="78"/>
        <v>CMAC</v>
      </c>
      <c r="AH484" s="7"/>
      <c r="AI484" s="7"/>
      <c r="AJ484" s="7"/>
      <c r="AK484" s="7"/>
      <c r="AL484" s="7"/>
      <c r="AM484" s="7"/>
      <c r="AN484" s="7"/>
      <c r="AO484" s="7" t="e">
        <f ca="1">SEPARARAPELLIDOS2018(Tabla1[[#This Row],[APELLIDOS Y NOMBRES]])</f>
        <v>#NAME?</v>
      </c>
      <c r="AP484" s="7">
        <f t="shared" ca="1" si="79"/>
        <v>0</v>
      </c>
      <c r="AQ484" s="7">
        <f t="shared" ca="1" si="80"/>
        <v>0</v>
      </c>
      <c r="AR484" s="7">
        <f t="shared" ca="1" si="81"/>
        <v>0</v>
      </c>
      <c r="AS484" s="7" t="e">
        <f ca="1">QuitarSimbolos(Tabla1[[#This Row],[CODTRA5]])</f>
        <v>#NAME?</v>
      </c>
      <c r="AT484" s="7" t="s">
        <v>1703</v>
      </c>
      <c r="AU484" s="7">
        <f t="shared" si="76"/>
        <v>1</v>
      </c>
      <c r="AV484" s="7">
        <v>1</v>
      </c>
      <c r="AW484" s="7" t="str">
        <f>+Tabla1[[#This Row],[DNI23]]</f>
        <v>30863446</v>
      </c>
      <c r="AX484" s="7">
        <v>604</v>
      </c>
      <c r="AY484" s="8">
        <f>+Tabla1[[#This Row],[FECHA DE
NACIMIENTO]]</f>
        <v>27375</v>
      </c>
      <c r="AZ484" s="7">
        <f ca="1">+Tabla1[[#This Row],[CODTRA6]]</f>
        <v>0</v>
      </c>
      <c r="BA484" s="7">
        <f ca="1">+Tabla1[[#This Row],[CODTRA7]]</f>
        <v>0</v>
      </c>
      <c r="BB484" s="7" t="e">
        <f ca="1">+Tabla1[[#This Row],[CODTRA8]]</f>
        <v>#NAME?</v>
      </c>
      <c r="BC484" s="7">
        <f>+Tabla1[[#This Row],[SEXO]]</f>
        <v>1</v>
      </c>
      <c r="BD484" s="7">
        <v>9589</v>
      </c>
      <c r="BE484" s="7"/>
      <c r="BF484" s="7">
        <v>959616135</v>
      </c>
      <c r="BG484" s="10" t="s">
        <v>1704</v>
      </c>
      <c r="BH484" s="7">
        <v>1</v>
      </c>
      <c r="BI484" s="9" t="s">
        <v>2655</v>
      </c>
      <c r="BJ484" s="7">
        <v>723</v>
      </c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>
        <v>70108</v>
      </c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9"/>
      <c r="CH484" s="9"/>
      <c r="CI484" s="9"/>
      <c r="CJ484" s="7">
        <v>1</v>
      </c>
    </row>
    <row r="485" spans="1:88" ht="15" x14ac:dyDescent="0.25">
      <c r="A485">
        <v>484</v>
      </c>
      <c r="B485" s="28">
        <v>384</v>
      </c>
      <c r="C485" s="28" t="s">
        <v>792</v>
      </c>
      <c r="D485" s="45">
        <v>30834100</v>
      </c>
      <c r="E485" s="29" t="s">
        <v>2656</v>
      </c>
      <c r="F485" s="29" t="s">
        <v>2657</v>
      </c>
      <c r="G485" s="29" t="s">
        <v>1736</v>
      </c>
      <c r="H485" s="30">
        <f t="shared" si="77"/>
        <v>25722</v>
      </c>
      <c r="I485" s="29" t="s">
        <v>1737</v>
      </c>
      <c r="J485" s="28">
        <v>0</v>
      </c>
      <c r="K485" s="31">
        <v>0</v>
      </c>
      <c r="L485" s="7"/>
      <c r="M485" s="7"/>
      <c r="N485" s="7"/>
      <c r="O485" s="32" t="str">
        <f>"Retención Judicial "&amp;(Tabla1[[#This Row],[JUDICIAL]]*100)&amp;"%"</f>
        <v>Retención Judicial 0%</v>
      </c>
      <c r="P485" s="7"/>
      <c r="Q485" s="33">
        <f t="shared" si="82"/>
        <v>930</v>
      </c>
      <c r="R485" s="34">
        <f>+Tabla1[[#This Row],[MINIMO VITAL]]*9%</f>
        <v>83.7</v>
      </c>
      <c r="S485" s="7"/>
      <c r="T485" s="7">
        <f t="shared" ca="1" si="73"/>
        <v>48</v>
      </c>
      <c r="U485" s="7" t="str">
        <f t="shared" si="74"/>
        <v>30834100</v>
      </c>
      <c r="V485" s="7"/>
      <c r="W485" s="7"/>
      <c r="X485" s="7"/>
      <c r="Y485" s="7"/>
      <c r="Z485" s="7"/>
      <c r="AA485" s="8">
        <f>+Tabla1[[#This Row],[FECHA DE
NACIMIENTO]]</f>
        <v>25722</v>
      </c>
      <c r="AB485" s="20">
        <v>3.1</v>
      </c>
      <c r="AC485" s="7"/>
      <c r="AD485" s="7" t="str">
        <f>IF(COUNTIF(D$1:D484,D485)=0,"OK","Duplicado")</f>
        <v>OK</v>
      </c>
      <c r="AE485" s="7" t="str">
        <f t="shared" ca="1" si="75"/>
        <v>Inactivo</v>
      </c>
      <c r="AF485" s="9" t="s">
        <v>793</v>
      </c>
      <c r="AG485" s="9" t="str">
        <f t="shared" si="78"/>
        <v>CMAC</v>
      </c>
      <c r="AH485" s="7"/>
      <c r="AI485" s="7"/>
      <c r="AJ485" s="7"/>
      <c r="AK485" s="7"/>
      <c r="AL485" s="7"/>
      <c r="AM485" s="7"/>
      <c r="AN485" s="7"/>
      <c r="AO485" s="7" t="e">
        <f ca="1">SEPARARAPELLIDOS2018(Tabla1[[#This Row],[APELLIDOS Y NOMBRES]])</f>
        <v>#NAME?</v>
      </c>
      <c r="AP485" s="7">
        <f t="shared" ca="1" si="79"/>
        <v>0</v>
      </c>
      <c r="AQ485" s="7">
        <f t="shared" ca="1" si="80"/>
        <v>0</v>
      </c>
      <c r="AR485" s="7">
        <f t="shared" ca="1" si="81"/>
        <v>0</v>
      </c>
      <c r="AS485" s="7" t="e">
        <f ca="1">QuitarSimbolos(Tabla1[[#This Row],[CODTRA5]])</f>
        <v>#NAME?</v>
      </c>
      <c r="AT485" s="7" t="s">
        <v>1703</v>
      </c>
      <c r="AU485" s="7">
        <f t="shared" si="76"/>
        <v>1</v>
      </c>
      <c r="AV485" s="7">
        <v>1</v>
      </c>
      <c r="AW485" s="7" t="str">
        <f>+Tabla1[[#This Row],[DNI23]]</f>
        <v>30834100</v>
      </c>
      <c r="AX485" s="7">
        <v>604</v>
      </c>
      <c r="AY485" s="8">
        <f>+Tabla1[[#This Row],[FECHA DE
NACIMIENTO]]</f>
        <v>25722</v>
      </c>
      <c r="AZ485" s="7">
        <f ca="1">+Tabla1[[#This Row],[CODTRA6]]</f>
        <v>0</v>
      </c>
      <c r="BA485" s="7">
        <f ca="1">+Tabla1[[#This Row],[CODTRA7]]</f>
        <v>0</v>
      </c>
      <c r="BB485" s="7" t="e">
        <f ca="1">+Tabla1[[#This Row],[CODTRA8]]</f>
        <v>#NAME?</v>
      </c>
      <c r="BC485" s="7">
        <f>+Tabla1[[#This Row],[SEXO]]</f>
        <v>1</v>
      </c>
      <c r="BD485" s="7">
        <v>9589</v>
      </c>
      <c r="BE485" s="7"/>
      <c r="BF485" s="7">
        <v>953623123</v>
      </c>
      <c r="BG485" s="10" t="s">
        <v>2658</v>
      </c>
      <c r="BH485" s="7">
        <v>3</v>
      </c>
      <c r="BI485" s="9" t="s">
        <v>2127</v>
      </c>
      <c r="BJ485" s="7">
        <v>302</v>
      </c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>
        <v>40701</v>
      </c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9"/>
      <c r="CH485" s="9"/>
      <c r="CI485" s="9"/>
      <c r="CJ485" s="7">
        <v>1</v>
      </c>
    </row>
    <row r="486" spans="1:88" ht="15" x14ac:dyDescent="0.25">
      <c r="A486">
        <v>485</v>
      </c>
      <c r="B486" s="28">
        <v>1322</v>
      </c>
      <c r="C486" s="28" t="s">
        <v>794</v>
      </c>
      <c r="D486" s="45">
        <v>4632679</v>
      </c>
      <c r="E486" s="29" t="s">
        <v>2659</v>
      </c>
      <c r="F486" s="29" t="s">
        <v>2660</v>
      </c>
      <c r="G486" s="29" t="s">
        <v>1742</v>
      </c>
      <c r="H486" s="30">
        <f t="shared" si="77"/>
        <v>21051</v>
      </c>
      <c r="I486" s="29" t="s">
        <v>1710</v>
      </c>
      <c r="J486" s="28">
        <v>0</v>
      </c>
      <c r="K486" s="31">
        <v>0</v>
      </c>
      <c r="L486" s="7"/>
      <c r="M486" s="7"/>
      <c r="N486" s="7"/>
      <c r="O486" s="32" t="str">
        <f>"Retención Judicial "&amp;(Tabla1[[#This Row],[JUDICIAL]]*100)&amp;"%"</f>
        <v>Retención Judicial 0%</v>
      </c>
      <c r="P486" s="7"/>
      <c r="Q486" s="33">
        <f t="shared" si="82"/>
        <v>930</v>
      </c>
      <c r="R486" s="34">
        <f>+Tabla1[[#This Row],[MINIMO VITAL]]*9%</f>
        <v>83.7</v>
      </c>
      <c r="S486" s="7"/>
      <c r="T486" s="7">
        <f t="shared" ca="1" si="73"/>
        <v>61</v>
      </c>
      <c r="U486" s="7" t="str">
        <f t="shared" si="74"/>
        <v>04632679</v>
      </c>
      <c r="V486" s="7"/>
      <c r="W486" s="7"/>
      <c r="X486" s="7"/>
      <c r="Y486" s="7"/>
      <c r="Z486" s="7"/>
      <c r="AA486" s="8">
        <f>+Tabla1[[#This Row],[FECHA DE
NACIMIENTO]]</f>
        <v>21051</v>
      </c>
      <c r="AB486" s="20"/>
      <c r="AC486" s="7"/>
      <c r="AD486" s="7" t="str">
        <f>IF(COUNTIF(D$1:D485,D486)=0,"OK","Duplicado")</f>
        <v>OK</v>
      </c>
      <c r="AE486" s="7" t="str">
        <f t="shared" ca="1" si="75"/>
        <v>Inactivo</v>
      </c>
      <c r="AF486" s="9" t="s">
        <v>795</v>
      </c>
      <c r="AG486" s="9" t="str">
        <f t="shared" si="78"/>
        <v>CMAC</v>
      </c>
      <c r="AH486" s="7"/>
      <c r="AI486" s="7"/>
      <c r="AJ486" s="7"/>
      <c r="AK486" s="7"/>
      <c r="AL486" s="7"/>
      <c r="AM486" s="7"/>
      <c r="AN486" s="7"/>
      <c r="AO486" s="7" t="e">
        <f ca="1">SEPARARAPELLIDOS2018(Tabla1[[#This Row],[APELLIDOS Y NOMBRES]])</f>
        <v>#NAME?</v>
      </c>
      <c r="AP486" s="7">
        <f t="shared" ca="1" si="79"/>
        <v>0</v>
      </c>
      <c r="AQ486" s="7">
        <f t="shared" ca="1" si="80"/>
        <v>0</v>
      </c>
      <c r="AR486" s="7">
        <f t="shared" ca="1" si="81"/>
        <v>0</v>
      </c>
      <c r="AS486" s="7" t="e">
        <f ca="1">QuitarSimbolos(Tabla1[[#This Row],[CODTRA5]])</f>
        <v>#NAME?</v>
      </c>
      <c r="AT486" s="7" t="s">
        <v>1974</v>
      </c>
      <c r="AU486" s="7">
        <f t="shared" si="76"/>
        <v>2</v>
      </c>
      <c r="AV486" s="7">
        <v>1</v>
      </c>
      <c r="AW486" s="7" t="str">
        <f>+Tabla1[[#This Row],[DNI23]]</f>
        <v>04632679</v>
      </c>
      <c r="AX486" s="7">
        <v>604</v>
      </c>
      <c r="AY486" s="8">
        <f>+Tabla1[[#This Row],[FECHA DE
NACIMIENTO]]</f>
        <v>21051</v>
      </c>
      <c r="AZ486" s="7">
        <f ca="1">+Tabla1[[#This Row],[CODTRA6]]</f>
        <v>0</v>
      </c>
      <c r="BA486" s="7">
        <f ca="1">+Tabla1[[#This Row],[CODTRA7]]</f>
        <v>0</v>
      </c>
      <c r="BB486" s="7" t="e">
        <f ca="1">+Tabla1[[#This Row],[CODTRA8]]</f>
        <v>#NAME?</v>
      </c>
      <c r="BC486" s="7">
        <f>+Tabla1[[#This Row],[SEXO]]</f>
        <v>2</v>
      </c>
      <c r="BD486" s="7">
        <v>9589</v>
      </c>
      <c r="BE486" s="7"/>
      <c r="BF486" s="7">
        <v>959616135</v>
      </c>
      <c r="BG486" s="10" t="s">
        <v>1704</v>
      </c>
      <c r="BH486" s="7">
        <v>99</v>
      </c>
      <c r="BI486" s="9" t="s">
        <v>2661</v>
      </c>
      <c r="BJ486" s="7">
        <v>1313</v>
      </c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>
        <v>190702</v>
      </c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9"/>
      <c r="CH486" s="9"/>
      <c r="CI486" s="9"/>
      <c r="CJ486" s="7">
        <v>1</v>
      </c>
    </row>
    <row r="487" spans="1:88" ht="15" x14ac:dyDescent="0.25">
      <c r="A487">
        <v>486</v>
      </c>
      <c r="B487" s="28">
        <v>1003</v>
      </c>
      <c r="C487" s="28" t="s">
        <v>796</v>
      </c>
      <c r="D487" s="45">
        <v>45598611</v>
      </c>
      <c r="E487" s="29" t="s">
        <v>2662</v>
      </c>
      <c r="F487" s="29"/>
      <c r="G487" s="29" t="s">
        <v>1702</v>
      </c>
      <c r="H487" s="30">
        <f t="shared" si="77"/>
        <v>30556</v>
      </c>
      <c r="I487" s="29"/>
      <c r="J487" s="28">
        <v>0</v>
      </c>
      <c r="K487" s="31">
        <v>0</v>
      </c>
      <c r="L487" s="7"/>
      <c r="M487" s="7"/>
      <c r="N487" s="7"/>
      <c r="O487" s="32" t="str">
        <f>"Retención Judicial "&amp;(Tabla1[[#This Row],[JUDICIAL]]*100)&amp;"%"</f>
        <v>Retención Judicial 0%</v>
      </c>
      <c r="P487" s="7"/>
      <c r="Q487" s="33">
        <f t="shared" si="82"/>
        <v>930</v>
      </c>
      <c r="R487" s="34">
        <f>+Tabla1[[#This Row],[MINIMO VITAL]]*9%</f>
        <v>83.7</v>
      </c>
      <c r="S487" s="7"/>
      <c r="T487" s="7">
        <f t="shared" ca="1" si="73"/>
        <v>35</v>
      </c>
      <c r="U487" s="7" t="str">
        <f t="shared" si="74"/>
        <v>45598611</v>
      </c>
      <c r="V487" s="7"/>
      <c r="W487" s="7"/>
      <c r="X487" s="7"/>
      <c r="Y487" s="7"/>
      <c r="Z487" s="7"/>
      <c r="AA487" s="8">
        <f>+Tabla1[[#This Row],[FECHA DE
NACIMIENTO]]</f>
        <v>30556</v>
      </c>
      <c r="AB487" s="20">
        <v>3.1</v>
      </c>
      <c r="AC487" s="7"/>
      <c r="AD487" s="7" t="str">
        <f>IF(COUNTIF(D$1:D486,D487)=0,"OK","Duplicado")</f>
        <v>OK</v>
      </c>
      <c r="AE487" s="7" t="str">
        <f t="shared" ca="1" si="75"/>
        <v>Inactivo</v>
      </c>
      <c r="AF487" s="9" t="s">
        <v>797</v>
      </c>
      <c r="AG487" s="9" t="str">
        <f t="shared" si="78"/>
        <v>CMAC</v>
      </c>
      <c r="AH487" s="7"/>
      <c r="AI487" s="7"/>
      <c r="AJ487" s="7"/>
      <c r="AK487" s="7"/>
      <c r="AL487" s="7"/>
      <c r="AM487" s="7"/>
      <c r="AN487" s="7"/>
      <c r="AO487" s="7" t="e">
        <f ca="1">SEPARARAPELLIDOS2018(Tabla1[[#This Row],[APELLIDOS Y NOMBRES]])</f>
        <v>#NAME?</v>
      </c>
      <c r="AP487" s="7">
        <f t="shared" ca="1" si="79"/>
        <v>0</v>
      </c>
      <c r="AQ487" s="7">
        <f t="shared" ca="1" si="80"/>
        <v>0</v>
      </c>
      <c r="AR487" s="7">
        <f t="shared" ca="1" si="81"/>
        <v>0</v>
      </c>
      <c r="AS487" s="7" t="e">
        <f ca="1">QuitarSimbolos(Tabla1[[#This Row],[CODTRA5]])</f>
        <v>#NAME?</v>
      </c>
      <c r="AT487" s="7" t="s">
        <v>1974</v>
      </c>
      <c r="AU487" s="7">
        <f t="shared" si="76"/>
        <v>2</v>
      </c>
      <c r="AV487" s="7">
        <v>1</v>
      </c>
      <c r="AW487" s="7" t="str">
        <f>+Tabla1[[#This Row],[DNI23]]</f>
        <v>45598611</v>
      </c>
      <c r="AX487" s="7">
        <v>604</v>
      </c>
      <c r="AY487" s="8">
        <f>+Tabla1[[#This Row],[FECHA DE
NACIMIENTO]]</f>
        <v>30556</v>
      </c>
      <c r="AZ487" s="7">
        <f ca="1">+Tabla1[[#This Row],[CODTRA6]]</f>
        <v>0</v>
      </c>
      <c r="BA487" s="7">
        <f ca="1">+Tabla1[[#This Row],[CODTRA7]]</f>
        <v>0</v>
      </c>
      <c r="BB487" s="7" t="e">
        <f ca="1">+Tabla1[[#This Row],[CODTRA8]]</f>
        <v>#NAME?</v>
      </c>
      <c r="BC487" s="7">
        <f>+Tabla1[[#This Row],[SEXO]]</f>
        <v>2</v>
      </c>
      <c r="BD487" s="7">
        <v>9589</v>
      </c>
      <c r="BE487" s="7"/>
      <c r="BF487" s="7">
        <v>959616135</v>
      </c>
      <c r="BG487" s="10" t="s">
        <v>1704</v>
      </c>
      <c r="BH487" s="7"/>
      <c r="BI487" s="9"/>
      <c r="BJ487" s="7"/>
      <c r="BK487" s="7"/>
      <c r="BL487" s="7"/>
      <c r="BM487" s="7" t="s">
        <v>1721</v>
      </c>
      <c r="BN487" s="7">
        <v>2</v>
      </c>
      <c r="BO487" s="7"/>
      <c r="BP487" s="7"/>
      <c r="BQ487" s="7"/>
      <c r="BR487" s="7">
        <v>2</v>
      </c>
      <c r="BS487" s="7" t="s">
        <v>2663</v>
      </c>
      <c r="BT487" s="7"/>
      <c r="BU487" s="7">
        <v>40704</v>
      </c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9"/>
      <c r="CH487" s="9"/>
      <c r="CI487" s="9"/>
      <c r="CJ487" s="7">
        <v>1</v>
      </c>
    </row>
    <row r="488" spans="1:88" ht="15" x14ac:dyDescent="0.25">
      <c r="A488">
        <v>487</v>
      </c>
      <c r="B488" s="28">
        <v>4022</v>
      </c>
      <c r="C488" s="28" t="s">
        <v>1602</v>
      </c>
      <c r="D488" s="46">
        <v>40736049</v>
      </c>
      <c r="E488" s="29" t="s">
        <v>2664</v>
      </c>
      <c r="F488" s="29" t="s">
        <v>2665</v>
      </c>
      <c r="G488" s="29" t="s">
        <v>1742</v>
      </c>
      <c r="H488" s="30">
        <f t="shared" si="77"/>
        <v>29434</v>
      </c>
      <c r="I488" s="29" t="s">
        <v>1710</v>
      </c>
      <c r="J488" s="28">
        <v>0</v>
      </c>
      <c r="K488" s="31">
        <v>0</v>
      </c>
      <c r="L488" s="7"/>
      <c r="M488" s="7"/>
      <c r="N488" s="7"/>
      <c r="O488" s="32" t="str">
        <f>"Retención Judicial "&amp;(Tabla1[[#This Row],[JUDICIAL]]*100)&amp;"%"</f>
        <v>Retención Judicial 0%</v>
      </c>
      <c r="P488" s="7"/>
      <c r="Q488" s="33">
        <f t="shared" si="82"/>
        <v>930</v>
      </c>
      <c r="R488" s="34">
        <f>+Tabla1[[#This Row],[MINIMO VITAL]]*9%</f>
        <v>83.7</v>
      </c>
      <c r="S488" s="7"/>
      <c r="T488" s="7">
        <f t="shared" ca="1" si="73"/>
        <v>38</v>
      </c>
      <c r="U488" s="7" t="str">
        <f t="shared" si="74"/>
        <v>40736049</v>
      </c>
      <c r="V488" s="7"/>
      <c r="W488" s="7"/>
      <c r="X488" s="7"/>
      <c r="Y488" s="7"/>
      <c r="Z488" s="7"/>
      <c r="AA488" s="8">
        <f>+Tabla1[[#This Row],[FECHA DE
NACIMIENTO]]</f>
        <v>29434</v>
      </c>
      <c r="AB488" s="20">
        <v>3.1</v>
      </c>
      <c r="AC488" s="7"/>
      <c r="AD488" s="7" t="str">
        <f>IF(COUNTIF(D$1:D487,D488)=0,"OK","Duplicado")</f>
        <v>OK</v>
      </c>
      <c r="AE488" s="7" t="str">
        <f t="shared" ca="1" si="75"/>
        <v>Inactivo</v>
      </c>
      <c r="AF488" s="7" t="s">
        <v>1613</v>
      </c>
      <c r="AG488" s="9" t="str">
        <f t="shared" si="78"/>
        <v>CMAC</v>
      </c>
      <c r="AH488" s="7"/>
      <c r="AI488" s="7"/>
      <c r="AJ488" s="7"/>
      <c r="AK488" s="7"/>
      <c r="AL488" s="7"/>
      <c r="AM488" s="7"/>
      <c r="AN488" s="7"/>
      <c r="AO488" s="7" t="e">
        <f ca="1">SEPARARAPELLIDOS2018(Tabla1[[#This Row],[APELLIDOS Y NOMBRES]])</f>
        <v>#NAME?</v>
      </c>
      <c r="AP488" s="7">
        <f t="shared" ca="1" si="79"/>
        <v>0</v>
      </c>
      <c r="AQ488" s="7">
        <f t="shared" ca="1" si="80"/>
        <v>0</v>
      </c>
      <c r="AR488" s="7">
        <f t="shared" ca="1" si="81"/>
        <v>0</v>
      </c>
      <c r="AS488" s="7" t="e">
        <f ca="1">QuitarSimbolos(Tabla1[[#This Row],[CODTRA5]])</f>
        <v>#NAME?</v>
      </c>
      <c r="AT488" s="7" t="s">
        <v>1974</v>
      </c>
      <c r="AU488" s="7">
        <f t="shared" si="76"/>
        <v>2</v>
      </c>
      <c r="AV488" s="7">
        <v>1</v>
      </c>
      <c r="AW488" s="7" t="str">
        <f>+Tabla1[[#This Row],[DNI23]]</f>
        <v>40736049</v>
      </c>
      <c r="AX488" s="7">
        <v>604</v>
      </c>
      <c r="AY488" s="11">
        <f>+Tabla1[[#This Row],[FECHA DE
NACIMIENTO]]</f>
        <v>29434</v>
      </c>
      <c r="AZ488" s="7">
        <f ca="1">+Tabla1[[#This Row],[CODTRA6]]</f>
        <v>0</v>
      </c>
      <c r="BA488" s="7">
        <f ca="1">+Tabla1[[#This Row],[CODTRA7]]</f>
        <v>0</v>
      </c>
      <c r="BB488" s="7" t="e">
        <f ca="1">+Tabla1[[#This Row],[CODTRA8]]</f>
        <v>#NAME?</v>
      </c>
      <c r="BC488" s="7">
        <f>+Tabla1[[#This Row],[SEXO]]</f>
        <v>2</v>
      </c>
      <c r="BD488" s="7">
        <v>9589</v>
      </c>
      <c r="BE488" s="7"/>
      <c r="BF488" s="7">
        <v>959616135</v>
      </c>
      <c r="BG488" s="10" t="s">
        <v>1704</v>
      </c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</row>
    <row r="489" spans="1:88" ht="15" x14ac:dyDescent="0.25">
      <c r="A489">
        <v>488</v>
      </c>
      <c r="B489" s="28">
        <v>225</v>
      </c>
      <c r="C489" s="28" t="s">
        <v>798</v>
      </c>
      <c r="D489" s="45">
        <v>29318124</v>
      </c>
      <c r="E489" s="29" t="s">
        <v>2666</v>
      </c>
      <c r="F489" s="29"/>
      <c r="G489" s="29" t="s">
        <v>1702</v>
      </c>
      <c r="H489" s="30">
        <f t="shared" si="77"/>
        <v>22907</v>
      </c>
      <c r="I489" s="29"/>
      <c r="J489" s="28">
        <v>0</v>
      </c>
      <c r="K489" s="31">
        <v>0</v>
      </c>
      <c r="L489" s="7"/>
      <c r="M489" s="7"/>
      <c r="N489" s="7"/>
      <c r="O489" s="32" t="str">
        <f>"Retención Judicial "&amp;(Tabla1[[#This Row],[JUDICIAL]]*100)&amp;"%"</f>
        <v>Retención Judicial 0%</v>
      </c>
      <c r="P489" s="7"/>
      <c r="Q489" s="33">
        <f t="shared" si="82"/>
        <v>930</v>
      </c>
      <c r="R489" s="34">
        <f>+Tabla1[[#This Row],[MINIMO VITAL]]*9%</f>
        <v>83.7</v>
      </c>
      <c r="S489" s="7"/>
      <c r="T489" s="7">
        <f t="shared" ca="1" si="73"/>
        <v>56</v>
      </c>
      <c r="U489" s="7" t="str">
        <f t="shared" si="74"/>
        <v>29318124</v>
      </c>
      <c r="V489" s="7"/>
      <c r="W489" s="7"/>
      <c r="X489" s="7"/>
      <c r="Y489" s="7"/>
      <c r="Z489" s="7"/>
      <c r="AA489" s="8">
        <f>+Tabla1[[#This Row],[FECHA DE
NACIMIENTO]]</f>
        <v>22907</v>
      </c>
      <c r="AB489" s="20"/>
      <c r="AC489" s="7"/>
      <c r="AD489" s="7" t="str">
        <f>IF(COUNTIF(D$1:D488,D489)=0,"OK","Duplicado")</f>
        <v>OK</v>
      </c>
      <c r="AE489" s="7" t="str">
        <f t="shared" ca="1" si="75"/>
        <v>Inactivo</v>
      </c>
      <c r="AF489" s="9" t="s">
        <v>799</v>
      </c>
      <c r="AG489" s="9" t="str">
        <f t="shared" si="78"/>
        <v>CMAC</v>
      </c>
      <c r="AH489" s="7"/>
      <c r="AI489" s="7"/>
      <c r="AJ489" s="7"/>
      <c r="AK489" s="7"/>
      <c r="AL489" s="7"/>
      <c r="AM489" s="7"/>
      <c r="AN489" s="7"/>
      <c r="AO489" s="7" t="e">
        <f ca="1">SEPARARAPELLIDOS2018(Tabla1[[#This Row],[APELLIDOS Y NOMBRES]])</f>
        <v>#NAME?</v>
      </c>
      <c r="AP489" s="7">
        <f t="shared" ca="1" si="79"/>
        <v>0</v>
      </c>
      <c r="AQ489" s="7">
        <f t="shared" ca="1" si="80"/>
        <v>0</v>
      </c>
      <c r="AR489" s="7">
        <f t="shared" ca="1" si="81"/>
        <v>0</v>
      </c>
      <c r="AS489" s="7" t="e">
        <f ca="1">QuitarSimbolos(Tabla1[[#This Row],[CODTRA5]])</f>
        <v>#NAME?</v>
      </c>
      <c r="AT489" s="7" t="s">
        <v>1703</v>
      </c>
      <c r="AU489" s="7">
        <f t="shared" si="76"/>
        <v>1</v>
      </c>
      <c r="AV489" s="7">
        <v>1</v>
      </c>
      <c r="AW489" s="7" t="str">
        <f>+Tabla1[[#This Row],[DNI23]]</f>
        <v>29318124</v>
      </c>
      <c r="AX489" s="7">
        <v>604</v>
      </c>
      <c r="AY489" s="8">
        <f>+Tabla1[[#This Row],[FECHA DE
NACIMIENTO]]</f>
        <v>22907</v>
      </c>
      <c r="AZ489" s="7">
        <f ca="1">+Tabla1[[#This Row],[CODTRA6]]</f>
        <v>0</v>
      </c>
      <c r="BA489" s="7">
        <f ca="1">+Tabla1[[#This Row],[CODTRA7]]</f>
        <v>0</v>
      </c>
      <c r="BB489" s="7" t="e">
        <f ca="1">+Tabla1[[#This Row],[CODTRA8]]</f>
        <v>#NAME?</v>
      </c>
      <c r="BC489" s="7">
        <f>+Tabla1[[#This Row],[SEXO]]</f>
        <v>1</v>
      </c>
      <c r="BD489" s="7">
        <v>9589</v>
      </c>
      <c r="BE489" s="7"/>
      <c r="BF489" s="7">
        <v>991902916</v>
      </c>
      <c r="BG489" s="10" t="s">
        <v>2667</v>
      </c>
      <c r="BH489" s="7">
        <v>3</v>
      </c>
      <c r="BI489" s="9" t="s">
        <v>2127</v>
      </c>
      <c r="BJ489" s="7">
        <v>302</v>
      </c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>
        <v>40701</v>
      </c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9"/>
      <c r="CH489" s="9"/>
      <c r="CI489" s="9"/>
      <c r="CJ489" s="7">
        <v>1</v>
      </c>
    </row>
    <row r="490" spans="1:88" ht="15" x14ac:dyDescent="0.25">
      <c r="A490">
        <v>489</v>
      </c>
      <c r="B490" s="28">
        <v>232</v>
      </c>
      <c r="C490" s="28" t="s">
        <v>3476</v>
      </c>
      <c r="D490" s="45">
        <v>30835510</v>
      </c>
      <c r="E490" s="35" t="s">
        <v>3470</v>
      </c>
      <c r="F490" s="35" t="s">
        <v>3669</v>
      </c>
      <c r="G490" s="35" t="s">
        <v>1757</v>
      </c>
      <c r="H490" s="30">
        <f t="shared" si="77"/>
        <v>26876</v>
      </c>
      <c r="I490" s="29" t="s">
        <v>1710</v>
      </c>
      <c r="J490" s="28">
        <v>0</v>
      </c>
      <c r="K490" s="31">
        <v>0</v>
      </c>
      <c r="L490" s="7"/>
      <c r="M490" s="7"/>
      <c r="N490" s="7"/>
      <c r="O490" s="32" t="str">
        <f>"Retención Judicial "&amp;(Tabla1[[#This Row],[JUDICIAL]]*100)&amp;"%"</f>
        <v>Retención Judicial 0%</v>
      </c>
      <c r="P490" s="7"/>
      <c r="Q490" s="33">
        <f t="shared" si="82"/>
        <v>930</v>
      </c>
      <c r="R490" s="34">
        <f>+Tabla1[[#This Row],[MINIMO VITAL]]*9%</f>
        <v>83.7</v>
      </c>
      <c r="S490" s="7"/>
      <c r="T490" s="7">
        <f t="shared" ca="1" si="73"/>
        <v>45</v>
      </c>
      <c r="U490" s="7" t="str">
        <f t="shared" si="74"/>
        <v>30835510</v>
      </c>
      <c r="V490" s="7"/>
      <c r="W490" s="7"/>
      <c r="X490" s="7"/>
      <c r="Y490" s="7"/>
      <c r="Z490" s="7"/>
      <c r="AA490" s="8">
        <f>+Tabla1[[#This Row],[FECHA DE
NACIMIENTO]]</f>
        <v>26876</v>
      </c>
      <c r="AB490" s="20"/>
      <c r="AC490" s="7"/>
      <c r="AD490" s="7" t="str">
        <f>IF(COUNTIF(D$1:D489,D490)=0,"OK","Duplicado")</f>
        <v>OK</v>
      </c>
      <c r="AE490" s="7" t="str">
        <f t="shared" ca="1" si="75"/>
        <v>Inactivo</v>
      </c>
      <c r="AF490" s="9" t="s">
        <v>1720</v>
      </c>
      <c r="AG490" s="9" t="str">
        <f t="shared" si="78"/>
        <v/>
      </c>
      <c r="AH490" s="7"/>
      <c r="AI490" s="7"/>
      <c r="AJ490" s="7"/>
      <c r="AK490" s="7"/>
      <c r="AL490" s="7"/>
      <c r="AM490" s="7"/>
      <c r="AN490" s="7"/>
      <c r="AO490" s="7" t="e">
        <f ca="1">SEPARARAPELLIDOS2018(Tabla1[[#This Row],[APELLIDOS Y NOMBRES]])</f>
        <v>#NAME?</v>
      </c>
      <c r="AP490" s="7">
        <f t="shared" ca="1" si="79"/>
        <v>0</v>
      </c>
      <c r="AQ490" s="7">
        <f t="shared" ca="1" si="80"/>
        <v>0</v>
      </c>
      <c r="AR490" s="7">
        <f t="shared" ca="1" si="81"/>
        <v>0</v>
      </c>
      <c r="AS490" s="7" t="e">
        <f ca="1">QuitarSimbolos(Tabla1[[#This Row],[CODTRA5]])</f>
        <v>#NAME?</v>
      </c>
      <c r="AT490" s="7" t="s">
        <v>1703</v>
      </c>
      <c r="AU490" s="7">
        <f t="shared" si="76"/>
        <v>1</v>
      </c>
      <c r="AV490" s="7">
        <v>1</v>
      </c>
      <c r="AW490" s="7" t="str">
        <f>+Tabla1[[#This Row],[DNI23]]</f>
        <v>30835510</v>
      </c>
      <c r="AX490" s="7">
        <v>604</v>
      </c>
      <c r="AY490" s="8">
        <f>+Tabla1[[#This Row],[FECHA DE
NACIMIENTO]]</f>
        <v>26876</v>
      </c>
      <c r="AZ490" s="7">
        <f ca="1">+Tabla1[[#This Row],[CODTRA6]]</f>
        <v>0</v>
      </c>
      <c r="BA490" s="7">
        <f ca="1">+Tabla1[[#This Row],[CODTRA7]]</f>
        <v>0</v>
      </c>
      <c r="BB490" s="7" t="e">
        <f ca="1">+Tabla1[[#This Row],[CODTRA8]]</f>
        <v>#NAME?</v>
      </c>
      <c r="BC490" s="7">
        <f>+Tabla1[[#This Row],[SEXO]]</f>
        <v>1</v>
      </c>
      <c r="BD490" s="7">
        <v>9589</v>
      </c>
      <c r="BE490" s="7"/>
      <c r="BF490" s="7">
        <v>973813147</v>
      </c>
      <c r="BG490" s="10" t="s">
        <v>2668</v>
      </c>
      <c r="BH490" s="7">
        <v>3</v>
      </c>
      <c r="BI490" s="9" t="s">
        <v>2127</v>
      </c>
      <c r="BJ490" s="7">
        <v>302</v>
      </c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>
        <v>40701</v>
      </c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9"/>
      <c r="CH490" s="9"/>
      <c r="CI490" s="9"/>
      <c r="CJ490" s="7">
        <v>1</v>
      </c>
    </row>
    <row r="491" spans="1:88" ht="15" x14ac:dyDescent="0.25">
      <c r="A491">
        <v>490</v>
      </c>
      <c r="B491" s="28">
        <v>69</v>
      </c>
      <c r="C491" s="28" t="s">
        <v>800</v>
      </c>
      <c r="D491" s="45">
        <v>4632456</v>
      </c>
      <c r="E491" s="35" t="s">
        <v>2669</v>
      </c>
      <c r="F491" s="29" t="s">
        <v>2670</v>
      </c>
      <c r="G491" s="29" t="s">
        <v>1742</v>
      </c>
      <c r="H491" s="30">
        <f t="shared" si="77"/>
        <v>20773</v>
      </c>
      <c r="I491" s="29" t="s">
        <v>1737</v>
      </c>
      <c r="J491" s="28">
        <v>0</v>
      </c>
      <c r="K491" s="31">
        <v>0</v>
      </c>
      <c r="L491" s="7"/>
      <c r="M491" s="7"/>
      <c r="N491" s="7"/>
      <c r="O491" s="32" t="str">
        <f>"Retención Judicial "&amp;(Tabla1[[#This Row],[JUDICIAL]]*100)&amp;"%"</f>
        <v>Retención Judicial 0%</v>
      </c>
      <c r="P491" s="7"/>
      <c r="Q491" s="33">
        <f t="shared" si="82"/>
        <v>930</v>
      </c>
      <c r="R491" s="34">
        <f>+Tabla1[[#This Row],[MINIMO VITAL]]*9%</f>
        <v>83.7</v>
      </c>
      <c r="S491" s="7"/>
      <c r="T491" s="7">
        <f t="shared" ca="1" si="73"/>
        <v>62</v>
      </c>
      <c r="U491" s="7" t="str">
        <f t="shared" si="74"/>
        <v>04632456</v>
      </c>
      <c r="V491" s="7"/>
      <c r="W491" s="7"/>
      <c r="X491" s="7"/>
      <c r="Y491" s="7"/>
      <c r="Z491" s="7"/>
      <c r="AA491" s="8">
        <f>+Tabla1[[#This Row],[FECHA DE
NACIMIENTO]]</f>
        <v>20773</v>
      </c>
      <c r="AB491" s="20"/>
      <c r="AC491" s="7"/>
      <c r="AD491" s="7" t="str">
        <f>IF(COUNTIF(D$1:D490,D491)=0,"OK","Duplicado")</f>
        <v>OK</v>
      </c>
      <c r="AE491" s="7" t="str">
        <f t="shared" ca="1" si="75"/>
        <v>Inactivo</v>
      </c>
      <c r="AF491" s="9" t="s">
        <v>801</v>
      </c>
      <c r="AG491" s="9" t="str">
        <f t="shared" si="78"/>
        <v>CMAC</v>
      </c>
      <c r="AH491" s="7"/>
      <c r="AI491" s="7"/>
      <c r="AJ491" s="7"/>
      <c r="AK491" s="7"/>
      <c r="AL491" s="7"/>
      <c r="AM491" s="7"/>
      <c r="AN491" s="7"/>
      <c r="AO491" s="7" t="e">
        <f ca="1">SEPARARAPELLIDOS2018(Tabla1[[#This Row],[APELLIDOS Y NOMBRES]])</f>
        <v>#NAME?</v>
      </c>
      <c r="AP491" s="7">
        <f t="shared" ca="1" si="79"/>
        <v>0</v>
      </c>
      <c r="AQ491" s="7">
        <f t="shared" ca="1" si="80"/>
        <v>0</v>
      </c>
      <c r="AR491" s="7">
        <f t="shared" ca="1" si="81"/>
        <v>0</v>
      </c>
      <c r="AS491" s="7" t="e">
        <f ca="1">QuitarSimbolos(Tabla1[[#This Row],[CODTRA5]])</f>
        <v>#NAME?</v>
      </c>
      <c r="AT491" s="7" t="s">
        <v>1703</v>
      </c>
      <c r="AU491" s="7">
        <f t="shared" si="76"/>
        <v>1</v>
      </c>
      <c r="AV491" s="7">
        <v>1</v>
      </c>
      <c r="AW491" s="7" t="str">
        <f>+Tabla1[[#This Row],[DNI23]]</f>
        <v>04632456</v>
      </c>
      <c r="AX491" s="7">
        <v>604</v>
      </c>
      <c r="AY491" s="8">
        <f>+Tabla1[[#This Row],[FECHA DE
NACIMIENTO]]</f>
        <v>20773</v>
      </c>
      <c r="AZ491" s="7">
        <f ca="1">+Tabla1[[#This Row],[CODTRA6]]</f>
        <v>0</v>
      </c>
      <c r="BA491" s="7">
        <f ca="1">+Tabla1[[#This Row],[CODTRA7]]</f>
        <v>0</v>
      </c>
      <c r="BB491" s="7" t="e">
        <f ca="1">+Tabla1[[#This Row],[CODTRA8]]</f>
        <v>#NAME?</v>
      </c>
      <c r="BC491" s="7">
        <f>+Tabla1[[#This Row],[SEXO]]</f>
        <v>1</v>
      </c>
      <c r="BD491" s="7">
        <v>9589</v>
      </c>
      <c r="BE491" s="7"/>
      <c r="BF491" s="7">
        <v>959616135</v>
      </c>
      <c r="BG491" s="10" t="s">
        <v>1704</v>
      </c>
      <c r="BH491" s="7"/>
      <c r="BI491" s="9"/>
      <c r="BJ491" s="7"/>
      <c r="BK491" s="7"/>
      <c r="BL491" s="7"/>
      <c r="BM491" s="7" t="s">
        <v>1721</v>
      </c>
      <c r="BN491" s="7">
        <v>3</v>
      </c>
      <c r="BO491" s="7"/>
      <c r="BP491" s="7"/>
      <c r="BQ491" s="7"/>
      <c r="BR491" s="7"/>
      <c r="BS491" s="7"/>
      <c r="BT491" s="7"/>
      <c r="BU491" s="7">
        <v>40704</v>
      </c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9"/>
      <c r="CH491" s="9"/>
      <c r="CI491" s="9"/>
      <c r="CJ491" s="7">
        <v>1</v>
      </c>
    </row>
    <row r="492" spans="1:88" ht="15" x14ac:dyDescent="0.25">
      <c r="A492">
        <v>491</v>
      </c>
      <c r="B492" s="28">
        <v>454</v>
      </c>
      <c r="C492" s="28" t="s">
        <v>802</v>
      </c>
      <c r="D492" s="45">
        <v>42994413</v>
      </c>
      <c r="E492" s="35" t="s">
        <v>3471</v>
      </c>
      <c r="F492" s="29" t="s">
        <v>1720</v>
      </c>
      <c r="G492" s="29" t="s">
        <v>1702</v>
      </c>
      <c r="H492" s="30">
        <f t="shared" si="77"/>
        <v>31181</v>
      </c>
      <c r="I492" s="29" t="s">
        <v>1720</v>
      </c>
      <c r="J492" s="28">
        <v>0</v>
      </c>
      <c r="K492" s="31">
        <v>0</v>
      </c>
      <c r="L492" s="7"/>
      <c r="M492" s="7"/>
      <c r="N492" s="7"/>
      <c r="O492" s="32" t="str">
        <f>"Retención Judicial "&amp;(Tabla1[[#This Row],[JUDICIAL]]*100)&amp;"%"</f>
        <v>Retención Judicial 0%</v>
      </c>
      <c r="P492" s="7"/>
      <c r="Q492" s="33">
        <f t="shared" si="82"/>
        <v>930</v>
      </c>
      <c r="R492" s="34">
        <f>+Tabla1[[#This Row],[MINIMO VITAL]]*9%</f>
        <v>83.7</v>
      </c>
      <c r="S492" s="7"/>
      <c r="T492" s="7">
        <f t="shared" ca="1" si="73"/>
        <v>33</v>
      </c>
      <c r="U492" s="7" t="str">
        <f t="shared" si="74"/>
        <v>42994413</v>
      </c>
      <c r="V492" s="7"/>
      <c r="W492" s="7"/>
      <c r="X492" s="7"/>
      <c r="Y492" s="7"/>
      <c r="Z492" s="7"/>
      <c r="AA492" s="8">
        <f>+Tabla1[[#This Row],[FECHA DE
NACIMIENTO]]</f>
        <v>31181</v>
      </c>
      <c r="AB492" s="20"/>
      <c r="AC492" s="7"/>
      <c r="AD492" s="7" t="str">
        <f>IF(COUNTIF(D$1:D491,D492)=0,"OK","Duplicado")</f>
        <v>OK</v>
      </c>
      <c r="AE492" s="7" t="str">
        <f t="shared" ca="1" si="75"/>
        <v>Inactivo</v>
      </c>
      <c r="AF492" s="9" t="s">
        <v>1720</v>
      </c>
      <c r="AG492" s="9" t="str">
        <f t="shared" si="78"/>
        <v/>
      </c>
      <c r="AH492" s="7"/>
      <c r="AI492" s="7"/>
      <c r="AJ492" s="7"/>
      <c r="AK492" s="7"/>
      <c r="AL492" s="7"/>
      <c r="AM492" s="7"/>
      <c r="AN492" s="7"/>
      <c r="AO492" s="7" t="e">
        <f ca="1">SEPARARAPELLIDOS2018(Tabla1[[#This Row],[APELLIDOS Y NOMBRES]])</f>
        <v>#NAME?</v>
      </c>
      <c r="AP492" s="7">
        <f t="shared" ca="1" si="79"/>
        <v>0</v>
      </c>
      <c r="AQ492" s="7">
        <f t="shared" ca="1" si="80"/>
        <v>0</v>
      </c>
      <c r="AR492" s="7">
        <f t="shared" ca="1" si="81"/>
        <v>0</v>
      </c>
      <c r="AS492" s="7" t="e">
        <f ca="1">QuitarSimbolos(Tabla1[[#This Row],[CODTRA5]])</f>
        <v>#NAME?</v>
      </c>
      <c r="AT492" s="7" t="s">
        <v>1703</v>
      </c>
      <c r="AU492" s="7">
        <f t="shared" si="76"/>
        <v>1</v>
      </c>
      <c r="AV492" s="7">
        <v>1</v>
      </c>
      <c r="AW492" s="7" t="str">
        <f>+Tabla1[[#This Row],[DNI23]]</f>
        <v>42994413</v>
      </c>
      <c r="AX492" s="7">
        <v>604</v>
      </c>
      <c r="AY492" s="8">
        <f>+Tabla1[[#This Row],[FECHA DE
NACIMIENTO]]</f>
        <v>31181</v>
      </c>
      <c r="AZ492" s="7">
        <f ca="1">+Tabla1[[#This Row],[CODTRA6]]</f>
        <v>0</v>
      </c>
      <c r="BA492" s="7">
        <f ca="1">+Tabla1[[#This Row],[CODTRA7]]</f>
        <v>0</v>
      </c>
      <c r="BB492" s="7" t="e">
        <f ca="1">+Tabla1[[#This Row],[CODTRA8]]</f>
        <v>#NAME?</v>
      </c>
      <c r="BC492" s="7">
        <f>+Tabla1[[#This Row],[SEXO]]</f>
        <v>1</v>
      </c>
      <c r="BD492" s="7">
        <v>9589</v>
      </c>
      <c r="BE492" s="7"/>
      <c r="BF492" s="7">
        <v>981991100</v>
      </c>
      <c r="BG492" s="10" t="s">
        <v>2671</v>
      </c>
      <c r="BH492" s="7">
        <v>3</v>
      </c>
      <c r="BI492" s="9" t="s">
        <v>2046</v>
      </c>
      <c r="BJ492" s="7">
        <v>404</v>
      </c>
      <c r="BK492" s="7"/>
      <c r="BL492" s="7"/>
      <c r="BM492" s="7"/>
      <c r="BN492" s="7"/>
      <c r="BO492" s="7"/>
      <c r="BP492" s="7"/>
      <c r="BQ492" s="7"/>
      <c r="BR492" s="7"/>
      <c r="BS492" s="7"/>
      <c r="BT492" s="7" t="s">
        <v>2089</v>
      </c>
      <c r="BU492" s="7">
        <v>40701</v>
      </c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9"/>
      <c r="CH492" s="9"/>
      <c r="CI492" s="9"/>
      <c r="CJ492" s="7">
        <v>1</v>
      </c>
    </row>
    <row r="493" spans="1:88" ht="15" x14ac:dyDescent="0.25">
      <c r="A493">
        <v>492</v>
      </c>
      <c r="B493" s="28">
        <v>83</v>
      </c>
      <c r="C493" s="28" t="s">
        <v>803</v>
      </c>
      <c r="D493" s="45">
        <v>4635505</v>
      </c>
      <c r="E493" s="35" t="s">
        <v>2672</v>
      </c>
      <c r="F493" s="29"/>
      <c r="G493" s="29" t="s">
        <v>1702</v>
      </c>
      <c r="H493" s="30">
        <f t="shared" si="77"/>
        <v>18885</v>
      </c>
      <c r="I493" s="29" t="s">
        <v>1720</v>
      </c>
      <c r="J493" s="28">
        <v>0</v>
      </c>
      <c r="K493" s="31">
        <v>0</v>
      </c>
      <c r="L493" s="7"/>
      <c r="M493" s="7"/>
      <c r="N493" s="7"/>
      <c r="O493" s="32" t="str">
        <f>"Retención Judicial "&amp;(Tabla1[[#This Row],[JUDICIAL]]*100)&amp;"%"</f>
        <v>Retención Judicial 0%</v>
      </c>
      <c r="P493" s="7"/>
      <c r="Q493" s="33">
        <f t="shared" si="82"/>
        <v>930</v>
      </c>
      <c r="R493" s="34">
        <f>+Tabla1[[#This Row],[MINIMO VITAL]]*9%</f>
        <v>83.7</v>
      </c>
      <c r="S493" s="7"/>
      <c r="T493" s="7">
        <f t="shared" ca="1" si="73"/>
        <v>67</v>
      </c>
      <c r="U493" s="7" t="str">
        <f t="shared" si="74"/>
        <v>04635505</v>
      </c>
      <c r="V493" s="7"/>
      <c r="W493" s="7"/>
      <c r="X493" s="7"/>
      <c r="Y493" s="7"/>
      <c r="Z493" s="7"/>
      <c r="AA493" s="8">
        <f>+Tabla1[[#This Row],[FECHA DE
NACIMIENTO]]</f>
        <v>18885</v>
      </c>
      <c r="AB493" s="20"/>
      <c r="AC493" s="7"/>
      <c r="AD493" s="7" t="str">
        <f>IF(COUNTIF(D$1:D492,D493)=0,"OK","Duplicado")</f>
        <v>OK</v>
      </c>
      <c r="AE493" s="7" t="str">
        <f t="shared" ca="1" si="75"/>
        <v>Inactivo</v>
      </c>
      <c r="AF493" s="9" t="s">
        <v>804</v>
      </c>
      <c r="AG493" s="9" t="str">
        <f t="shared" si="78"/>
        <v>CMAC</v>
      </c>
      <c r="AH493" s="7"/>
      <c r="AI493" s="7"/>
      <c r="AJ493" s="7"/>
      <c r="AK493" s="7"/>
      <c r="AL493" s="7"/>
      <c r="AM493" s="7"/>
      <c r="AN493" s="7"/>
      <c r="AO493" s="7" t="e">
        <f ca="1">SEPARARAPELLIDOS2018(Tabla1[[#This Row],[APELLIDOS Y NOMBRES]])</f>
        <v>#NAME?</v>
      </c>
      <c r="AP493" s="7">
        <f t="shared" ca="1" si="79"/>
        <v>0</v>
      </c>
      <c r="AQ493" s="7">
        <f t="shared" ca="1" si="80"/>
        <v>0</v>
      </c>
      <c r="AR493" s="7">
        <f t="shared" ca="1" si="81"/>
        <v>0</v>
      </c>
      <c r="AS493" s="7" t="e">
        <f ca="1">QuitarSimbolos(Tabla1[[#This Row],[CODTRA5]])</f>
        <v>#NAME?</v>
      </c>
      <c r="AT493" s="7" t="s">
        <v>1703</v>
      </c>
      <c r="AU493" s="7">
        <f t="shared" si="76"/>
        <v>1</v>
      </c>
      <c r="AV493" s="7">
        <v>1</v>
      </c>
      <c r="AW493" s="7" t="str">
        <f>+Tabla1[[#This Row],[DNI23]]</f>
        <v>04635505</v>
      </c>
      <c r="AX493" s="7">
        <v>604</v>
      </c>
      <c r="AY493" s="8">
        <f>+Tabla1[[#This Row],[FECHA DE
NACIMIENTO]]</f>
        <v>18885</v>
      </c>
      <c r="AZ493" s="7">
        <f ca="1">+Tabla1[[#This Row],[CODTRA6]]</f>
        <v>0</v>
      </c>
      <c r="BA493" s="7">
        <f ca="1">+Tabla1[[#This Row],[CODTRA7]]</f>
        <v>0</v>
      </c>
      <c r="BB493" s="7" t="e">
        <f ca="1">+Tabla1[[#This Row],[CODTRA8]]</f>
        <v>#NAME?</v>
      </c>
      <c r="BC493" s="7">
        <f>+Tabla1[[#This Row],[SEXO]]</f>
        <v>1</v>
      </c>
      <c r="BD493" s="7">
        <v>9589</v>
      </c>
      <c r="BE493" s="7"/>
      <c r="BF493" s="7">
        <v>959616135</v>
      </c>
      <c r="BG493" s="10" t="s">
        <v>1704</v>
      </c>
      <c r="BH493" s="7">
        <v>3</v>
      </c>
      <c r="BI493" s="9" t="s">
        <v>2271</v>
      </c>
      <c r="BJ493" s="7">
        <v>103</v>
      </c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>
        <v>40701</v>
      </c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9"/>
      <c r="CH493" s="9"/>
      <c r="CI493" s="9"/>
      <c r="CJ493" s="7">
        <v>1</v>
      </c>
    </row>
    <row r="494" spans="1:88" ht="15" x14ac:dyDescent="0.25">
      <c r="A494">
        <v>493</v>
      </c>
      <c r="B494" s="28">
        <v>1005</v>
      </c>
      <c r="C494" s="28" t="s">
        <v>805</v>
      </c>
      <c r="D494" s="45">
        <v>44330773</v>
      </c>
      <c r="E494" s="35" t="s">
        <v>2673</v>
      </c>
      <c r="F494" s="29"/>
      <c r="G494" s="29" t="s">
        <v>1702</v>
      </c>
      <c r="H494" s="30">
        <f t="shared" si="77"/>
        <v>31849</v>
      </c>
      <c r="I494" s="29"/>
      <c r="J494" s="28">
        <v>0</v>
      </c>
      <c r="K494" s="31">
        <v>0</v>
      </c>
      <c r="L494" s="7"/>
      <c r="M494" s="7"/>
      <c r="N494" s="7"/>
      <c r="O494" s="32" t="str">
        <f>"Retención Judicial "&amp;(Tabla1[[#This Row],[JUDICIAL]]*100)&amp;"%"</f>
        <v>Retención Judicial 0%</v>
      </c>
      <c r="P494" s="7"/>
      <c r="Q494" s="33">
        <f t="shared" si="82"/>
        <v>930</v>
      </c>
      <c r="R494" s="34">
        <f>+Tabla1[[#This Row],[MINIMO VITAL]]*9%</f>
        <v>83.7</v>
      </c>
      <c r="S494" s="7"/>
      <c r="T494" s="7">
        <f t="shared" ca="1" si="73"/>
        <v>32</v>
      </c>
      <c r="U494" s="7" t="str">
        <f t="shared" si="74"/>
        <v>44330773</v>
      </c>
      <c r="V494" s="7"/>
      <c r="W494" s="7"/>
      <c r="X494" s="7"/>
      <c r="Y494" s="7"/>
      <c r="Z494" s="7"/>
      <c r="AA494" s="8">
        <f>+Tabla1[[#This Row],[FECHA DE
NACIMIENTO]]</f>
        <v>31849</v>
      </c>
      <c r="AB494" s="20"/>
      <c r="AC494" s="7"/>
      <c r="AD494" s="7" t="str">
        <f>IF(COUNTIF(D$1:D493,D494)=0,"OK","Duplicado")</f>
        <v>OK</v>
      </c>
      <c r="AE494" s="7" t="str">
        <f t="shared" ca="1" si="75"/>
        <v>Inactivo</v>
      </c>
      <c r="AF494" s="9" t="s">
        <v>806</v>
      </c>
      <c r="AG494" s="9" t="str">
        <f t="shared" si="78"/>
        <v>CMAC</v>
      </c>
      <c r="AH494" s="7"/>
      <c r="AI494" s="7"/>
      <c r="AJ494" s="7"/>
      <c r="AK494" s="7"/>
      <c r="AL494" s="7"/>
      <c r="AM494" s="7"/>
      <c r="AN494" s="7"/>
      <c r="AO494" s="7" t="e">
        <f ca="1">SEPARARAPELLIDOS2018(Tabla1[[#This Row],[APELLIDOS Y NOMBRES]])</f>
        <v>#NAME?</v>
      </c>
      <c r="AP494" s="7">
        <f t="shared" ca="1" si="79"/>
        <v>0</v>
      </c>
      <c r="AQ494" s="7">
        <f t="shared" ca="1" si="80"/>
        <v>0</v>
      </c>
      <c r="AR494" s="7">
        <f t="shared" ca="1" si="81"/>
        <v>0</v>
      </c>
      <c r="AS494" s="7" t="e">
        <f ca="1">QuitarSimbolos(Tabla1[[#This Row],[CODTRA5]])</f>
        <v>#NAME?</v>
      </c>
      <c r="AT494" s="7" t="s">
        <v>1703</v>
      </c>
      <c r="AU494" s="7">
        <f t="shared" si="76"/>
        <v>1</v>
      </c>
      <c r="AV494" s="7">
        <v>1</v>
      </c>
      <c r="AW494" s="7" t="str">
        <f>+Tabla1[[#This Row],[DNI23]]</f>
        <v>44330773</v>
      </c>
      <c r="AX494" s="7">
        <v>604</v>
      </c>
      <c r="AY494" s="8">
        <f>+Tabla1[[#This Row],[FECHA DE
NACIMIENTO]]</f>
        <v>31849</v>
      </c>
      <c r="AZ494" s="7">
        <f ca="1">+Tabla1[[#This Row],[CODTRA6]]</f>
        <v>0</v>
      </c>
      <c r="BA494" s="7">
        <f ca="1">+Tabla1[[#This Row],[CODTRA7]]</f>
        <v>0</v>
      </c>
      <c r="BB494" s="7" t="e">
        <f ca="1">+Tabla1[[#This Row],[CODTRA8]]</f>
        <v>#NAME?</v>
      </c>
      <c r="BC494" s="7">
        <f>+Tabla1[[#This Row],[SEXO]]</f>
        <v>1</v>
      </c>
      <c r="BD494" s="7">
        <v>9589</v>
      </c>
      <c r="BE494" s="7"/>
      <c r="BF494" s="7">
        <v>959616135</v>
      </c>
      <c r="BG494" s="10" t="s">
        <v>1704</v>
      </c>
      <c r="BH494" s="7"/>
      <c r="BI494" s="9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9"/>
      <c r="CH494" s="9"/>
      <c r="CI494" s="9"/>
      <c r="CJ494" s="7">
        <v>1</v>
      </c>
    </row>
    <row r="495" spans="1:88" ht="15" x14ac:dyDescent="0.25">
      <c r="A495">
        <v>494</v>
      </c>
      <c r="B495" s="28">
        <v>1006</v>
      </c>
      <c r="C495" s="28" t="s">
        <v>807</v>
      </c>
      <c r="D495" s="45">
        <v>70139419</v>
      </c>
      <c r="E495" s="35" t="s">
        <v>2674</v>
      </c>
      <c r="F495" s="29"/>
      <c r="G495" s="29" t="s">
        <v>1702</v>
      </c>
      <c r="H495" s="30">
        <f t="shared" si="77"/>
        <v>33545</v>
      </c>
      <c r="I495" s="29"/>
      <c r="J495" s="28">
        <v>0</v>
      </c>
      <c r="K495" s="31">
        <v>0</v>
      </c>
      <c r="L495" s="7"/>
      <c r="M495" s="7"/>
      <c r="N495" s="7"/>
      <c r="O495" s="32" t="str">
        <f>"Retención Judicial "&amp;(Tabla1[[#This Row],[JUDICIAL]]*100)&amp;"%"</f>
        <v>Retención Judicial 0%</v>
      </c>
      <c r="P495" s="7"/>
      <c r="Q495" s="33">
        <f t="shared" si="82"/>
        <v>930</v>
      </c>
      <c r="R495" s="34">
        <f>+Tabla1[[#This Row],[MINIMO VITAL]]*9%</f>
        <v>83.7</v>
      </c>
      <c r="S495" s="7"/>
      <c r="T495" s="7">
        <f t="shared" ca="1" si="73"/>
        <v>27</v>
      </c>
      <c r="U495" s="7" t="str">
        <f t="shared" si="74"/>
        <v>70139419</v>
      </c>
      <c r="V495" s="7"/>
      <c r="W495" s="7"/>
      <c r="X495" s="7"/>
      <c r="Y495" s="7"/>
      <c r="Z495" s="7"/>
      <c r="AA495" s="8">
        <f>+Tabla1[[#This Row],[FECHA DE
NACIMIENTO]]</f>
        <v>33545</v>
      </c>
      <c r="AB495" s="20"/>
      <c r="AC495" s="7"/>
      <c r="AD495" s="7" t="str">
        <f>IF(COUNTIF(D$1:D494,D495)=0,"OK","Duplicado")</f>
        <v>OK</v>
      </c>
      <c r="AE495" s="7" t="str">
        <f t="shared" ca="1" si="75"/>
        <v>Inactivo</v>
      </c>
      <c r="AF495" s="9" t="s">
        <v>808</v>
      </c>
      <c r="AG495" s="9" t="str">
        <f t="shared" si="78"/>
        <v>CMAC</v>
      </c>
      <c r="AH495" s="7"/>
      <c r="AI495" s="7"/>
      <c r="AJ495" s="7"/>
      <c r="AK495" s="7"/>
      <c r="AL495" s="7"/>
      <c r="AM495" s="7"/>
      <c r="AN495" s="7"/>
      <c r="AO495" s="7" t="e">
        <f ca="1">SEPARARAPELLIDOS2018(Tabla1[[#This Row],[APELLIDOS Y NOMBRES]])</f>
        <v>#NAME?</v>
      </c>
      <c r="AP495" s="7">
        <f t="shared" ca="1" si="79"/>
        <v>0</v>
      </c>
      <c r="AQ495" s="7">
        <f t="shared" ca="1" si="80"/>
        <v>0</v>
      </c>
      <c r="AR495" s="7">
        <f t="shared" ca="1" si="81"/>
        <v>0</v>
      </c>
      <c r="AS495" s="7" t="e">
        <f ca="1">QuitarSimbolos(Tabla1[[#This Row],[CODTRA5]])</f>
        <v>#NAME?</v>
      </c>
      <c r="AT495" s="7" t="s">
        <v>1703</v>
      </c>
      <c r="AU495" s="7">
        <f t="shared" si="76"/>
        <v>1</v>
      </c>
      <c r="AV495" s="7">
        <v>1</v>
      </c>
      <c r="AW495" s="7" t="str">
        <f>+Tabla1[[#This Row],[DNI23]]</f>
        <v>70139419</v>
      </c>
      <c r="AX495" s="7">
        <v>604</v>
      </c>
      <c r="AY495" s="8">
        <f>+Tabla1[[#This Row],[FECHA DE
NACIMIENTO]]</f>
        <v>33545</v>
      </c>
      <c r="AZ495" s="7">
        <f ca="1">+Tabla1[[#This Row],[CODTRA6]]</f>
        <v>0</v>
      </c>
      <c r="BA495" s="7">
        <f ca="1">+Tabla1[[#This Row],[CODTRA7]]</f>
        <v>0</v>
      </c>
      <c r="BB495" s="7" t="e">
        <f ca="1">+Tabla1[[#This Row],[CODTRA8]]</f>
        <v>#NAME?</v>
      </c>
      <c r="BC495" s="7">
        <f>+Tabla1[[#This Row],[SEXO]]</f>
        <v>1</v>
      </c>
      <c r="BD495" s="7">
        <v>9589</v>
      </c>
      <c r="BE495" s="7"/>
      <c r="BF495" s="7">
        <v>989304129</v>
      </c>
      <c r="BG495" s="10" t="s">
        <v>2675</v>
      </c>
      <c r="BH495" s="7"/>
      <c r="BI495" s="9"/>
      <c r="BJ495" s="7"/>
      <c r="BK495" s="7"/>
      <c r="BL495" s="7"/>
      <c r="BM495" s="7" t="s">
        <v>1705</v>
      </c>
      <c r="BN495" s="7">
        <v>9</v>
      </c>
      <c r="BO495" s="7"/>
      <c r="BP495" s="7"/>
      <c r="BQ495" s="7"/>
      <c r="BR495" s="7">
        <v>2</v>
      </c>
      <c r="BS495" s="7" t="s">
        <v>2676</v>
      </c>
      <c r="BT495" s="7"/>
      <c r="BU495" s="7">
        <v>40701</v>
      </c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9"/>
      <c r="CH495" s="9"/>
      <c r="CI495" s="9"/>
      <c r="CJ495" s="7">
        <v>1</v>
      </c>
    </row>
    <row r="496" spans="1:88" ht="15" x14ac:dyDescent="0.25">
      <c r="A496">
        <v>495</v>
      </c>
      <c r="B496" s="28">
        <v>135</v>
      </c>
      <c r="C496" s="28" t="s">
        <v>809</v>
      </c>
      <c r="D496" s="45">
        <v>30825667</v>
      </c>
      <c r="E496" s="35" t="s">
        <v>2677</v>
      </c>
      <c r="F496" s="29"/>
      <c r="G496" s="29" t="s">
        <v>1702</v>
      </c>
      <c r="H496" s="30">
        <f t="shared" si="77"/>
        <v>19182</v>
      </c>
      <c r="I496" s="29"/>
      <c r="J496" s="28">
        <v>0</v>
      </c>
      <c r="K496" s="31">
        <v>0</v>
      </c>
      <c r="L496" s="7"/>
      <c r="M496" s="7"/>
      <c r="N496" s="7"/>
      <c r="O496" s="32" t="str">
        <f>"Retención Judicial "&amp;(Tabla1[[#This Row],[JUDICIAL]]*100)&amp;"%"</f>
        <v>Retención Judicial 0%</v>
      </c>
      <c r="P496" s="7"/>
      <c r="Q496" s="33">
        <f t="shared" si="82"/>
        <v>930</v>
      </c>
      <c r="R496" s="34">
        <f>+Tabla1[[#This Row],[MINIMO VITAL]]*9%</f>
        <v>83.7</v>
      </c>
      <c r="S496" s="7"/>
      <c r="T496" s="7">
        <f t="shared" ca="1" si="73"/>
        <v>66</v>
      </c>
      <c r="U496" s="7" t="str">
        <f t="shared" si="74"/>
        <v>30825667</v>
      </c>
      <c r="V496" s="7"/>
      <c r="W496" s="7"/>
      <c r="X496" s="7"/>
      <c r="Y496" s="7"/>
      <c r="Z496" s="7"/>
      <c r="AA496" s="8">
        <f>+Tabla1[[#This Row],[FECHA DE
NACIMIENTO]]</f>
        <v>19182</v>
      </c>
      <c r="AB496" s="20">
        <v>3.1</v>
      </c>
      <c r="AC496" s="7"/>
      <c r="AD496" s="7" t="str">
        <f>IF(COUNTIF(D$1:D495,D496)=0,"OK","Duplicado")</f>
        <v>OK</v>
      </c>
      <c r="AE496" s="7" t="str">
        <f t="shared" ca="1" si="75"/>
        <v>Inactivo</v>
      </c>
      <c r="AF496" s="9" t="s">
        <v>810</v>
      </c>
      <c r="AG496" s="9" t="str">
        <f t="shared" si="78"/>
        <v>CMAC</v>
      </c>
      <c r="AH496" s="7"/>
      <c r="AI496" s="7"/>
      <c r="AJ496" s="7"/>
      <c r="AK496" s="7"/>
      <c r="AL496" s="7"/>
      <c r="AM496" s="7"/>
      <c r="AN496" s="7"/>
      <c r="AO496" s="7" t="e">
        <f ca="1">SEPARARAPELLIDOS2018(Tabla1[[#This Row],[APELLIDOS Y NOMBRES]])</f>
        <v>#NAME?</v>
      </c>
      <c r="AP496" s="7">
        <f t="shared" ca="1" si="79"/>
        <v>0</v>
      </c>
      <c r="AQ496" s="7">
        <f t="shared" ca="1" si="80"/>
        <v>0</v>
      </c>
      <c r="AR496" s="7">
        <f t="shared" ca="1" si="81"/>
        <v>0</v>
      </c>
      <c r="AS496" s="7" t="e">
        <f ca="1">QuitarSimbolos(Tabla1[[#This Row],[CODTRA5]])</f>
        <v>#NAME?</v>
      </c>
      <c r="AT496" s="7" t="s">
        <v>1974</v>
      </c>
      <c r="AU496" s="7">
        <f t="shared" si="76"/>
        <v>2</v>
      </c>
      <c r="AV496" s="7">
        <v>1</v>
      </c>
      <c r="AW496" s="7" t="str">
        <f>+Tabla1[[#This Row],[DNI23]]</f>
        <v>30825667</v>
      </c>
      <c r="AX496" s="7">
        <v>604</v>
      </c>
      <c r="AY496" s="8">
        <f>+Tabla1[[#This Row],[FECHA DE
NACIMIENTO]]</f>
        <v>19182</v>
      </c>
      <c r="AZ496" s="7">
        <f ca="1">+Tabla1[[#This Row],[CODTRA6]]</f>
        <v>0</v>
      </c>
      <c r="BA496" s="7">
        <f ca="1">+Tabla1[[#This Row],[CODTRA7]]</f>
        <v>0</v>
      </c>
      <c r="BB496" s="7" t="e">
        <f ca="1">+Tabla1[[#This Row],[CODTRA8]]</f>
        <v>#NAME?</v>
      </c>
      <c r="BC496" s="7">
        <f>+Tabla1[[#This Row],[SEXO]]</f>
        <v>2</v>
      </c>
      <c r="BD496" s="7">
        <v>9589</v>
      </c>
      <c r="BE496" s="7"/>
      <c r="BF496" s="7">
        <v>959616135</v>
      </c>
      <c r="BG496" s="10" t="s">
        <v>1704</v>
      </c>
      <c r="BH496" s="7"/>
      <c r="BI496" s="9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9"/>
      <c r="CH496" s="9"/>
      <c r="CI496" s="9"/>
      <c r="CJ496" s="7">
        <v>1</v>
      </c>
    </row>
    <row r="497" spans="1:88" ht="15" x14ac:dyDescent="0.25">
      <c r="A497">
        <v>496</v>
      </c>
      <c r="B497" s="28">
        <v>1008</v>
      </c>
      <c r="C497" s="28" t="s">
        <v>811</v>
      </c>
      <c r="D497" s="45">
        <v>48567113</v>
      </c>
      <c r="E497" s="35" t="s">
        <v>2678</v>
      </c>
      <c r="F497" s="29" t="s">
        <v>2679</v>
      </c>
      <c r="G497" s="29" t="s">
        <v>1742</v>
      </c>
      <c r="H497" s="30">
        <f t="shared" si="77"/>
        <v>34626</v>
      </c>
      <c r="I497" s="29" t="s">
        <v>1710</v>
      </c>
      <c r="J497" s="28">
        <v>0</v>
      </c>
      <c r="K497" s="31">
        <v>0</v>
      </c>
      <c r="L497" s="7"/>
      <c r="M497" s="7"/>
      <c r="N497" s="7"/>
      <c r="O497" s="32" t="str">
        <f>"Retención Judicial "&amp;(Tabla1[[#This Row],[JUDICIAL]]*100)&amp;"%"</f>
        <v>Retención Judicial 0%</v>
      </c>
      <c r="P497" s="7"/>
      <c r="Q497" s="33">
        <f t="shared" si="82"/>
        <v>930</v>
      </c>
      <c r="R497" s="34">
        <f>+Tabla1[[#This Row],[MINIMO VITAL]]*9%</f>
        <v>83.7</v>
      </c>
      <c r="S497" s="7"/>
      <c r="T497" s="7">
        <f t="shared" ca="1" si="73"/>
        <v>24</v>
      </c>
      <c r="U497" s="7" t="str">
        <f t="shared" si="74"/>
        <v>48567113</v>
      </c>
      <c r="V497" s="7"/>
      <c r="W497" s="7"/>
      <c r="X497" s="7"/>
      <c r="Y497" s="7"/>
      <c r="Z497" s="7"/>
      <c r="AA497" s="8">
        <f>+Tabla1[[#This Row],[FECHA DE
NACIMIENTO]]</f>
        <v>34626</v>
      </c>
      <c r="AB497" s="20"/>
      <c r="AC497" s="7"/>
      <c r="AD497" s="7" t="str">
        <f>IF(COUNTIF(D$1:D496,D497)=0,"OK","Duplicado")</f>
        <v>OK</v>
      </c>
      <c r="AE497" s="7" t="str">
        <f t="shared" ca="1" si="75"/>
        <v>Inactivo</v>
      </c>
      <c r="AF497" s="9" t="s">
        <v>812</v>
      </c>
      <c r="AG497" s="9" t="str">
        <f t="shared" si="78"/>
        <v>CMAC</v>
      </c>
      <c r="AH497" s="7"/>
      <c r="AI497" s="7"/>
      <c r="AJ497" s="7"/>
      <c r="AK497" s="7"/>
      <c r="AL497" s="7"/>
      <c r="AM497" s="7"/>
      <c r="AN497" s="7"/>
      <c r="AO497" s="7" t="e">
        <f ca="1">SEPARARAPELLIDOS2018(Tabla1[[#This Row],[APELLIDOS Y NOMBRES]])</f>
        <v>#NAME?</v>
      </c>
      <c r="AP497" s="7">
        <f t="shared" ca="1" si="79"/>
        <v>0</v>
      </c>
      <c r="AQ497" s="7">
        <f t="shared" ca="1" si="80"/>
        <v>0</v>
      </c>
      <c r="AR497" s="7">
        <f t="shared" ca="1" si="81"/>
        <v>0</v>
      </c>
      <c r="AS497" s="7" t="e">
        <f ca="1">QuitarSimbolos(Tabla1[[#This Row],[CODTRA5]])</f>
        <v>#NAME?</v>
      </c>
      <c r="AT497" s="7" t="s">
        <v>1703</v>
      </c>
      <c r="AU497" s="7">
        <f t="shared" si="76"/>
        <v>1</v>
      </c>
      <c r="AV497" s="7">
        <v>1</v>
      </c>
      <c r="AW497" s="7" t="str">
        <f>+Tabla1[[#This Row],[DNI23]]</f>
        <v>48567113</v>
      </c>
      <c r="AX497" s="7">
        <v>604</v>
      </c>
      <c r="AY497" s="8">
        <f>+Tabla1[[#This Row],[FECHA DE
NACIMIENTO]]</f>
        <v>34626</v>
      </c>
      <c r="AZ497" s="7">
        <f ca="1">+Tabla1[[#This Row],[CODTRA6]]</f>
        <v>0</v>
      </c>
      <c r="BA497" s="7">
        <f ca="1">+Tabla1[[#This Row],[CODTRA7]]</f>
        <v>0</v>
      </c>
      <c r="BB497" s="7" t="e">
        <f ca="1">+Tabla1[[#This Row],[CODTRA8]]</f>
        <v>#NAME?</v>
      </c>
      <c r="BC497" s="7">
        <f>+Tabla1[[#This Row],[SEXO]]</f>
        <v>1</v>
      </c>
      <c r="BD497" s="7">
        <v>9589</v>
      </c>
      <c r="BE497" s="7"/>
      <c r="BF497" s="7">
        <v>999987507</v>
      </c>
      <c r="BG497" s="10" t="s">
        <v>1704</v>
      </c>
      <c r="BH497" s="7">
        <v>3</v>
      </c>
      <c r="BI497" s="9" t="s">
        <v>2361</v>
      </c>
      <c r="BJ497" s="7">
        <v>453</v>
      </c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>
        <v>40701</v>
      </c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9"/>
      <c r="CH497" s="9"/>
      <c r="CI497" s="9"/>
      <c r="CJ497" s="7">
        <v>1</v>
      </c>
    </row>
    <row r="498" spans="1:88" ht="15" x14ac:dyDescent="0.25">
      <c r="A498">
        <v>497</v>
      </c>
      <c r="B498" s="28">
        <v>250</v>
      </c>
      <c r="C498" s="28" t="s">
        <v>3477</v>
      </c>
      <c r="D498" s="45">
        <v>30829106</v>
      </c>
      <c r="E498" s="35" t="s">
        <v>3472</v>
      </c>
      <c r="F498" s="35" t="s">
        <v>3670</v>
      </c>
      <c r="G498" s="35" t="s">
        <v>1742</v>
      </c>
      <c r="H498" s="30">
        <f t="shared" si="77"/>
        <v>24407</v>
      </c>
      <c r="I498" s="29" t="s">
        <v>1710</v>
      </c>
      <c r="J498" s="28">
        <v>0</v>
      </c>
      <c r="K498" s="31">
        <v>0</v>
      </c>
      <c r="L498" s="7"/>
      <c r="M498" s="7"/>
      <c r="N498" s="7"/>
      <c r="O498" s="32" t="str">
        <f>"Retención Judicial "&amp;(Tabla1[[#This Row],[JUDICIAL]]*100)&amp;"%"</f>
        <v>Retención Judicial 0%</v>
      </c>
      <c r="P498" s="7"/>
      <c r="Q498" s="33">
        <f t="shared" si="82"/>
        <v>930</v>
      </c>
      <c r="R498" s="34">
        <f>+Tabla1[[#This Row],[MINIMO VITAL]]*9%</f>
        <v>83.7</v>
      </c>
      <c r="S498" s="7"/>
      <c r="T498" s="7">
        <f t="shared" ca="1" si="73"/>
        <v>52</v>
      </c>
      <c r="U498" s="7" t="str">
        <f t="shared" si="74"/>
        <v>30829106</v>
      </c>
      <c r="V498" s="7"/>
      <c r="W498" s="7"/>
      <c r="X498" s="7"/>
      <c r="Y498" s="7"/>
      <c r="Z498" s="7"/>
      <c r="AA498" s="8">
        <f>+Tabla1[[#This Row],[FECHA DE
NACIMIENTO]]</f>
        <v>24407</v>
      </c>
      <c r="AB498" s="20"/>
      <c r="AC498" s="7"/>
      <c r="AD498" s="7" t="str">
        <f>IF(COUNTIF(D$1:D497,D498)=0,"OK","Duplicado")</f>
        <v>OK</v>
      </c>
      <c r="AE498" s="7" t="str">
        <f t="shared" ca="1" si="75"/>
        <v>Inactivo</v>
      </c>
      <c r="AF498" s="9" t="s">
        <v>1720</v>
      </c>
      <c r="AG498" s="9" t="str">
        <f t="shared" si="78"/>
        <v/>
      </c>
      <c r="AH498" s="7"/>
      <c r="AI498" s="7"/>
      <c r="AJ498" s="7"/>
      <c r="AK498" s="7"/>
      <c r="AL498" s="7"/>
      <c r="AM498" s="7"/>
      <c r="AN498" s="7"/>
      <c r="AO498" s="7" t="e">
        <f ca="1">SEPARARAPELLIDOS2018(Tabla1[[#This Row],[APELLIDOS Y NOMBRES]])</f>
        <v>#NAME?</v>
      </c>
      <c r="AP498" s="7">
        <f t="shared" ca="1" si="79"/>
        <v>0</v>
      </c>
      <c r="AQ498" s="7">
        <f t="shared" ca="1" si="80"/>
        <v>0</v>
      </c>
      <c r="AR498" s="7">
        <f t="shared" ca="1" si="81"/>
        <v>0</v>
      </c>
      <c r="AS498" s="7" t="e">
        <f ca="1">QuitarSimbolos(Tabla1[[#This Row],[CODTRA5]])</f>
        <v>#NAME?</v>
      </c>
      <c r="AT498" s="7" t="s">
        <v>1703</v>
      </c>
      <c r="AU498" s="7">
        <f t="shared" si="76"/>
        <v>1</v>
      </c>
      <c r="AV498" s="7">
        <v>1</v>
      </c>
      <c r="AW498" s="7" t="str">
        <f>+Tabla1[[#This Row],[DNI23]]</f>
        <v>30829106</v>
      </c>
      <c r="AX498" s="7">
        <v>604</v>
      </c>
      <c r="AY498" s="8">
        <f>+Tabla1[[#This Row],[FECHA DE
NACIMIENTO]]</f>
        <v>24407</v>
      </c>
      <c r="AZ498" s="7">
        <f ca="1">+Tabla1[[#This Row],[CODTRA6]]</f>
        <v>0</v>
      </c>
      <c r="BA498" s="7">
        <f ca="1">+Tabla1[[#This Row],[CODTRA7]]</f>
        <v>0</v>
      </c>
      <c r="BB498" s="7" t="e">
        <f ca="1">+Tabla1[[#This Row],[CODTRA8]]</f>
        <v>#NAME?</v>
      </c>
      <c r="BC498" s="7">
        <f>+Tabla1[[#This Row],[SEXO]]</f>
        <v>1</v>
      </c>
      <c r="BD498" s="7">
        <v>9589</v>
      </c>
      <c r="BE498" s="7"/>
      <c r="BF498" s="7">
        <v>959616135</v>
      </c>
      <c r="BG498" s="10" t="s">
        <v>1704</v>
      </c>
      <c r="BH498" s="7">
        <v>3</v>
      </c>
      <c r="BI498" s="9" t="s">
        <v>2039</v>
      </c>
      <c r="BJ498" s="7">
        <v>492</v>
      </c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>
        <v>40701</v>
      </c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9"/>
      <c r="CH498" s="9"/>
      <c r="CI498" s="9"/>
      <c r="CJ498" s="7">
        <v>1</v>
      </c>
    </row>
    <row r="499" spans="1:88" ht="15" x14ac:dyDescent="0.25">
      <c r="A499">
        <v>498</v>
      </c>
      <c r="B499" s="28">
        <v>484</v>
      </c>
      <c r="C499" s="28" t="s">
        <v>813</v>
      </c>
      <c r="D499" s="45">
        <v>30834801</v>
      </c>
      <c r="E499" s="35" t="s">
        <v>2680</v>
      </c>
      <c r="F499" s="29"/>
      <c r="G499" s="29" t="s">
        <v>1702</v>
      </c>
      <c r="H499" s="30">
        <f t="shared" si="77"/>
        <v>26407</v>
      </c>
      <c r="I499" s="29"/>
      <c r="J499" s="28">
        <v>0</v>
      </c>
      <c r="K499" s="31">
        <v>0</v>
      </c>
      <c r="L499" s="7"/>
      <c r="M499" s="7"/>
      <c r="N499" s="7"/>
      <c r="O499" s="32" t="str">
        <f>"Retención Judicial "&amp;(Tabla1[[#This Row],[JUDICIAL]]*100)&amp;"%"</f>
        <v>Retención Judicial 0%</v>
      </c>
      <c r="P499" s="7"/>
      <c r="Q499" s="33">
        <f t="shared" si="82"/>
        <v>930</v>
      </c>
      <c r="R499" s="34">
        <f>+Tabla1[[#This Row],[MINIMO VITAL]]*9%</f>
        <v>83.7</v>
      </c>
      <c r="S499" s="7"/>
      <c r="T499" s="7">
        <f t="shared" ca="1" si="73"/>
        <v>46</v>
      </c>
      <c r="U499" s="7" t="str">
        <f t="shared" si="74"/>
        <v>30834801</v>
      </c>
      <c r="V499" s="7"/>
      <c r="W499" s="7"/>
      <c r="X499" s="7"/>
      <c r="Y499" s="7"/>
      <c r="Z499" s="7"/>
      <c r="AA499" s="8">
        <f>+Tabla1[[#This Row],[FECHA DE
NACIMIENTO]]</f>
        <v>26407</v>
      </c>
      <c r="AB499" s="20"/>
      <c r="AC499" s="7"/>
      <c r="AD499" s="7" t="str">
        <f>IF(COUNTIF(D$1:D498,D499)=0,"OK","Duplicado")</f>
        <v>OK</v>
      </c>
      <c r="AE499" s="7" t="str">
        <f t="shared" ca="1" si="75"/>
        <v>Inactivo</v>
      </c>
      <c r="AF499" s="9" t="s">
        <v>814</v>
      </c>
      <c r="AG499" s="9" t="str">
        <f t="shared" si="78"/>
        <v>CMAC</v>
      </c>
      <c r="AH499" s="7"/>
      <c r="AI499" s="7"/>
      <c r="AJ499" s="7"/>
      <c r="AK499" s="7"/>
      <c r="AL499" s="7"/>
      <c r="AM499" s="7"/>
      <c r="AN499" s="7"/>
      <c r="AO499" s="7" t="e">
        <f ca="1">SEPARARAPELLIDOS2018(Tabla1[[#This Row],[APELLIDOS Y NOMBRES]])</f>
        <v>#NAME?</v>
      </c>
      <c r="AP499" s="7">
        <f t="shared" ca="1" si="79"/>
        <v>0</v>
      </c>
      <c r="AQ499" s="7">
        <f t="shared" ca="1" si="80"/>
        <v>0</v>
      </c>
      <c r="AR499" s="7">
        <f t="shared" ca="1" si="81"/>
        <v>0</v>
      </c>
      <c r="AS499" s="7" t="e">
        <f ca="1">QuitarSimbolos(Tabla1[[#This Row],[CODTRA5]])</f>
        <v>#NAME?</v>
      </c>
      <c r="AT499" s="7" t="s">
        <v>1703</v>
      </c>
      <c r="AU499" s="7">
        <f t="shared" si="76"/>
        <v>1</v>
      </c>
      <c r="AV499" s="7">
        <v>1</v>
      </c>
      <c r="AW499" s="7" t="str">
        <f>+Tabla1[[#This Row],[DNI23]]</f>
        <v>30834801</v>
      </c>
      <c r="AX499" s="7">
        <v>604</v>
      </c>
      <c r="AY499" s="8">
        <f>+Tabla1[[#This Row],[FECHA DE
NACIMIENTO]]</f>
        <v>26407</v>
      </c>
      <c r="AZ499" s="7">
        <f ca="1">+Tabla1[[#This Row],[CODTRA6]]</f>
        <v>0</v>
      </c>
      <c r="BA499" s="7">
        <f ca="1">+Tabla1[[#This Row],[CODTRA7]]</f>
        <v>0</v>
      </c>
      <c r="BB499" s="7" t="e">
        <f ca="1">+Tabla1[[#This Row],[CODTRA8]]</f>
        <v>#NAME?</v>
      </c>
      <c r="BC499" s="7">
        <f>+Tabla1[[#This Row],[SEXO]]</f>
        <v>1</v>
      </c>
      <c r="BD499" s="7">
        <v>9589</v>
      </c>
      <c r="BE499" s="7"/>
      <c r="BF499" s="7">
        <v>959616135</v>
      </c>
      <c r="BG499" s="10" t="s">
        <v>1704</v>
      </c>
      <c r="BH499" s="7"/>
      <c r="BI499" s="9"/>
      <c r="BJ499" s="7"/>
      <c r="BK499" s="7"/>
      <c r="BL499" s="7"/>
      <c r="BM499" s="7" t="s">
        <v>1721</v>
      </c>
      <c r="BN499" s="7">
        <v>13</v>
      </c>
      <c r="BO499" s="7"/>
      <c r="BP499" s="7"/>
      <c r="BQ499" s="7"/>
      <c r="BR499" s="7">
        <v>1</v>
      </c>
      <c r="BS499" s="7" t="s">
        <v>2188</v>
      </c>
      <c r="BT499" s="7"/>
      <c r="BU499" s="7">
        <v>40701</v>
      </c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9"/>
      <c r="CH499" s="9"/>
      <c r="CI499" s="9"/>
      <c r="CJ499" s="7">
        <v>1</v>
      </c>
    </row>
    <row r="500" spans="1:88" ht="15" x14ac:dyDescent="0.25">
      <c r="A500">
        <v>499</v>
      </c>
      <c r="B500" s="28">
        <v>1010</v>
      </c>
      <c r="C500" s="28" t="s">
        <v>815</v>
      </c>
      <c r="D500" s="45">
        <v>4634628</v>
      </c>
      <c r="E500" s="35" t="s">
        <v>2681</v>
      </c>
      <c r="F500" s="29"/>
      <c r="G500" s="29" t="s">
        <v>1702</v>
      </c>
      <c r="H500" s="30">
        <f t="shared" si="77"/>
        <v>17252</v>
      </c>
      <c r="I500" s="29"/>
      <c r="J500" s="28">
        <v>0</v>
      </c>
      <c r="K500" s="31">
        <v>0</v>
      </c>
      <c r="L500" s="7"/>
      <c r="M500" s="7"/>
      <c r="N500" s="7"/>
      <c r="O500" s="32" t="str">
        <f>"Retención Judicial "&amp;(Tabla1[[#This Row],[JUDICIAL]]*100)&amp;"%"</f>
        <v>Retención Judicial 0%</v>
      </c>
      <c r="P500" s="7"/>
      <c r="Q500" s="33">
        <f t="shared" si="82"/>
        <v>930</v>
      </c>
      <c r="R500" s="34">
        <f>+Tabla1[[#This Row],[MINIMO VITAL]]*9%</f>
        <v>83.7</v>
      </c>
      <c r="S500" s="7"/>
      <c r="T500" s="7">
        <f t="shared" ca="1" si="73"/>
        <v>72</v>
      </c>
      <c r="U500" s="7" t="str">
        <f t="shared" si="74"/>
        <v>04634628</v>
      </c>
      <c r="V500" s="7"/>
      <c r="W500" s="7"/>
      <c r="X500" s="7"/>
      <c r="Y500" s="7"/>
      <c r="Z500" s="7"/>
      <c r="AA500" s="8">
        <f>+Tabla1[[#This Row],[FECHA DE
NACIMIENTO]]</f>
        <v>17252</v>
      </c>
      <c r="AB500" s="20"/>
      <c r="AC500" s="7"/>
      <c r="AD500" s="7" t="str">
        <f>IF(COUNTIF(D$1:D499,D500)=0,"OK","Duplicado")</f>
        <v>OK</v>
      </c>
      <c r="AE500" s="7" t="str">
        <f t="shared" ca="1" si="75"/>
        <v>Inactivo</v>
      </c>
      <c r="AF500" s="9" t="s">
        <v>816</v>
      </c>
      <c r="AG500" s="9" t="str">
        <f t="shared" si="78"/>
        <v>CMAC</v>
      </c>
      <c r="AH500" s="7"/>
      <c r="AI500" s="7"/>
      <c r="AJ500" s="7"/>
      <c r="AK500" s="7"/>
      <c r="AL500" s="7"/>
      <c r="AM500" s="7"/>
      <c r="AN500" s="7"/>
      <c r="AO500" s="7" t="e">
        <f ca="1">SEPARARAPELLIDOS2018(Tabla1[[#This Row],[APELLIDOS Y NOMBRES]])</f>
        <v>#NAME?</v>
      </c>
      <c r="AP500" s="7">
        <f t="shared" ca="1" si="79"/>
        <v>0</v>
      </c>
      <c r="AQ500" s="7">
        <f t="shared" ca="1" si="80"/>
        <v>0</v>
      </c>
      <c r="AR500" s="7">
        <f t="shared" ca="1" si="81"/>
        <v>0</v>
      </c>
      <c r="AS500" s="7" t="e">
        <f ca="1">QuitarSimbolos(Tabla1[[#This Row],[CODTRA5]])</f>
        <v>#NAME?</v>
      </c>
      <c r="AT500" s="7" t="s">
        <v>1703</v>
      </c>
      <c r="AU500" s="7">
        <f t="shared" si="76"/>
        <v>1</v>
      </c>
      <c r="AV500" s="7">
        <v>1</v>
      </c>
      <c r="AW500" s="7" t="str">
        <f>+Tabla1[[#This Row],[DNI23]]</f>
        <v>04634628</v>
      </c>
      <c r="AX500" s="7">
        <v>604</v>
      </c>
      <c r="AY500" s="8">
        <f>+Tabla1[[#This Row],[FECHA DE
NACIMIENTO]]</f>
        <v>17252</v>
      </c>
      <c r="AZ500" s="7">
        <f ca="1">+Tabla1[[#This Row],[CODTRA6]]</f>
        <v>0</v>
      </c>
      <c r="BA500" s="7">
        <f ca="1">+Tabla1[[#This Row],[CODTRA7]]</f>
        <v>0</v>
      </c>
      <c r="BB500" s="7" t="e">
        <f ca="1">+Tabla1[[#This Row],[CODTRA8]]</f>
        <v>#NAME?</v>
      </c>
      <c r="BC500" s="7">
        <f>+Tabla1[[#This Row],[SEXO]]</f>
        <v>1</v>
      </c>
      <c r="BD500" s="7">
        <v>9589</v>
      </c>
      <c r="BE500" s="7"/>
      <c r="BF500" s="7">
        <v>959616135</v>
      </c>
      <c r="BG500" s="10" t="s">
        <v>1704</v>
      </c>
      <c r="BH500" s="7"/>
      <c r="BI500" s="9"/>
      <c r="BJ500" s="7"/>
      <c r="BK500" s="7"/>
      <c r="BL500" s="7"/>
      <c r="BM500" s="7">
        <v>3</v>
      </c>
      <c r="BN500" s="7">
        <v>9</v>
      </c>
      <c r="BO500" s="7"/>
      <c r="BP500" s="7"/>
      <c r="BQ500" s="7"/>
      <c r="BR500" s="7">
        <v>1</v>
      </c>
      <c r="BS500" s="7" t="s">
        <v>1743</v>
      </c>
      <c r="BT500" s="7" t="s">
        <v>2682</v>
      </c>
      <c r="BU500" s="7">
        <v>40701</v>
      </c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9"/>
      <c r="CH500" s="9"/>
      <c r="CI500" s="9"/>
      <c r="CJ500" s="7">
        <v>1</v>
      </c>
    </row>
    <row r="501" spans="1:88" ht="15" x14ac:dyDescent="0.25">
      <c r="A501">
        <v>500</v>
      </c>
      <c r="B501" s="28">
        <v>174</v>
      </c>
      <c r="C501" s="28" t="s">
        <v>817</v>
      </c>
      <c r="D501" s="45">
        <v>30832860</v>
      </c>
      <c r="E501" s="35" t="s">
        <v>2683</v>
      </c>
      <c r="F501" s="29" t="s">
        <v>2684</v>
      </c>
      <c r="G501" s="29" t="s">
        <v>1742</v>
      </c>
      <c r="H501" s="30">
        <f t="shared" si="77"/>
        <v>25122</v>
      </c>
      <c r="I501" s="29" t="s">
        <v>1737</v>
      </c>
      <c r="J501" s="28">
        <v>0</v>
      </c>
      <c r="K501" s="31">
        <v>0</v>
      </c>
      <c r="L501" s="7"/>
      <c r="M501" s="7"/>
      <c r="N501" s="7"/>
      <c r="O501" s="32" t="str">
        <f>"Retención Judicial "&amp;(Tabla1[[#This Row],[JUDICIAL]]*100)&amp;"%"</f>
        <v>Retención Judicial 0%</v>
      </c>
      <c r="P501" s="7"/>
      <c r="Q501" s="33">
        <f t="shared" si="82"/>
        <v>930</v>
      </c>
      <c r="R501" s="34">
        <f>+Tabla1[[#This Row],[MINIMO VITAL]]*9%</f>
        <v>83.7</v>
      </c>
      <c r="S501" s="7"/>
      <c r="T501" s="7">
        <f t="shared" ca="1" si="73"/>
        <v>50</v>
      </c>
      <c r="U501" s="7" t="str">
        <f t="shared" si="74"/>
        <v>30832860</v>
      </c>
      <c r="V501" s="7"/>
      <c r="W501" s="7"/>
      <c r="X501" s="7"/>
      <c r="Y501" s="7"/>
      <c r="Z501" s="7"/>
      <c r="AA501" s="8">
        <f>+Tabla1[[#This Row],[FECHA DE
NACIMIENTO]]</f>
        <v>25122</v>
      </c>
      <c r="AB501" s="20">
        <v>3.1</v>
      </c>
      <c r="AC501" s="7"/>
      <c r="AD501" s="7" t="str">
        <f>IF(COUNTIF(D$1:D500,D501)=0,"OK","Duplicado")</f>
        <v>OK</v>
      </c>
      <c r="AE501" s="7" t="str">
        <f t="shared" ca="1" si="75"/>
        <v>Inactivo</v>
      </c>
      <c r="AF501" s="9" t="s">
        <v>818</v>
      </c>
      <c r="AG501" s="9" t="str">
        <f t="shared" si="78"/>
        <v>CMAC</v>
      </c>
      <c r="AH501" s="7"/>
      <c r="AI501" s="7"/>
      <c r="AJ501" s="7"/>
      <c r="AK501" s="7"/>
      <c r="AL501" s="7"/>
      <c r="AM501" s="7"/>
      <c r="AN501" s="7"/>
      <c r="AO501" s="7" t="e">
        <f ca="1">SEPARARAPELLIDOS2018(Tabla1[[#This Row],[APELLIDOS Y NOMBRES]])</f>
        <v>#NAME?</v>
      </c>
      <c r="AP501" s="7">
        <f t="shared" ca="1" si="79"/>
        <v>0</v>
      </c>
      <c r="AQ501" s="7">
        <f t="shared" ca="1" si="80"/>
        <v>0</v>
      </c>
      <c r="AR501" s="7">
        <f t="shared" ca="1" si="81"/>
        <v>0</v>
      </c>
      <c r="AS501" s="7" t="e">
        <f ca="1">QuitarSimbolos(Tabla1[[#This Row],[CODTRA5]])</f>
        <v>#NAME?</v>
      </c>
      <c r="AT501" s="7" t="s">
        <v>1703</v>
      </c>
      <c r="AU501" s="7">
        <f t="shared" si="76"/>
        <v>1</v>
      </c>
      <c r="AV501" s="7">
        <v>1</v>
      </c>
      <c r="AW501" s="7" t="str">
        <f>+Tabla1[[#This Row],[DNI23]]</f>
        <v>30832860</v>
      </c>
      <c r="AX501" s="7">
        <v>604</v>
      </c>
      <c r="AY501" s="8">
        <f>+Tabla1[[#This Row],[FECHA DE
NACIMIENTO]]</f>
        <v>25122</v>
      </c>
      <c r="AZ501" s="7">
        <f ca="1">+Tabla1[[#This Row],[CODTRA6]]</f>
        <v>0</v>
      </c>
      <c r="BA501" s="7">
        <f ca="1">+Tabla1[[#This Row],[CODTRA7]]</f>
        <v>0</v>
      </c>
      <c r="BB501" s="7" t="e">
        <f ca="1">+Tabla1[[#This Row],[CODTRA8]]</f>
        <v>#NAME?</v>
      </c>
      <c r="BC501" s="7">
        <f>+Tabla1[[#This Row],[SEXO]]</f>
        <v>1</v>
      </c>
      <c r="BD501" s="7">
        <v>9589</v>
      </c>
      <c r="BE501" s="7"/>
      <c r="BF501" s="7">
        <v>959616135</v>
      </c>
      <c r="BG501" s="10" t="s">
        <v>1704</v>
      </c>
      <c r="BH501" s="7"/>
      <c r="BI501" s="9"/>
      <c r="BJ501" s="7"/>
      <c r="BK501" s="7"/>
      <c r="BL501" s="7"/>
      <c r="BM501" s="7">
        <v>53</v>
      </c>
      <c r="BN501" s="7">
        <v>10</v>
      </c>
      <c r="BO501" s="7"/>
      <c r="BP501" s="7"/>
      <c r="BQ501" s="7"/>
      <c r="BR501" s="7">
        <v>2</v>
      </c>
      <c r="BS501" s="7" t="s">
        <v>1826</v>
      </c>
      <c r="BT501" s="7"/>
      <c r="BU501" s="7">
        <v>170301</v>
      </c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9"/>
      <c r="CH501" s="9"/>
      <c r="CI501" s="9"/>
      <c r="CJ501" s="7">
        <v>1</v>
      </c>
    </row>
    <row r="502" spans="1:88" ht="15" x14ac:dyDescent="0.25">
      <c r="A502">
        <v>501</v>
      </c>
      <c r="B502" s="28">
        <v>189</v>
      </c>
      <c r="C502" s="28" t="s">
        <v>819</v>
      </c>
      <c r="D502" s="45">
        <v>30831257</v>
      </c>
      <c r="E502" s="35" t="s">
        <v>3473</v>
      </c>
      <c r="F502" s="29" t="s">
        <v>1720</v>
      </c>
      <c r="G502" s="29" t="s">
        <v>1702</v>
      </c>
      <c r="H502" s="30">
        <f t="shared" si="77"/>
        <v>14233</v>
      </c>
      <c r="I502" s="29" t="s">
        <v>1720</v>
      </c>
      <c r="J502" s="28">
        <v>0</v>
      </c>
      <c r="K502" s="31">
        <v>0</v>
      </c>
      <c r="L502" s="7"/>
      <c r="M502" s="7"/>
      <c r="N502" s="7"/>
      <c r="O502" s="32" t="str">
        <f>"Retención Judicial "&amp;(Tabla1[[#This Row],[JUDICIAL]]*100)&amp;"%"</f>
        <v>Retención Judicial 0%</v>
      </c>
      <c r="P502" s="7"/>
      <c r="Q502" s="33">
        <f t="shared" si="82"/>
        <v>930</v>
      </c>
      <c r="R502" s="34">
        <f>+Tabla1[[#This Row],[MINIMO VITAL]]*9%</f>
        <v>83.7</v>
      </c>
      <c r="S502" s="7"/>
      <c r="T502" s="7">
        <f t="shared" ca="1" si="73"/>
        <v>80</v>
      </c>
      <c r="U502" s="7" t="str">
        <f t="shared" si="74"/>
        <v>30831257</v>
      </c>
      <c r="V502" s="7"/>
      <c r="W502" s="7"/>
      <c r="X502" s="7"/>
      <c r="Y502" s="7"/>
      <c r="Z502" s="7"/>
      <c r="AA502" s="8">
        <f>+Tabla1[[#This Row],[FECHA DE
NACIMIENTO]]</f>
        <v>14233</v>
      </c>
      <c r="AB502" s="20"/>
      <c r="AC502" s="7"/>
      <c r="AD502" s="7" t="str">
        <f>IF(COUNTIF(D$1:D501,D502)=0,"OK","Duplicado")</f>
        <v>OK</v>
      </c>
      <c r="AE502" s="7" t="str">
        <f t="shared" ca="1" si="75"/>
        <v>Inactivo</v>
      </c>
      <c r="AF502" s="9" t="s">
        <v>1720</v>
      </c>
      <c r="AG502" s="9" t="str">
        <f t="shared" si="78"/>
        <v/>
      </c>
      <c r="AH502" s="7"/>
      <c r="AI502" s="7"/>
      <c r="AJ502" s="7"/>
      <c r="AK502" s="7"/>
      <c r="AL502" s="7"/>
      <c r="AM502" s="7"/>
      <c r="AN502" s="7"/>
      <c r="AO502" s="7" t="e">
        <f ca="1">SEPARARAPELLIDOS2018(Tabla1[[#This Row],[APELLIDOS Y NOMBRES]])</f>
        <v>#NAME?</v>
      </c>
      <c r="AP502" s="7">
        <f t="shared" ca="1" si="79"/>
        <v>0</v>
      </c>
      <c r="AQ502" s="7">
        <f t="shared" ca="1" si="80"/>
        <v>0</v>
      </c>
      <c r="AR502" s="7">
        <f t="shared" ca="1" si="81"/>
        <v>0</v>
      </c>
      <c r="AS502" s="7" t="e">
        <f ca="1">QuitarSimbolos(Tabla1[[#This Row],[CODTRA5]])</f>
        <v>#NAME?</v>
      </c>
      <c r="AT502" s="7" t="s">
        <v>1703</v>
      </c>
      <c r="AU502" s="7">
        <f t="shared" si="76"/>
        <v>1</v>
      </c>
      <c r="AV502" s="7">
        <v>1</v>
      </c>
      <c r="AW502" s="7" t="str">
        <f>+Tabla1[[#This Row],[DNI23]]</f>
        <v>30831257</v>
      </c>
      <c r="AX502" s="7">
        <v>604</v>
      </c>
      <c r="AY502" s="8">
        <f>+Tabla1[[#This Row],[FECHA DE
NACIMIENTO]]</f>
        <v>14233</v>
      </c>
      <c r="AZ502" s="7">
        <f ca="1">+Tabla1[[#This Row],[CODTRA6]]</f>
        <v>0</v>
      </c>
      <c r="BA502" s="7">
        <f ca="1">+Tabla1[[#This Row],[CODTRA7]]</f>
        <v>0</v>
      </c>
      <c r="BB502" s="7" t="e">
        <f ca="1">+Tabla1[[#This Row],[CODTRA8]]</f>
        <v>#NAME?</v>
      </c>
      <c r="BC502" s="7">
        <f>+Tabla1[[#This Row],[SEXO]]</f>
        <v>1</v>
      </c>
      <c r="BD502" s="7">
        <v>9589</v>
      </c>
      <c r="BE502" s="7"/>
      <c r="BF502" s="7">
        <v>958812003</v>
      </c>
      <c r="BG502" s="10" t="s">
        <v>2685</v>
      </c>
      <c r="BH502" s="7">
        <v>1</v>
      </c>
      <c r="BI502" s="9" t="s">
        <v>2008</v>
      </c>
      <c r="BJ502" s="7">
        <v>807</v>
      </c>
      <c r="BK502" s="7"/>
      <c r="BL502" s="7"/>
      <c r="BM502" s="7"/>
      <c r="BN502" s="7"/>
      <c r="BO502" s="7"/>
      <c r="BP502" s="7"/>
      <c r="BQ502" s="7"/>
      <c r="BR502" s="7">
        <v>2</v>
      </c>
      <c r="BS502" s="7" t="s">
        <v>2230</v>
      </c>
      <c r="BT502" s="7"/>
      <c r="BU502" s="7">
        <v>40701</v>
      </c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9"/>
      <c r="CH502" s="9"/>
      <c r="CI502" s="9"/>
      <c r="CJ502" s="7">
        <v>1</v>
      </c>
    </row>
    <row r="503" spans="1:88" ht="15" x14ac:dyDescent="0.25">
      <c r="A503">
        <v>502</v>
      </c>
      <c r="B503" s="28">
        <v>1012</v>
      </c>
      <c r="C503" s="28" t="s">
        <v>820</v>
      </c>
      <c r="D503" s="45">
        <v>4650433</v>
      </c>
      <c r="E503" s="35" t="s">
        <v>2686</v>
      </c>
      <c r="F503" s="29" t="s">
        <v>2687</v>
      </c>
      <c r="G503" s="29" t="s">
        <v>1736</v>
      </c>
      <c r="H503" s="30">
        <f t="shared" si="77"/>
        <v>27650</v>
      </c>
      <c r="I503" s="29" t="s">
        <v>1710</v>
      </c>
      <c r="J503" s="28">
        <v>0</v>
      </c>
      <c r="K503" s="31">
        <v>0</v>
      </c>
      <c r="L503" s="7"/>
      <c r="M503" s="7"/>
      <c r="N503" s="7"/>
      <c r="O503" s="32" t="str">
        <f>"Retención Judicial "&amp;(Tabla1[[#This Row],[JUDICIAL]]*100)&amp;"%"</f>
        <v>Retención Judicial 0%</v>
      </c>
      <c r="P503" s="7"/>
      <c r="Q503" s="33">
        <f t="shared" si="82"/>
        <v>930</v>
      </c>
      <c r="R503" s="34">
        <f>+Tabla1[[#This Row],[MINIMO VITAL]]*9%</f>
        <v>83.7</v>
      </c>
      <c r="S503" s="7"/>
      <c r="T503" s="7">
        <f t="shared" ca="1" si="73"/>
        <v>43</v>
      </c>
      <c r="U503" s="7" t="str">
        <f t="shared" si="74"/>
        <v>04650433</v>
      </c>
      <c r="V503" s="7"/>
      <c r="W503" s="7"/>
      <c r="X503" s="7"/>
      <c r="Y503" s="7"/>
      <c r="Z503" s="7"/>
      <c r="AA503" s="8">
        <f>+Tabla1[[#This Row],[FECHA DE
NACIMIENTO]]</f>
        <v>27650</v>
      </c>
      <c r="AB503" s="20"/>
      <c r="AC503" s="7"/>
      <c r="AD503" s="7" t="str">
        <f>IF(COUNTIF(D$1:D502,D503)=0,"OK","Duplicado")</f>
        <v>OK</v>
      </c>
      <c r="AE503" s="7" t="str">
        <f t="shared" ca="1" si="75"/>
        <v>Inactivo</v>
      </c>
      <c r="AF503" s="9" t="s">
        <v>821</v>
      </c>
      <c r="AG503" s="9" t="str">
        <f t="shared" si="78"/>
        <v>CMAC</v>
      </c>
      <c r="AH503" s="7"/>
      <c r="AI503" s="7"/>
      <c r="AJ503" s="7"/>
      <c r="AK503" s="7"/>
      <c r="AL503" s="7"/>
      <c r="AM503" s="7"/>
      <c r="AN503" s="7"/>
      <c r="AO503" s="7" t="e">
        <f ca="1">SEPARARAPELLIDOS2018(Tabla1[[#This Row],[APELLIDOS Y NOMBRES]])</f>
        <v>#NAME?</v>
      </c>
      <c r="AP503" s="7">
        <f t="shared" ca="1" si="79"/>
        <v>0</v>
      </c>
      <c r="AQ503" s="7">
        <f t="shared" ca="1" si="80"/>
        <v>0</v>
      </c>
      <c r="AR503" s="7">
        <f t="shared" ca="1" si="81"/>
        <v>0</v>
      </c>
      <c r="AS503" s="7" t="e">
        <f ca="1">QuitarSimbolos(Tabla1[[#This Row],[CODTRA5]])</f>
        <v>#NAME?</v>
      </c>
      <c r="AT503" s="7" t="s">
        <v>1703</v>
      </c>
      <c r="AU503" s="7">
        <f t="shared" si="76"/>
        <v>1</v>
      </c>
      <c r="AV503" s="7">
        <v>1</v>
      </c>
      <c r="AW503" s="7" t="str">
        <f>+Tabla1[[#This Row],[DNI23]]</f>
        <v>04650433</v>
      </c>
      <c r="AX503" s="7">
        <v>604</v>
      </c>
      <c r="AY503" s="8">
        <f>+Tabla1[[#This Row],[FECHA DE
NACIMIENTO]]</f>
        <v>27650</v>
      </c>
      <c r="AZ503" s="7">
        <f ca="1">+Tabla1[[#This Row],[CODTRA6]]</f>
        <v>0</v>
      </c>
      <c r="BA503" s="7">
        <f ca="1">+Tabla1[[#This Row],[CODTRA7]]</f>
        <v>0</v>
      </c>
      <c r="BB503" s="7" t="e">
        <f ca="1">+Tabla1[[#This Row],[CODTRA8]]</f>
        <v>#NAME?</v>
      </c>
      <c r="BC503" s="7">
        <f>+Tabla1[[#This Row],[SEXO]]</f>
        <v>1</v>
      </c>
      <c r="BD503" s="7">
        <v>9589</v>
      </c>
      <c r="BE503" s="7"/>
      <c r="BF503" s="7">
        <v>959616135</v>
      </c>
      <c r="BG503" s="10" t="s">
        <v>1704</v>
      </c>
      <c r="BH503" s="7"/>
      <c r="BI503" s="9"/>
      <c r="BJ503" s="7"/>
      <c r="BK503" s="7"/>
      <c r="BL503" s="7"/>
      <c r="BM503" s="7" t="s">
        <v>6</v>
      </c>
      <c r="BN503" s="7">
        <v>4</v>
      </c>
      <c r="BO503" s="7"/>
      <c r="BP503" s="7"/>
      <c r="BQ503" s="7"/>
      <c r="BR503" s="7">
        <v>2</v>
      </c>
      <c r="BS503" s="7" t="s">
        <v>1844</v>
      </c>
      <c r="BT503" s="7"/>
      <c r="BU503" s="7">
        <v>170301</v>
      </c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9"/>
      <c r="CH503" s="9"/>
      <c r="CI503" s="9"/>
      <c r="CJ503" s="7">
        <v>1</v>
      </c>
    </row>
    <row r="504" spans="1:88" ht="15" x14ac:dyDescent="0.25">
      <c r="A504">
        <v>503</v>
      </c>
      <c r="B504" s="28">
        <v>28</v>
      </c>
      <c r="C504" s="28" t="s">
        <v>822</v>
      </c>
      <c r="D504" s="45">
        <v>4636548</v>
      </c>
      <c r="E504" s="35" t="s">
        <v>2688</v>
      </c>
      <c r="F504" s="29" t="s">
        <v>2689</v>
      </c>
      <c r="G504" s="29" t="s">
        <v>1757</v>
      </c>
      <c r="H504" s="30">
        <f t="shared" si="77"/>
        <v>24674</v>
      </c>
      <c r="I504" s="29" t="s">
        <v>1737</v>
      </c>
      <c r="J504" s="28">
        <v>0</v>
      </c>
      <c r="K504" s="31">
        <v>0</v>
      </c>
      <c r="L504" s="7"/>
      <c r="M504" s="7"/>
      <c r="N504" s="7"/>
      <c r="O504" s="32" t="str">
        <f>"Retención Judicial "&amp;(Tabla1[[#This Row],[JUDICIAL]]*100)&amp;"%"</f>
        <v>Retención Judicial 0%</v>
      </c>
      <c r="P504" s="7"/>
      <c r="Q504" s="33">
        <f t="shared" si="82"/>
        <v>930</v>
      </c>
      <c r="R504" s="34">
        <f>+Tabla1[[#This Row],[MINIMO VITAL]]*9%</f>
        <v>83.7</v>
      </c>
      <c r="S504" s="7"/>
      <c r="T504" s="7">
        <f t="shared" ca="1" si="73"/>
        <v>51</v>
      </c>
      <c r="U504" s="7" t="str">
        <f t="shared" si="74"/>
        <v>04636548</v>
      </c>
      <c r="V504" s="7"/>
      <c r="W504" s="7"/>
      <c r="X504" s="7"/>
      <c r="Y504" s="7"/>
      <c r="Z504" s="7"/>
      <c r="AA504" s="8">
        <f>+Tabla1[[#This Row],[FECHA DE
NACIMIENTO]]</f>
        <v>24674</v>
      </c>
      <c r="AB504" s="20"/>
      <c r="AC504" s="7"/>
      <c r="AD504" s="7" t="str">
        <f>IF(COUNTIF(D$1:D503,D504)=0,"OK","Duplicado")</f>
        <v>OK</v>
      </c>
      <c r="AE504" s="7" t="str">
        <f t="shared" ca="1" si="75"/>
        <v>Inactivo</v>
      </c>
      <c r="AF504" s="9" t="s">
        <v>823</v>
      </c>
      <c r="AG504" s="9" t="str">
        <f t="shared" si="78"/>
        <v>CMAC</v>
      </c>
      <c r="AH504" s="7"/>
      <c r="AI504" s="7"/>
      <c r="AJ504" s="7"/>
      <c r="AK504" s="7"/>
      <c r="AL504" s="7"/>
      <c r="AM504" s="7"/>
      <c r="AN504" s="7"/>
      <c r="AO504" s="7" t="e">
        <f ca="1">SEPARARAPELLIDOS2018(Tabla1[[#This Row],[APELLIDOS Y NOMBRES]])</f>
        <v>#NAME?</v>
      </c>
      <c r="AP504" s="7">
        <f t="shared" ca="1" si="79"/>
        <v>0</v>
      </c>
      <c r="AQ504" s="7">
        <f t="shared" ca="1" si="80"/>
        <v>0</v>
      </c>
      <c r="AR504" s="7">
        <f t="shared" ca="1" si="81"/>
        <v>0</v>
      </c>
      <c r="AS504" s="7" t="e">
        <f ca="1">QuitarSimbolos(Tabla1[[#This Row],[CODTRA5]])</f>
        <v>#NAME?</v>
      </c>
      <c r="AT504" s="7" t="s">
        <v>1703</v>
      </c>
      <c r="AU504" s="7">
        <f t="shared" si="76"/>
        <v>1</v>
      </c>
      <c r="AV504" s="7">
        <v>1</v>
      </c>
      <c r="AW504" s="7" t="str">
        <f>+Tabla1[[#This Row],[DNI23]]</f>
        <v>04636548</v>
      </c>
      <c r="AX504" s="7">
        <v>604</v>
      </c>
      <c r="AY504" s="8">
        <f>+Tabla1[[#This Row],[FECHA DE
NACIMIENTO]]</f>
        <v>24674</v>
      </c>
      <c r="AZ504" s="7">
        <f ca="1">+Tabla1[[#This Row],[CODTRA6]]</f>
        <v>0</v>
      </c>
      <c r="BA504" s="7">
        <f ca="1">+Tabla1[[#This Row],[CODTRA7]]</f>
        <v>0</v>
      </c>
      <c r="BB504" s="7" t="e">
        <f ca="1">+Tabla1[[#This Row],[CODTRA8]]</f>
        <v>#NAME?</v>
      </c>
      <c r="BC504" s="7">
        <f>+Tabla1[[#This Row],[SEXO]]</f>
        <v>1</v>
      </c>
      <c r="BD504" s="7">
        <v>9589</v>
      </c>
      <c r="BE504" s="7"/>
      <c r="BF504" s="7">
        <v>959616135</v>
      </c>
      <c r="BG504" s="10" t="s">
        <v>1704</v>
      </c>
      <c r="BH504" s="7">
        <v>3</v>
      </c>
      <c r="BI504" s="9" t="s">
        <v>2338</v>
      </c>
      <c r="BJ504" s="7">
        <v>779</v>
      </c>
      <c r="BK504" s="7"/>
      <c r="BL504" s="7"/>
      <c r="BM504" s="7"/>
      <c r="BN504" s="7"/>
      <c r="BO504" s="7"/>
      <c r="BP504" s="7"/>
      <c r="BQ504" s="7"/>
      <c r="BR504" s="7"/>
      <c r="BS504" s="7"/>
      <c r="BT504" s="7" t="s">
        <v>2690</v>
      </c>
      <c r="BU504" s="7">
        <v>40701</v>
      </c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9"/>
      <c r="CH504" s="9"/>
      <c r="CI504" s="9"/>
      <c r="CJ504" s="7">
        <v>1</v>
      </c>
    </row>
    <row r="505" spans="1:88" ht="15" x14ac:dyDescent="0.25">
      <c r="A505">
        <v>504</v>
      </c>
      <c r="B505" s="28">
        <v>1013</v>
      </c>
      <c r="C505" s="28" t="s">
        <v>824</v>
      </c>
      <c r="D505" s="45">
        <v>42691394</v>
      </c>
      <c r="E505" s="35" t="s">
        <v>2691</v>
      </c>
      <c r="F505" s="29" t="s">
        <v>2692</v>
      </c>
      <c r="G505" s="29" t="s">
        <v>1757</v>
      </c>
      <c r="H505" s="30">
        <f t="shared" si="77"/>
        <v>30463</v>
      </c>
      <c r="I505" s="29" t="s">
        <v>1710</v>
      </c>
      <c r="J505" s="28">
        <v>0</v>
      </c>
      <c r="K505" s="31">
        <v>0</v>
      </c>
      <c r="L505" s="7"/>
      <c r="M505" s="7"/>
      <c r="N505" s="7"/>
      <c r="O505" s="32" t="str">
        <f>"Retención Judicial "&amp;(Tabla1[[#This Row],[JUDICIAL]]*100)&amp;"%"</f>
        <v>Retención Judicial 0%</v>
      </c>
      <c r="P505" s="7"/>
      <c r="Q505" s="33">
        <f t="shared" si="82"/>
        <v>930</v>
      </c>
      <c r="R505" s="34">
        <f>+Tabla1[[#This Row],[MINIMO VITAL]]*9%</f>
        <v>83.7</v>
      </c>
      <c r="S505" s="7"/>
      <c r="T505" s="7">
        <f t="shared" ca="1" si="73"/>
        <v>35</v>
      </c>
      <c r="U505" s="7" t="str">
        <f t="shared" si="74"/>
        <v>42691394</v>
      </c>
      <c r="V505" s="7"/>
      <c r="W505" s="7"/>
      <c r="X505" s="7"/>
      <c r="Y505" s="7"/>
      <c r="Z505" s="7"/>
      <c r="AA505" s="8">
        <f>+Tabla1[[#This Row],[FECHA DE
NACIMIENTO]]</f>
        <v>30463</v>
      </c>
      <c r="AB505" s="20"/>
      <c r="AC505" s="7"/>
      <c r="AD505" s="7" t="str">
        <f>IF(COUNTIF(D$1:D504,D505)=0,"OK","Duplicado")</f>
        <v>OK</v>
      </c>
      <c r="AE505" s="7" t="str">
        <f t="shared" ca="1" si="75"/>
        <v>Inactivo</v>
      </c>
      <c r="AF505" s="9" t="s">
        <v>825</v>
      </c>
      <c r="AG505" s="9" t="str">
        <f t="shared" si="78"/>
        <v>CMAC</v>
      </c>
      <c r="AH505" s="7"/>
      <c r="AI505" s="7"/>
      <c r="AJ505" s="7"/>
      <c r="AK505" s="7"/>
      <c r="AL505" s="7"/>
      <c r="AM505" s="7"/>
      <c r="AN505" s="7"/>
      <c r="AO505" s="7" t="e">
        <f ca="1">SEPARARAPELLIDOS2018(Tabla1[[#This Row],[APELLIDOS Y NOMBRES]])</f>
        <v>#NAME?</v>
      </c>
      <c r="AP505" s="7">
        <f t="shared" ca="1" si="79"/>
        <v>0</v>
      </c>
      <c r="AQ505" s="7">
        <f t="shared" ca="1" si="80"/>
        <v>0</v>
      </c>
      <c r="AR505" s="7">
        <f t="shared" ca="1" si="81"/>
        <v>0</v>
      </c>
      <c r="AS505" s="7" t="e">
        <f ca="1">QuitarSimbolos(Tabla1[[#This Row],[CODTRA5]])</f>
        <v>#NAME?</v>
      </c>
      <c r="AT505" s="7" t="s">
        <v>1703</v>
      </c>
      <c r="AU505" s="7">
        <f t="shared" si="76"/>
        <v>1</v>
      </c>
      <c r="AV505" s="7">
        <v>1</v>
      </c>
      <c r="AW505" s="7" t="str">
        <f>+Tabla1[[#This Row],[DNI23]]</f>
        <v>42691394</v>
      </c>
      <c r="AX505" s="7">
        <v>604</v>
      </c>
      <c r="AY505" s="8">
        <f>+Tabla1[[#This Row],[FECHA DE
NACIMIENTO]]</f>
        <v>30463</v>
      </c>
      <c r="AZ505" s="7">
        <f ca="1">+Tabla1[[#This Row],[CODTRA6]]</f>
        <v>0</v>
      </c>
      <c r="BA505" s="7">
        <f ca="1">+Tabla1[[#This Row],[CODTRA7]]</f>
        <v>0</v>
      </c>
      <c r="BB505" s="7" t="e">
        <f ca="1">+Tabla1[[#This Row],[CODTRA8]]</f>
        <v>#NAME?</v>
      </c>
      <c r="BC505" s="7">
        <f>+Tabla1[[#This Row],[SEXO]]</f>
        <v>1</v>
      </c>
      <c r="BD505" s="7">
        <v>9589</v>
      </c>
      <c r="BE505" s="7"/>
      <c r="BF505" s="7">
        <v>999987507</v>
      </c>
      <c r="BG505" s="10" t="s">
        <v>1704</v>
      </c>
      <c r="BH505" s="7">
        <v>3</v>
      </c>
      <c r="BI505" s="9" t="s">
        <v>2148</v>
      </c>
      <c r="BJ505" s="7">
        <v>719</v>
      </c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>
        <v>40701</v>
      </c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9"/>
      <c r="CH505" s="9"/>
      <c r="CI505" s="9"/>
      <c r="CJ505" s="7">
        <v>1</v>
      </c>
    </row>
    <row r="506" spans="1:88" ht="15" x14ac:dyDescent="0.25">
      <c r="A506">
        <v>505</v>
      </c>
      <c r="B506" s="28">
        <v>1014</v>
      </c>
      <c r="C506" s="28" t="s">
        <v>826</v>
      </c>
      <c r="D506" s="45">
        <v>42687970</v>
      </c>
      <c r="E506" s="35" t="s">
        <v>2693</v>
      </c>
      <c r="F506" s="29"/>
      <c r="G506" s="29" t="s">
        <v>1702</v>
      </c>
      <c r="H506" s="30">
        <f t="shared" si="77"/>
        <v>29963</v>
      </c>
      <c r="I506" s="29"/>
      <c r="J506" s="28">
        <v>0</v>
      </c>
      <c r="K506" s="31">
        <v>0</v>
      </c>
      <c r="L506" s="7"/>
      <c r="M506" s="7"/>
      <c r="N506" s="7"/>
      <c r="O506" s="32" t="str">
        <f>"Retención Judicial "&amp;(Tabla1[[#This Row],[JUDICIAL]]*100)&amp;"%"</f>
        <v>Retención Judicial 0%</v>
      </c>
      <c r="P506" s="7"/>
      <c r="Q506" s="33">
        <f t="shared" si="82"/>
        <v>930</v>
      </c>
      <c r="R506" s="34">
        <f>+Tabla1[[#This Row],[MINIMO VITAL]]*9%</f>
        <v>83.7</v>
      </c>
      <c r="S506" s="7"/>
      <c r="T506" s="7">
        <f t="shared" ca="1" si="73"/>
        <v>37</v>
      </c>
      <c r="U506" s="7" t="str">
        <f t="shared" si="74"/>
        <v>42687970</v>
      </c>
      <c r="V506" s="7"/>
      <c r="W506" s="7"/>
      <c r="X506" s="7"/>
      <c r="Y506" s="7"/>
      <c r="Z506" s="7"/>
      <c r="AA506" s="8">
        <f>+Tabla1[[#This Row],[FECHA DE
NACIMIENTO]]</f>
        <v>29963</v>
      </c>
      <c r="AB506" s="20"/>
      <c r="AC506" s="7"/>
      <c r="AD506" s="7" t="str">
        <f>IF(COUNTIF(D$1:D505,D506)=0,"OK","Duplicado")</f>
        <v>OK</v>
      </c>
      <c r="AE506" s="7" t="str">
        <f t="shared" ca="1" si="75"/>
        <v>Inactivo</v>
      </c>
      <c r="AF506" s="9" t="s">
        <v>827</v>
      </c>
      <c r="AG506" s="9" t="str">
        <f t="shared" si="78"/>
        <v>CMAC</v>
      </c>
      <c r="AH506" s="7"/>
      <c r="AI506" s="7"/>
      <c r="AJ506" s="7"/>
      <c r="AK506" s="7"/>
      <c r="AL506" s="7"/>
      <c r="AM506" s="7"/>
      <c r="AN506" s="7"/>
      <c r="AO506" s="7" t="e">
        <f ca="1">SEPARARAPELLIDOS2018(Tabla1[[#This Row],[APELLIDOS Y NOMBRES]])</f>
        <v>#NAME?</v>
      </c>
      <c r="AP506" s="7">
        <f t="shared" ca="1" si="79"/>
        <v>0</v>
      </c>
      <c r="AQ506" s="7">
        <f t="shared" ca="1" si="80"/>
        <v>0</v>
      </c>
      <c r="AR506" s="7">
        <f t="shared" ca="1" si="81"/>
        <v>0</v>
      </c>
      <c r="AS506" s="7" t="e">
        <f ca="1">QuitarSimbolos(Tabla1[[#This Row],[CODTRA5]])</f>
        <v>#NAME?</v>
      </c>
      <c r="AT506" s="7" t="s">
        <v>1703</v>
      </c>
      <c r="AU506" s="7">
        <f t="shared" si="76"/>
        <v>1</v>
      </c>
      <c r="AV506" s="7">
        <v>1</v>
      </c>
      <c r="AW506" s="7" t="str">
        <f>+Tabla1[[#This Row],[DNI23]]</f>
        <v>42687970</v>
      </c>
      <c r="AX506" s="7">
        <v>604</v>
      </c>
      <c r="AY506" s="8">
        <f>+Tabla1[[#This Row],[FECHA DE
NACIMIENTO]]</f>
        <v>29963</v>
      </c>
      <c r="AZ506" s="7">
        <f ca="1">+Tabla1[[#This Row],[CODTRA6]]</f>
        <v>0</v>
      </c>
      <c r="BA506" s="7">
        <f ca="1">+Tabla1[[#This Row],[CODTRA7]]</f>
        <v>0</v>
      </c>
      <c r="BB506" s="7" t="e">
        <f ca="1">+Tabla1[[#This Row],[CODTRA8]]</f>
        <v>#NAME?</v>
      </c>
      <c r="BC506" s="7">
        <f>+Tabla1[[#This Row],[SEXO]]</f>
        <v>1</v>
      </c>
      <c r="BD506" s="7">
        <v>9589</v>
      </c>
      <c r="BE506" s="7"/>
      <c r="BF506" s="7">
        <v>959616135</v>
      </c>
      <c r="BG506" s="10" t="s">
        <v>1704</v>
      </c>
      <c r="BH506" s="7"/>
      <c r="BI506" s="9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9"/>
      <c r="CH506" s="9"/>
      <c r="CI506" s="9"/>
      <c r="CJ506" s="7">
        <v>1</v>
      </c>
    </row>
    <row r="507" spans="1:88" ht="15" x14ac:dyDescent="0.25">
      <c r="A507">
        <v>506</v>
      </c>
      <c r="B507" s="28">
        <v>285</v>
      </c>
      <c r="C507" s="28" t="s">
        <v>3478</v>
      </c>
      <c r="D507" s="45">
        <v>30831267</v>
      </c>
      <c r="E507" s="35" t="s">
        <v>2694</v>
      </c>
      <c r="F507" s="29" t="s">
        <v>2695</v>
      </c>
      <c r="G507" s="29" t="s">
        <v>1757</v>
      </c>
      <c r="H507" s="30">
        <f t="shared" si="77"/>
        <v>21200</v>
      </c>
      <c r="I507" s="29" t="s">
        <v>1737</v>
      </c>
      <c r="J507" s="28">
        <v>0</v>
      </c>
      <c r="K507" s="31">
        <v>0</v>
      </c>
      <c r="L507" s="7"/>
      <c r="M507" s="7"/>
      <c r="N507" s="7"/>
      <c r="O507" s="32" t="str">
        <f>"Retención Judicial "&amp;(Tabla1[[#This Row],[JUDICIAL]]*100)&amp;"%"</f>
        <v>Retención Judicial 0%</v>
      </c>
      <c r="P507" s="7"/>
      <c r="Q507" s="33">
        <f t="shared" si="82"/>
        <v>930</v>
      </c>
      <c r="R507" s="34">
        <f>+Tabla1[[#This Row],[MINIMO VITAL]]*9%</f>
        <v>83.7</v>
      </c>
      <c r="S507" s="7"/>
      <c r="T507" s="7">
        <f t="shared" ca="1" si="73"/>
        <v>61</v>
      </c>
      <c r="U507" s="7" t="str">
        <f t="shared" si="74"/>
        <v>30831267</v>
      </c>
      <c r="V507" s="7"/>
      <c r="W507" s="7"/>
      <c r="X507" s="7"/>
      <c r="Y507" s="7"/>
      <c r="Z507" s="7"/>
      <c r="AA507" s="8">
        <f>+Tabla1[[#This Row],[FECHA DE
NACIMIENTO]]</f>
        <v>21200</v>
      </c>
      <c r="AB507" s="20"/>
      <c r="AC507" s="7"/>
      <c r="AD507" s="7" t="str">
        <f>IF(COUNTIF(D$1:D506,D507)=0,"OK","Duplicado")</f>
        <v>OK</v>
      </c>
      <c r="AE507" s="7" t="str">
        <f t="shared" ca="1" si="75"/>
        <v>Inactivo</v>
      </c>
      <c r="AF507" s="9" t="s">
        <v>1578</v>
      </c>
      <c r="AG507" s="9" t="str">
        <f t="shared" si="78"/>
        <v>CMAC</v>
      </c>
      <c r="AH507" s="7"/>
      <c r="AI507" s="7"/>
      <c r="AJ507" s="7"/>
      <c r="AK507" s="7"/>
      <c r="AL507" s="7"/>
      <c r="AM507" s="7"/>
      <c r="AN507" s="7"/>
      <c r="AO507" s="7" t="e">
        <f ca="1">SEPARARAPELLIDOS2018(Tabla1[[#This Row],[APELLIDOS Y NOMBRES]])</f>
        <v>#NAME?</v>
      </c>
      <c r="AP507" s="7">
        <f t="shared" ca="1" si="79"/>
        <v>0</v>
      </c>
      <c r="AQ507" s="7">
        <f t="shared" ca="1" si="80"/>
        <v>0</v>
      </c>
      <c r="AR507" s="7">
        <f t="shared" ca="1" si="81"/>
        <v>0</v>
      </c>
      <c r="AS507" s="7" t="e">
        <f ca="1">QuitarSimbolos(Tabla1[[#This Row],[CODTRA5]])</f>
        <v>#NAME?</v>
      </c>
      <c r="AT507" s="7" t="s">
        <v>1703</v>
      </c>
      <c r="AU507" s="7">
        <f t="shared" si="76"/>
        <v>1</v>
      </c>
      <c r="AV507" s="7">
        <v>1</v>
      </c>
      <c r="AW507" s="7" t="str">
        <f>+Tabla1[[#This Row],[DNI23]]</f>
        <v>30831267</v>
      </c>
      <c r="AX507" s="7">
        <v>604</v>
      </c>
      <c r="AY507" s="8">
        <f>+Tabla1[[#This Row],[FECHA DE
NACIMIENTO]]</f>
        <v>21200</v>
      </c>
      <c r="AZ507" s="7">
        <f ca="1">+Tabla1[[#This Row],[CODTRA6]]</f>
        <v>0</v>
      </c>
      <c r="BA507" s="7">
        <f ca="1">+Tabla1[[#This Row],[CODTRA7]]</f>
        <v>0</v>
      </c>
      <c r="BB507" s="7" t="e">
        <f ca="1">+Tabla1[[#This Row],[CODTRA8]]</f>
        <v>#NAME?</v>
      </c>
      <c r="BC507" s="7">
        <f>+Tabla1[[#This Row],[SEXO]]</f>
        <v>1</v>
      </c>
      <c r="BD507" s="7">
        <v>9589</v>
      </c>
      <c r="BE507" s="7"/>
      <c r="BF507" s="7">
        <v>959616135</v>
      </c>
      <c r="BG507" s="10" t="s">
        <v>1704</v>
      </c>
      <c r="BH507" s="7">
        <v>3</v>
      </c>
      <c r="BI507" s="9" t="s">
        <v>2338</v>
      </c>
      <c r="BJ507" s="7">
        <v>746</v>
      </c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>
        <v>40701</v>
      </c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9"/>
      <c r="CH507" s="9"/>
      <c r="CI507" s="9"/>
      <c r="CJ507" s="7">
        <v>1</v>
      </c>
    </row>
    <row r="508" spans="1:88" ht="15" x14ac:dyDescent="0.25">
      <c r="A508">
        <v>507</v>
      </c>
      <c r="B508" s="28">
        <v>1016</v>
      </c>
      <c r="C508" s="28" t="s">
        <v>828</v>
      </c>
      <c r="D508" s="45">
        <v>15595317</v>
      </c>
      <c r="E508" s="35" t="s">
        <v>2696</v>
      </c>
      <c r="F508" s="29" t="s">
        <v>2697</v>
      </c>
      <c r="G508" s="29" t="s">
        <v>1736</v>
      </c>
      <c r="H508" s="30">
        <f t="shared" si="77"/>
        <v>24343</v>
      </c>
      <c r="I508" s="29" t="s">
        <v>1737</v>
      </c>
      <c r="J508" s="28">
        <v>0</v>
      </c>
      <c r="K508" s="31">
        <v>0</v>
      </c>
      <c r="L508" s="7"/>
      <c r="M508" s="7"/>
      <c r="N508" s="7"/>
      <c r="O508" s="32" t="str">
        <f>"Retención Judicial "&amp;(Tabla1[[#This Row],[JUDICIAL]]*100)&amp;"%"</f>
        <v>Retención Judicial 0%</v>
      </c>
      <c r="P508" s="7"/>
      <c r="Q508" s="33">
        <f t="shared" si="82"/>
        <v>930</v>
      </c>
      <c r="R508" s="34">
        <f>+Tabla1[[#This Row],[MINIMO VITAL]]*9%</f>
        <v>83.7</v>
      </c>
      <c r="S508" s="7"/>
      <c r="T508" s="7">
        <f t="shared" ca="1" si="73"/>
        <v>52</v>
      </c>
      <c r="U508" s="7" t="str">
        <f t="shared" si="74"/>
        <v>15595317</v>
      </c>
      <c r="V508" s="7"/>
      <c r="W508" s="7"/>
      <c r="X508" s="7"/>
      <c r="Y508" s="7"/>
      <c r="Z508" s="7"/>
      <c r="AA508" s="8">
        <f>+Tabla1[[#This Row],[FECHA DE
NACIMIENTO]]</f>
        <v>24343</v>
      </c>
      <c r="AB508" s="20"/>
      <c r="AC508" s="7"/>
      <c r="AD508" s="7" t="str">
        <f>IF(COUNTIF(D$1:D507,D508)=0,"OK","Duplicado")</f>
        <v>OK</v>
      </c>
      <c r="AE508" s="7" t="str">
        <f t="shared" ca="1" si="75"/>
        <v>Inactivo</v>
      </c>
      <c r="AF508" s="9" t="s">
        <v>829</v>
      </c>
      <c r="AG508" s="9" t="str">
        <f t="shared" si="78"/>
        <v>CMAC</v>
      </c>
      <c r="AH508" s="7"/>
      <c r="AI508" s="7"/>
      <c r="AJ508" s="7"/>
      <c r="AK508" s="7"/>
      <c r="AL508" s="7"/>
      <c r="AM508" s="7"/>
      <c r="AN508" s="7"/>
      <c r="AO508" s="7" t="e">
        <f ca="1">SEPARARAPELLIDOS2018(Tabla1[[#This Row],[APELLIDOS Y NOMBRES]])</f>
        <v>#NAME?</v>
      </c>
      <c r="AP508" s="7">
        <f t="shared" ca="1" si="79"/>
        <v>0</v>
      </c>
      <c r="AQ508" s="7">
        <f t="shared" ca="1" si="80"/>
        <v>0</v>
      </c>
      <c r="AR508" s="7">
        <f t="shared" ca="1" si="81"/>
        <v>0</v>
      </c>
      <c r="AS508" s="7" t="e">
        <f ca="1">QuitarSimbolos(Tabla1[[#This Row],[CODTRA5]])</f>
        <v>#NAME?</v>
      </c>
      <c r="AT508" s="7" t="s">
        <v>1703</v>
      </c>
      <c r="AU508" s="7">
        <f t="shared" si="76"/>
        <v>1</v>
      </c>
      <c r="AV508" s="7">
        <v>1</v>
      </c>
      <c r="AW508" s="7" t="str">
        <f>+Tabla1[[#This Row],[DNI23]]</f>
        <v>15595317</v>
      </c>
      <c r="AX508" s="7">
        <v>604</v>
      </c>
      <c r="AY508" s="8">
        <f>+Tabla1[[#This Row],[FECHA DE
NACIMIENTO]]</f>
        <v>24343</v>
      </c>
      <c r="AZ508" s="7">
        <f ca="1">+Tabla1[[#This Row],[CODTRA6]]</f>
        <v>0</v>
      </c>
      <c r="BA508" s="7">
        <f ca="1">+Tabla1[[#This Row],[CODTRA7]]</f>
        <v>0</v>
      </c>
      <c r="BB508" s="7" t="e">
        <f ca="1">+Tabla1[[#This Row],[CODTRA8]]</f>
        <v>#NAME?</v>
      </c>
      <c r="BC508" s="7">
        <f>+Tabla1[[#This Row],[SEXO]]</f>
        <v>1</v>
      </c>
      <c r="BD508" s="7">
        <v>9589</v>
      </c>
      <c r="BE508" s="7"/>
      <c r="BF508" s="7">
        <v>950541859</v>
      </c>
      <c r="BG508" s="10" t="s">
        <v>2698</v>
      </c>
      <c r="BH508" s="7">
        <v>3</v>
      </c>
      <c r="BI508" s="9" t="s">
        <v>2699</v>
      </c>
      <c r="BJ508" s="7">
        <v>462</v>
      </c>
      <c r="BK508" s="7"/>
      <c r="BL508" s="7"/>
      <c r="BM508" s="7"/>
      <c r="BN508" s="7"/>
      <c r="BO508" s="7"/>
      <c r="BP508" s="7"/>
      <c r="BQ508" s="7"/>
      <c r="BR508" s="7">
        <v>2</v>
      </c>
      <c r="BS508" s="7" t="s">
        <v>2087</v>
      </c>
      <c r="BT508" s="7"/>
      <c r="BU508" s="7">
        <v>40701</v>
      </c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9"/>
      <c r="CH508" s="9"/>
      <c r="CI508" s="9"/>
      <c r="CJ508" s="7">
        <v>1</v>
      </c>
    </row>
    <row r="509" spans="1:88" ht="15" x14ac:dyDescent="0.25">
      <c r="A509">
        <v>508</v>
      </c>
      <c r="B509" s="28">
        <v>360</v>
      </c>
      <c r="C509" s="28" t="s">
        <v>3479</v>
      </c>
      <c r="D509" s="45">
        <v>30820218</v>
      </c>
      <c r="E509" s="35" t="s">
        <v>3474</v>
      </c>
      <c r="F509" s="29" t="s">
        <v>1720</v>
      </c>
      <c r="G509" s="29" t="s">
        <v>1702</v>
      </c>
      <c r="H509" s="30">
        <f t="shared" si="77"/>
        <v>20903</v>
      </c>
      <c r="I509" s="29" t="s">
        <v>1720</v>
      </c>
      <c r="J509" s="28">
        <v>0</v>
      </c>
      <c r="K509" s="31">
        <v>0</v>
      </c>
      <c r="L509" s="7"/>
      <c r="M509" s="7"/>
      <c r="N509" s="7"/>
      <c r="O509" s="32" t="str">
        <f>"Retención Judicial "&amp;(Tabla1[[#This Row],[JUDICIAL]]*100)&amp;"%"</f>
        <v>Retención Judicial 0%</v>
      </c>
      <c r="P509" s="7"/>
      <c r="Q509" s="33">
        <f t="shared" si="82"/>
        <v>930</v>
      </c>
      <c r="R509" s="34">
        <f>+Tabla1[[#This Row],[MINIMO VITAL]]*9%</f>
        <v>83.7</v>
      </c>
      <c r="S509" s="7"/>
      <c r="T509" s="7">
        <f t="shared" ca="1" si="73"/>
        <v>62</v>
      </c>
      <c r="U509" s="7" t="str">
        <f t="shared" si="74"/>
        <v>30820218</v>
      </c>
      <c r="V509" s="7"/>
      <c r="W509" s="7"/>
      <c r="X509" s="7"/>
      <c r="Y509" s="7"/>
      <c r="Z509" s="7"/>
      <c r="AA509" s="8">
        <f>+Tabla1[[#This Row],[FECHA DE
NACIMIENTO]]</f>
        <v>20903</v>
      </c>
      <c r="AB509" s="20"/>
      <c r="AC509" s="7"/>
      <c r="AD509" s="7" t="str">
        <f>IF(COUNTIF(D$1:D508,D509)=0,"OK","Duplicado")</f>
        <v>OK</v>
      </c>
      <c r="AE509" s="7" t="str">
        <f t="shared" ca="1" si="75"/>
        <v>Inactivo</v>
      </c>
      <c r="AF509" s="9" t="s">
        <v>1720</v>
      </c>
      <c r="AG509" s="9" t="str">
        <f t="shared" si="78"/>
        <v/>
      </c>
      <c r="AH509" s="7"/>
      <c r="AI509" s="7"/>
      <c r="AJ509" s="7"/>
      <c r="AK509" s="7"/>
      <c r="AL509" s="7"/>
      <c r="AM509" s="7"/>
      <c r="AN509" s="7"/>
      <c r="AO509" s="7" t="e">
        <f ca="1">SEPARARAPELLIDOS2018(Tabla1[[#This Row],[APELLIDOS Y NOMBRES]])</f>
        <v>#NAME?</v>
      </c>
      <c r="AP509" s="7">
        <f t="shared" ca="1" si="79"/>
        <v>0</v>
      </c>
      <c r="AQ509" s="7">
        <f t="shared" ca="1" si="80"/>
        <v>0</v>
      </c>
      <c r="AR509" s="7">
        <f t="shared" ca="1" si="81"/>
        <v>0</v>
      </c>
      <c r="AS509" s="7" t="e">
        <f ca="1">QuitarSimbolos(Tabla1[[#This Row],[CODTRA5]])</f>
        <v>#NAME?</v>
      </c>
      <c r="AT509" s="7" t="s">
        <v>1703</v>
      </c>
      <c r="AU509" s="7">
        <f t="shared" si="76"/>
        <v>1</v>
      </c>
      <c r="AV509" s="7">
        <v>1</v>
      </c>
      <c r="AW509" s="7" t="str">
        <f>+Tabla1[[#This Row],[DNI23]]</f>
        <v>30820218</v>
      </c>
      <c r="AX509" s="7">
        <v>604</v>
      </c>
      <c r="AY509" s="8">
        <f>+Tabla1[[#This Row],[FECHA DE
NACIMIENTO]]</f>
        <v>20903</v>
      </c>
      <c r="AZ509" s="7">
        <f ca="1">+Tabla1[[#This Row],[CODTRA6]]</f>
        <v>0</v>
      </c>
      <c r="BA509" s="7">
        <f ca="1">+Tabla1[[#This Row],[CODTRA7]]</f>
        <v>0</v>
      </c>
      <c r="BB509" s="7" t="e">
        <f ca="1">+Tabla1[[#This Row],[CODTRA8]]</f>
        <v>#NAME?</v>
      </c>
      <c r="BC509" s="7">
        <f>+Tabla1[[#This Row],[SEXO]]</f>
        <v>1</v>
      </c>
      <c r="BD509" s="7">
        <v>9589</v>
      </c>
      <c r="BE509" s="7"/>
      <c r="BF509" s="7">
        <v>999987507</v>
      </c>
      <c r="BG509" s="10" t="s">
        <v>1704</v>
      </c>
      <c r="BH509" s="7"/>
      <c r="BI509" s="9"/>
      <c r="BJ509" s="7"/>
      <c r="BK509" s="7"/>
      <c r="BL509" s="7"/>
      <c r="BM509" s="7" t="s">
        <v>1705</v>
      </c>
      <c r="BN509" s="7">
        <v>26</v>
      </c>
      <c r="BO509" s="7"/>
      <c r="BP509" s="7"/>
      <c r="BQ509" s="7"/>
      <c r="BR509" s="7">
        <v>2</v>
      </c>
      <c r="BS509" s="7" t="s">
        <v>2020</v>
      </c>
      <c r="BT509" s="7" t="s">
        <v>2219</v>
      </c>
      <c r="BU509" s="7">
        <v>40704</v>
      </c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9"/>
      <c r="CH509" s="9"/>
      <c r="CI509" s="9"/>
      <c r="CJ509" s="7">
        <v>1</v>
      </c>
    </row>
    <row r="510" spans="1:88" ht="15" x14ac:dyDescent="0.25">
      <c r="A510">
        <v>509</v>
      </c>
      <c r="B510" s="28">
        <v>1291</v>
      </c>
      <c r="C510" s="28" t="s">
        <v>830</v>
      </c>
      <c r="D510" s="45">
        <v>46839588</v>
      </c>
      <c r="E510" s="35" t="s">
        <v>3475</v>
      </c>
      <c r="F510" s="29"/>
      <c r="G510" s="29" t="s">
        <v>1702</v>
      </c>
      <c r="H510" s="30">
        <f t="shared" si="77"/>
        <v>33633</v>
      </c>
      <c r="I510" s="29"/>
      <c r="J510" s="28">
        <v>0</v>
      </c>
      <c r="K510" s="31">
        <v>0</v>
      </c>
      <c r="L510" s="7"/>
      <c r="M510" s="7"/>
      <c r="N510" s="7"/>
      <c r="O510" s="32" t="str">
        <f>"Retención Judicial "&amp;(Tabla1[[#This Row],[JUDICIAL]]*100)&amp;"%"</f>
        <v>Retención Judicial 0%</v>
      </c>
      <c r="P510" s="7"/>
      <c r="Q510" s="33">
        <f t="shared" si="82"/>
        <v>930</v>
      </c>
      <c r="R510" s="34">
        <f>+Tabla1[[#This Row],[MINIMO VITAL]]*9%</f>
        <v>83.7</v>
      </c>
      <c r="S510" s="7"/>
      <c r="T510" s="7">
        <f t="shared" ca="1" si="73"/>
        <v>27</v>
      </c>
      <c r="U510" s="7" t="str">
        <f t="shared" si="74"/>
        <v>46839588</v>
      </c>
      <c r="V510" s="7"/>
      <c r="W510" s="7"/>
      <c r="X510" s="7"/>
      <c r="Y510" s="7"/>
      <c r="Z510" s="7"/>
      <c r="AA510" s="8">
        <f>+Tabla1[[#This Row],[FECHA DE
NACIMIENTO]]</f>
        <v>33633</v>
      </c>
      <c r="AB510" s="20">
        <v>3.1</v>
      </c>
      <c r="AC510" s="7"/>
      <c r="AD510" s="7" t="str">
        <f>IF(COUNTIF(D$1:D509,D510)=0,"OK","Duplicado")</f>
        <v>OK</v>
      </c>
      <c r="AE510" s="7" t="str">
        <f t="shared" ca="1" si="75"/>
        <v>Inactivo</v>
      </c>
      <c r="AF510" s="9" t="s">
        <v>831</v>
      </c>
      <c r="AG510" s="9" t="str">
        <f t="shared" si="78"/>
        <v>CMAC</v>
      </c>
      <c r="AH510" s="7"/>
      <c r="AI510" s="7"/>
      <c r="AJ510" s="7"/>
      <c r="AK510" s="7"/>
      <c r="AL510" s="7"/>
      <c r="AM510" s="7"/>
      <c r="AN510" s="7"/>
      <c r="AO510" s="7" t="e">
        <f ca="1">SEPARARAPELLIDOS2018(Tabla1[[#This Row],[APELLIDOS Y NOMBRES]])</f>
        <v>#NAME?</v>
      </c>
      <c r="AP510" s="7">
        <f t="shared" ca="1" si="79"/>
        <v>0</v>
      </c>
      <c r="AQ510" s="7">
        <f t="shared" ca="1" si="80"/>
        <v>0</v>
      </c>
      <c r="AR510" s="7">
        <f t="shared" ca="1" si="81"/>
        <v>0</v>
      </c>
      <c r="AS510" s="7" t="e">
        <f ca="1">QuitarSimbolos(Tabla1[[#This Row],[CODTRA5]])</f>
        <v>#NAME?</v>
      </c>
      <c r="AT510" s="7" t="s">
        <v>1703</v>
      </c>
      <c r="AU510" s="7">
        <f t="shared" si="76"/>
        <v>1</v>
      </c>
      <c r="AV510" s="7">
        <v>1</v>
      </c>
      <c r="AW510" s="7" t="str">
        <f>+Tabla1[[#This Row],[DNI23]]</f>
        <v>46839588</v>
      </c>
      <c r="AX510" s="7">
        <v>604</v>
      </c>
      <c r="AY510" s="8">
        <f>+Tabla1[[#This Row],[FECHA DE
NACIMIENTO]]</f>
        <v>33633</v>
      </c>
      <c r="AZ510" s="7">
        <f ca="1">+Tabla1[[#This Row],[CODTRA6]]</f>
        <v>0</v>
      </c>
      <c r="BA510" s="7">
        <f ca="1">+Tabla1[[#This Row],[CODTRA7]]</f>
        <v>0</v>
      </c>
      <c r="BB510" s="7" t="e">
        <f ca="1">+Tabla1[[#This Row],[CODTRA8]]</f>
        <v>#NAME?</v>
      </c>
      <c r="BC510" s="7">
        <f>+Tabla1[[#This Row],[SEXO]]</f>
        <v>1</v>
      </c>
      <c r="BD510" s="7">
        <v>9589</v>
      </c>
      <c r="BE510" s="7"/>
      <c r="BF510" s="7">
        <v>959616135</v>
      </c>
      <c r="BG510" s="10" t="s">
        <v>1704</v>
      </c>
      <c r="BH510" s="7"/>
      <c r="BI510" s="9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9"/>
      <c r="CH510" s="9"/>
      <c r="CI510" s="9"/>
      <c r="CJ510" s="7">
        <v>1</v>
      </c>
    </row>
    <row r="511" spans="1:88" ht="15" x14ac:dyDescent="0.25">
      <c r="A511">
        <v>510</v>
      </c>
      <c r="B511" s="28">
        <v>1017</v>
      </c>
      <c r="C511" s="28" t="s">
        <v>832</v>
      </c>
      <c r="D511" s="45">
        <v>4651309</v>
      </c>
      <c r="E511" s="29" t="s">
        <v>2700</v>
      </c>
      <c r="F511" s="29" t="s">
        <v>2701</v>
      </c>
      <c r="G511" s="29" t="s">
        <v>1736</v>
      </c>
      <c r="H511" s="30">
        <f t="shared" si="77"/>
        <v>26115</v>
      </c>
      <c r="I511" s="29" t="s">
        <v>1737</v>
      </c>
      <c r="J511" s="28">
        <v>0</v>
      </c>
      <c r="K511" s="31">
        <v>0</v>
      </c>
      <c r="L511" s="7"/>
      <c r="M511" s="7"/>
      <c r="N511" s="7"/>
      <c r="O511" s="32" t="str">
        <f>"Retención Judicial "&amp;(Tabla1[[#This Row],[JUDICIAL]]*100)&amp;"%"</f>
        <v>Retención Judicial 0%</v>
      </c>
      <c r="P511" s="7"/>
      <c r="Q511" s="33">
        <f t="shared" si="82"/>
        <v>930</v>
      </c>
      <c r="R511" s="34">
        <f>+Tabla1[[#This Row],[MINIMO VITAL]]*9%</f>
        <v>83.7</v>
      </c>
      <c r="S511" s="7"/>
      <c r="T511" s="7">
        <f t="shared" ca="1" si="73"/>
        <v>47</v>
      </c>
      <c r="U511" s="7" t="str">
        <f t="shared" si="74"/>
        <v>04651309</v>
      </c>
      <c r="V511" s="7"/>
      <c r="W511" s="7"/>
      <c r="X511" s="7"/>
      <c r="Y511" s="7"/>
      <c r="Z511" s="7"/>
      <c r="AA511" s="8">
        <f>+Tabla1[[#This Row],[FECHA DE
NACIMIENTO]]</f>
        <v>26115</v>
      </c>
      <c r="AB511" s="20"/>
      <c r="AC511" s="7"/>
      <c r="AD511" s="7" t="str">
        <f>IF(COUNTIF(D$1:D510,D511)=0,"OK","Duplicado")</f>
        <v>OK</v>
      </c>
      <c r="AE511" s="7" t="str">
        <f t="shared" ca="1" si="75"/>
        <v>Inactivo</v>
      </c>
      <c r="AF511" s="9" t="s">
        <v>833</v>
      </c>
      <c r="AG511" s="9" t="str">
        <f t="shared" si="78"/>
        <v>CMAC</v>
      </c>
      <c r="AH511" s="7"/>
      <c r="AI511" s="7"/>
      <c r="AJ511" s="7"/>
      <c r="AK511" s="7"/>
      <c r="AL511" s="7"/>
      <c r="AM511" s="7"/>
      <c r="AN511" s="7"/>
      <c r="AO511" s="7" t="e">
        <f ca="1">SEPARARAPELLIDOS2018(Tabla1[[#This Row],[APELLIDOS Y NOMBRES]])</f>
        <v>#NAME?</v>
      </c>
      <c r="AP511" s="7">
        <f t="shared" ca="1" si="79"/>
        <v>0</v>
      </c>
      <c r="AQ511" s="7">
        <f t="shared" ca="1" si="80"/>
        <v>0</v>
      </c>
      <c r="AR511" s="7">
        <f t="shared" ca="1" si="81"/>
        <v>0</v>
      </c>
      <c r="AS511" s="7" t="e">
        <f ca="1">QuitarSimbolos(Tabla1[[#This Row],[CODTRA5]])</f>
        <v>#NAME?</v>
      </c>
      <c r="AT511" s="7" t="s">
        <v>1703</v>
      </c>
      <c r="AU511" s="7">
        <f t="shared" si="76"/>
        <v>1</v>
      </c>
      <c r="AV511" s="7">
        <v>1</v>
      </c>
      <c r="AW511" s="7" t="str">
        <f>+Tabla1[[#This Row],[DNI23]]</f>
        <v>04651309</v>
      </c>
      <c r="AX511" s="7">
        <v>604</v>
      </c>
      <c r="AY511" s="8">
        <f>+Tabla1[[#This Row],[FECHA DE
NACIMIENTO]]</f>
        <v>26115</v>
      </c>
      <c r="AZ511" s="7">
        <f ca="1">+Tabla1[[#This Row],[CODTRA6]]</f>
        <v>0</v>
      </c>
      <c r="BA511" s="7">
        <f ca="1">+Tabla1[[#This Row],[CODTRA7]]</f>
        <v>0</v>
      </c>
      <c r="BB511" s="7" t="e">
        <f ca="1">+Tabla1[[#This Row],[CODTRA8]]</f>
        <v>#NAME?</v>
      </c>
      <c r="BC511" s="7">
        <f>+Tabla1[[#This Row],[SEXO]]</f>
        <v>1</v>
      </c>
      <c r="BD511" s="7">
        <v>9589</v>
      </c>
      <c r="BE511" s="7"/>
      <c r="BF511" s="7">
        <v>959616135</v>
      </c>
      <c r="BG511" s="10" t="s">
        <v>1704</v>
      </c>
      <c r="BH511" s="7">
        <v>3</v>
      </c>
      <c r="BI511" s="9" t="s">
        <v>1962</v>
      </c>
      <c r="BJ511" s="7">
        <v>316</v>
      </c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>
        <v>40701</v>
      </c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9"/>
      <c r="CH511" s="9"/>
      <c r="CI511" s="9"/>
      <c r="CJ511" s="7">
        <v>1</v>
      </c>
    </row>
    <row r="512" spans="1:88" ht="15" x14ac:dyDescent="0.25">
      <c r="A512">
        <v>511</v>
      </c>
      <c r="B512" s="28">
        <v>88</v>
      </c>
      <c r="C512" s="28" t="s">
        <v>834</v>
      </c>
      <c r="D512" s="45">
        <v>30822200</v>
      </c>
      <c r="E512" s="29" t="s">
        <v>2702</v>
      </c>
      <c r="F512" s="29"/>
      <c r="G512" s="29" t="s">
        <v>1702</v>
      </c>
      <c r="H512" s="30">
        <f t="shared" si="77"/>
        <v>21414</v>
      </c>
      <c r="I512" s="29"/>
      <c r="J512" s="28">
        <v>0</v>
      </c>
      <c r="K512" s="31">
        <v>0</v>
      </c>
      <c r="L512" s="7"/>
      <c r="M512" s="7"/>
      <c r="N512" s="7"/>
      <c r="O512" s="32" t="str">
        <f>"Retención Judicial "&amp;(Tabla1[[#This Row],[JUDICIAL]]*100)&amp;"%"</f>
        <v>Retención Judicial 0%</v>
      </c>
      <c r="P512" s="7"/>
      <c r="Q512" s="33">
        <f t="shared" si="82"/>
        <v>930</v>
      </c>
      <c r="R512" s="34">
        <f>+Tabla1[[#This Row],[MINIMO VITAL]]*9%</f>
        <v>83.7</v>
      </c>
      <c r="S512" s="7"/>
      <c r="T512" s="7">
        <f t="shared" ca="1" si="73"/>
        <v>60</v>
      </c>
      <c r="U512" s="7" t="str">
        <f t="shared" si="74"/>
        <v>30822200</v>
      </c>
      <c r="V512" s="7"/>
      <c r="W512" s="7"/>
      <c r="X512" s="7"/>
      <c r="Y512" s="7"/>
      <c r="Z512" s="7"/>
      <c r="AA512" s="8">
        <f>+Tabla1[[#This Row],[FECHA DE
NACIMIENTO]]</f>
        <v>21414</v>
      </c>
      <c r="AB512" s="20"/>
      <c r="AC512" s="7"/>
      <c r="AD512" s="7" t="str">
        <f>IF(COUNTIF(D$1:D511,D512)=0,"OK","Duplicado")</f>
        <v>OK</v>
      </c>
      <c r="AE512" s="7" t="str">
        <f t="shared" ca="1" si="75"/>
        <v>Inactivo</v>
      </c>
      <c r="AF512" s="9" t="s">
        <v>835</v>
      </c>
      <c r="AG512" s="9" t="str">
        <f t="shared" si="78"/>
        <v>CMAC</v>
      </c>
      <c r="AH512" s="7"/>
      <c r="AI512" s="7"/>
      <c r="AJ512" s="7"/>
      <c r="AK512" s="7"/>
      <c r="AL512" s="7"/>
      <c r="AM512" s="7"/>
      <c r="AN512" s="7"/>
      <c r="AO512" s="7" t="e">
        <f ca="1">SEPARARAPELLIDOS2018(Tabla1[[#This Row],[APELLIDOS Y NOMBRES]])</f>
        <v>#NAME?</v>
      </c>
      <c r="AP512" s="7">
        <f t="shared" ca="1" si="79"/>
        <v>0</v>
      </c>
      <c r="AQ512" s="7">
        <f t="shared" ca="1" si="80"/>
        <v>0</v>
      </c>
      <c r="AR512" s="7">
        <f t="shared" ca="1" si="81"/>
        <v>0</v>
      </c>
      <c r="AS512" s="7" t="e">
        <f ca="1">QuitarSimbolos(Tabla1[[#This Row],[CODTRA5]])</f>
        <v>#NAME?</v>
      </c>
      <c r="AT512" s="7" t="s">
        <v>1703</v>
      </c>
      <c r="AU512" s="7">
        <f t="shared" si="76"/>
        <v>1</v>
      </c>
      <c r="AV512" s="7">
        <v>1</v>
      </c>
      <c r="AW512" s="7" t="str">
        <f>+Tabla1[[#This Row],[DNI23]]</f>
        <v>30822200</v>
      </c>
      <c r="AX512" s="7">
        <v>604</v>
      </c>
      <c r="AY512" s="8">
        <f>+Tabla1[[#This Row],[FECHA DE
NACIMIENTO]]</f>
        <v>21414</v>
      </c>
      <c r="AZ512" s="7">
        <f ca="1">+Tabla1[[#This Row],[CODTRA6]]</f>
        <v>0</v>
      </c>
      <c r="BA512" s="7">
        <f ca="1">+Tabla1[[#This Row],[CODTRA7]]</f>
        <v>0</v>
      </c>
      <c r="BB512" s="7" t="e">
        <f ca="1">+Tabla1[[#This Row],[CODTRA8]]</f>
        <v>#NAME?</v>
      </c>
      <c r="BC512" s="7">
        <f>+Tabla1[[#This Row],[SEXO]]</f>
        <v>1</v>
      </c>
      <c r="BD512" s="7">
        <v>9589</v>
      </c>
      <c r="BE512" s="7"/>
      <c r="BF512" s="7">
        <v>959616135</v>
      </c>
      <c r="BG512" s="10" t="s">
        <v>1704</v>
      </c>
      <c r="BH512" s="7"/>
      <c r="BI512" s="9"/>
      <c r="BJ512" s="7"/>
      <c r="BK512" s="7"/>
      <c r="BL512" s="7"/>
      <c r="BM512" s="7" t="s">
        <v>1711</v>
      </c>
      <c r="BN512" s="7">
        <v>11</v>
      </c>
      <c r="BO512" s="7"/>
      <c r="BP512" s="7"/>
      <c r="BQ512" s="7"/>
      <c r="BR512" s="7">
        <v>2</v>
      </c>
      <c r="BS512" s="7" t="s">
        <v>2234</v>
      </c>
      <c r="BT512" s="7"/>
      <c r="BU512" s="7">
        <v>40701</v>
      </c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9"/>
      <c r="CH512" s="9"/>
      <c r="CI512" s="9"/>
      <c r="CJ512" s="7">
        <v>1</v>
      </c>
    </row>
    <row r="513" spans="1:88" ht="15" x14ac:dyDescent="0.25">
      <c r="A513">
        <v>512</v>
      </c>
      <c r="B513" s="28">
        <v>486</v>
      </c>
      <c r="C513" s="28" t="s">
        <v>836</v>
      </c>
      <c r="D513" s="45">
        <v>45833807</v>
      </c>
      <c r="E513" s="29" t="s">
        <v>2703</v>
      </c>
      <c r="F513" s="29"/>
      <c r="G513" s="29" t="s">
        <v>1702</v>
      </c>
      <c r="H513" s="30">
        <f t="shared" si="77"/>
        <v>32640</v>
      </c>
      <c r="I513" s="29"/>
      <c r="J513" s="28">
        <v>0</v>
      </c>
      <c r="K513" s="31">
        <v>0</v>
      </c>
      <c r="L513" s="7"/>
      <c r="M513" s="7"/>
      <c r="N513" s="7"/>
      <c r="O513" s="32" t="str">
        <f>"Retención Judicial "&amp;(Tabla1[[#This Row],[JUDICIAL]]*100)&amp;"%"</f>
        <v>Retención Judicial 0%</v>
      </c>
      <c r="P513" s="7"/>
      <c r="Q513" s="33">
        <f t="shared" si="82"/>
        <v>930</v>
      </c>
      <c r="R513" s="34">
        <f>+Tabla1[[#This Row],[MINIMO VITAL]]*9%</f>
        <v>83.7</v>
      </c>
      <c r="S513" s="7"/>
      <c r="T513" s="7">
        <f t="shared" ca="1" si="73"/>
        <v>29</v>
      </c>
      <c r="U513" s="7" t="str">
        <f t="shared" si="74"/>
        <v>45833807</v>
      </c>
      <c r="V513" s="7"/>
      <c r="W513" s="7"/>
      <c r="X513" s="7"/>
      <c r="Y513" s="7"/>
      <c r="Z513" s="7"/>
      <c r="AA513" s="8">
        <f>+Tabla1[[#This Row],[FECHA DE
NACIMIENTO]]</f>
        <v>32640</v>
      </c>
      <c r="AB513" s="20"/>
      <c r="AC513" s="7"/>
      <c r="AD513" s="7" t="str">
        <f>IF(COUNTIF(D$1:D512,D513)=0,"OK","Duplicado")</f>
        <v>OK</v>
      </c>
      <c r="AE513" s="7" t="str">
        <f t="shared" ca="1" si="75"/>
        <v>Inactivo</v>
      </c>
      <c r="AF513" s="9" t="s">
        <v>837</v>
      </c>
      <c r="AG513" s="9" t="str">
        <f t="shared" si="78"/>
        <v>CMAC</v>
      </c>
      <c r="AH513" s="7"/>
      <c r="AI513" s="7"/>
      <c r="AJ513" s="7"/>
      <c r="AK513" s="7"/>
      <c r="AL513" s="7"/>
      <c r="AM513" s="7"/>
      <c r="AN513" s="7"/>
      <c r="AO513" s="7" t="e">
        <f ca="1">SEPARARAPELLIDOS2018(Tabla1[[#This Row],[APELLIDOS Y NOMBRES]])</f>
        <v>#NAME?</v>
      </c>
      <c r="AP513" s="7">
        <f t="shared" ca="1" si="79"/>
        <v>0</v>
      </c>
      <c r="AQ513" s="7">
        <f t="shared" ca="1" si="80"/>
        <v>0</v>
      </c>
      <c r="AR513" s="7">
        <f t="shared" ca="1" si="81"/>
        <v>0</v>
      </c>
      <c r="AS513" s="7" t="e">
        <f ca="1">QuitarSimbolos(Tabla1[[#This Row],[CODTRA5]])</f>
        <v>#NAME?</v>
      </c>
      <c r="AT513" s="7" t="s">
        <v>1703</v>
      </c>
      <c r="AU513" s="7">
        <f t="shared" si="76"/>
        <v>1</v>
      </c>
      <c r="AV513" s="7">
        <v>1</v>
      </c>
      <c r="AW513" s="7" t="str">
        <f>+Tabla1[[#This Row],[DNI23]]</f>
        <v>45833807</v>
      </c>
      <c r="AX513" s="7">
        <v>604</v>
      </c>
      <c r="AY513" s="8">
        <f>+Tabla1[[#This Row],[FECHA DE
NACIMIENTO]]</f>
        <v>32640</v>
      </c>
      <c r="AZ513" s="7">
        <f ca="1">+Tabla1[[#This Row],[CODTRA6]]</f>
        <v>0</v>
      </c>
      <c r="BA513" s="7">
        <f ca="1">+Tabla1[[#This Row],[CODTRA7]]</f>
        <v>0</v>
      </c>
      <c r="BB513" s="7" t="e">
        <f ca="1">+Tabla1[[#This Row],[CODTRA8]]</f>
        <v>#NAME?</v>
      </c>
      <c r="BC513" s="7">
        <f>+Tabla1[[#This Row],[SEXO]]</f>
        <v>1</v>
      </c>
      <c r="BD513" s="7">
        <v>9589</v>
      </c>
      <c r="BE513" s="7"/>
      <c r="BF513" s="7">
        <v>959616135</v>
      </c>
      <c r="BG513" s="10" t="s">
        <v>1704</v>
      </c>
      <c r="BH513" s="7">
        <v>3</v>
      </c>
      <c r="BI513" s="9" t="s">
        <v>2704</v>
      </c>
      <c r="BJ513" s="7">
        <v>751</v>
      </c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>
        <v>40701</v>
      </c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9"/>
      <c r="CH513" s="9"/>
      <c r="CI513" s="9"/>
      <c r="CJ513" s="7">
        <v>1</v>
      </c>
    </row>
    <row r="514" spans="1:88" ht="15" x14ac:dyDescent="0.25">
      <c r="A514">
        <v>513</v>
      </c>
      <c r="B514" s="28">
        <v>1020</v>
      </c>
      <c r="C514" s="28" t="s">
        <v>838</v>
      </c>
      <c r="D514" s="45">
        <v>45644842</v>
      </c>
      <c r="E514" s="29" t="s">
        <v>2705</v>
      </c>
      <c r="F514" s="29"/>
      <c r="G514" s="29" t="s">
        <v>1702</v>
      </c>
      <c r="H514" s="30">
        <f t="shared" si="77"/>
        <v>32379</v>
      </c>
      <c r="I514" s="29"/>
      <c r="J514" s="28">
        <v>0</v>
      </c>
      <c r="K514" s="31">
        <v>0</v>
      </c>
      <c r="L514" s="7"/>
      <c r="M514" s="7"/>
      <c r="N514" s="7"/>
      <c r="O514" s="32" t="str">
        <f>"Retención Judicial "&amp;(Tabla1[[#This Row],[JUDICIAL]]*100)&amp;"%"</f>
        <v>Retención Judicial 0%</v>
      </c>
      <c r="P514" s="7"/>
      <c r="Q514" s="33">
        <f t="shared" si="82"/>
        <v>930</v>
      </c>
      <c r="R514" s="34">
        <f>+Tabla1[[#This Row],[MINIMO VITAL]]*9%</f>
        <v>83.7</v>
      </c>
      <c r="S514" s="7"/>
      <c r="T514" s="7">
        <f t="shared" ref="T514:T577" ca="1" si="83">IFERROR(DATEDIF(H514,TODAY(),"y")," ")</f>
        <v>30</v>
      </c>
      <c r="U514" s="7" t="str">
        <f t="shared" ref="U514:U577" si="84">IF(D514="","",REPT("0",8-LEN(D514))&amp;D514)</f>
        <v>45644842</v>
      </c>
      <c r="V514" s="7"/>
      <c r="W514" s="7"/>
      <c r="X514" s="7"/>
      <c r="Y514" s="7"/>
      <c r="Z514" s="7"/>
      <c r="AA514" s="8">
        <f>+Tabla1[[#This Row],[FECHA DE
NACIMIENTO]]</f>
        <v>32379</v>
      </c>
      <c r="AB514" s="20"/>
      <c r="AC514" s="7"/>
      <c r="AD514" s="7" t="str">
        <f>IF(COUNTIF(D$1:D513,D514)=0,"OK","Duplicado")</f>
        <v>OK</v>
      </c>
      <c r="AE514" s="7" t="str">
        <f t="shared" ref="AE514:AE577" ca="1" si="85">IF(TODAY()&lt;A514,"Pendiente",IF(TODAY()&gt;A514,"Inactivo","Activo"))</f>
        <v>Inactivo</v>
      </c>
      <c r="AF514" s="9" t="s">
        <v>839</v>
      </c>
      <c r="AG514" s="9" t="str">
        <f t="shared" si="78"/>
        <v>CMAC</v>
      </c>
      <c r="AH514" s="7"/>
      <c r="AI514" s="7"/>
      <c r="AJ514" s="7"/>
      <c r="AK514" s="7"/>
      <c r="AL514" s="7"/>
      <c r="AM514" s="7"/>
      <c r="AN514" s="7"/>
      <c r="AO514" s="7" t="e">
        <f ca="1">SEPARARAPELLIDOS2018(Tabla1[[#This Row],[APELLIDOS Y NOMBRES]])</f>
        <v>#NAME?</v>
      </c>
      <c r="AP514" s="7">
        <f t="shared" ca="1" si="79"/>
        <v>0</v>
      </c>
      <c r="AQ514" s="7">
        <f t="shared" ca="1" si="80"/>
        <v>0</v>
      </c>
      <c r="AR514" s="7">
        <f t="shared" ca="1" si="81"/>
        <v>0</v>
      </c>
      <c r="AS514" s="7" t="e">
        <f ca="1">QuitarSimbolos(Tabla1[[#This Row],[CODTRA5]])</f>
        <v>#NAME?</v>
      </c>
      <c r="AT514" s="7" t="s">
        <v>1703</v>
      </c>
      <c r="AU514" s="7">
        <f t="shared" ref="AU514:AU577" si="86">IF(AT514="","",IF(AT514="MASCULINO",1,2))</f>
        <v>1</v>
      </c>
      <c r="AV514" s="7">
        <v>1</v>
      </c>
      <c r="AW514" s="7" t="str">
        <f>+Tabla1[[#This Row],[DNI23]]</f>
        <v>45644842</v>
      </c>
      <c r="AX514" s="7">
        <v>604</v>
      </c>
      <c r="AY514" s="8">
        <f>+Tabla1[[#This Row],[FECHA DE
NACIMIENTO]]</f>
        <v>32379</v>
      </c>
      <c r="AZ514" s="7">
        <f ca="1">+Tabla1[[#This Row],[CODTRA6]]</f>
        <v>0</v>
      </c>
      <c r="BA514" s="7">
        <f ca="1">+Tabla1[[#This Row],[CODTRA7]]</f>
        <v>0</v>
      </c>
      <c r="BB514" s="7" t="e">
        <f ca="1">+Tabla1[[#This Row],[CODTRA8]]</f>
        <v>#NAME?</v>
      </c>
      <c r="BC514" s="7">
        <f>+Tabla1[[#This Row],[SEXO]]</f>
        <v>1</v>
      </c>
      <c r="BD514" s="7">
        <v>9589</v>
      </c>
      <c r="BE514" s="7"/>
      <c r="BF514" s="7">
        <v>999987507</v>
      </c>
      <c r="BG514" s="10" t="s">
        <v>1704</v>
      </c>
      <c r="BH514" s="7">
        <v>3</v>
      </c>
      <c r="BI514" s="9" t="s">
        <v>2344</v>
      </c>
      <c r="BJ514" s="7">
        <v>363</v>
      </c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>
        <v>40701</v>
      </c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9"/>
      <c r="CH514" s="9"/>
      <c r="CI514" s="9"/>
      <c r="CJ514" s="7">
        <v>1</v>
      </c>
    </row>
    <row r="515" spans="1:88" ht="15" x14ac:dyDescent="0.25">
      <c r="A515">
        <v>514</v>
      </c>
      <c r="B515" s="28">
        <v>273</v>
      </c>
      <c r="C515" s="28" t="s">
        <v>840</v>
      </c>
      <c r="D515" s="45">
        <v>4749521</v>
      </c>
      <c r="E515" s="29" t="s">
        <v>2706</v>
      </c>
      <c r="F515" s="29" t="s">
        <v>2707</v>
      </c>
      <c r="G515" s="29" t="s">
        <v>1742</v>
      </c>
      <c r="H515" s="30">
        <f t="shared" ref="H515:H578" si="87">IFERROR(DATE(MID(E515,1,2),MID(E515,3,2),MID(E515,5,2))," ")</f>
        <v>28494</v>
      </c>
      <c r="I515" s="29" t="s">
        <v>1710</v>
      </c>
      <c r="J515" s="28">
        <v>0</v>
      </c>
      <c r="K515" s="31">
        <v>0</v>
      </c>
      <c r="L515" s="7"/>
      <c r="M515" s="7"/>
      <c r="N515" s="7"/>
      <c r="O515" s="32" t="str">
        <f>"Retención Judicial "&amp;(Tabla1[[#This Row],[JUDICIAL]]*100)&amp;"%"</f>
        <v>Retención Judicial 0%</v>
      </c>
      <c r="P515" s="7"/>
      <c r="Q515" s="33">
        <f t="shared" si="82"/>
        <v>930</v>
      </c>
      <c r="R515" s="34">
        <f>+Tabla1[[#This Row],[MINIMO VITAL]]*9%</f>
        <v>83.7</v>
      </c>
      <c r="S515" s="7"/>
      <c r="T515" s="7">
        <f t="shared" ca="1" si="83"/>
        <v>41</v>
      </c>
      <c r="U515" s="7" t="str">
        <f t="shared" si="84"/>
        <v>04749521</v>
      </c>
      <c r="V515" s="7"/>
      <c r="W515" s="7"/>
      <c r="X515" s="7"/>
      <c r="Y515" s="7"/>
      <c r="Z515" s="7"/>
      <c r="AA515" s="8">
        <f>+Tabla1[[#This Row],[FECHA DE
NACIMIENTO]]</f>
        <v>28494</v>
      </c>
      <c r="AB515" s="20"/>
      <c r="AC515" s="7"/>
      <c r="AD515" s="7" t="str">
        <f>IF(COUNTIF(D$1:D514,D515)=0,"OK","Duplicado")</f>
        <v>OK</v>
      </c>
      <c r="AE515" s="7" t="str">
        <f t="shared" ca="1" si="85"/>
        <v>Inactivo</v>
      </c>
      <c r="AF515" s="9" t="s">
        <v>841</v>
      </c>
      <c r="AG515" s="9" t="str">
        <f t="shared" ref="AG515:AG578" si="88">IF(AF515="","",IF(AF515="00","","CMAC"))</f>
        <v>CMAC</v>
      </c>
      <c r="AH515" s="7"/>
      <c r="AI515" s="7"/>
      <c r="AJ515" s="7"/>
      <c r="AK515" s="7"/>
      <c r="AL515" s="7"/>
      <c r="AM515" s="7"/>
      <c r="AN515" s="7"/>
      <c r="AO515" s="7" t="e">
        <f ca="1">SEPARARAPELLIDOS2018(Tabla1[[#This Row],[APELLIDOS Y NOMBRES]])</f>
        <v>#NAME?</v>
      </c>
      <c r="AP515" s="7">
        <f t="shared" ref="AP515:AP578" ca="1" si="89">IFERROR(IF(AO515="","",MID((REPLACE((AO515),(SEARCH("@",(AO515))),1,"")),(SEARCH("@",(REPLACE((AO515),(SEARCH("@",(AO515))),1,""))))+1,((LEN((REPLACE((AO515),(SEARCH("@",(AO515))),1,""))))-(SEARCH("@",(REPLACE((AO515),(SEARCH("@",(AO515))),1,""))))))),)</f>
        <v>0</v>
      </c>
      <c r="AQ515" s="7">
        <f t="shared" ref="AQ515:AQ578" ca="1" si="90">IFERROR(IF(AO515="","",LEFT(AO515,(SEARCH("@",AO515))-1)),)</f>
        <v>0</v>
      </c>
      <c r="AR515" s="7">
        <f t="shared" ref="AR515:AR578" ca="1" si="91">IFERROR(IF(AO515="","",LEFT((RIGHT(AO515,(LEN(AO515))-(SEARCH("@",AO515)))),(SEARCH("@",(RIGHT(AO515,(LEN(AO515))-(SEARCH("@",AO515))))))-1)),)</f>
        <v>0</v>
      </c>
      <c r="AS515" s="7" t="e">
        <f ca="1">QuitarSimbolos(Tabla1[[#This Row],[CODTRA5]])</f>
        <v>#NAME?</v>
      </c>
      <c r="AT515" s="7" t="s">
        <v>1703</v>
      </c>
      <c r="AU515" s="7">
        <f t="shared" si="86"/>
        <v>1</v>
      </c>
      <c r="AV515" s="7">
        <v>1</v>
      </c>
      <c r="AW515" s="7" t="str">
        <f>+Tabla1[[#This Row],[DNI23]]</f>
        <v>04749521</v>
      </c>
      <c r="AX515" s="7">
        <v>604</v>
      </c>
      <c r="AY515" s="8">
        <f>+Tabla1[[#This Row],[FECHA DE
NACIMIENTO]]</f>
        <v>28494</v>
      </c>
      <c r="AZ515" s="7">
        <f ca="1">+Tabla1[[#This Row],[CODTRA6]]</f>
        <v>0</v>
      </c>
      <c r="BA515" s="7">
        <f ca="1">+Tabla1[[#This Row],[CODTRA7]]</f>
        <v>0</v>
      </c>
      <c r="BB515" s="7" t="e">
        <f ca="1">+Tabla1[[#This Row],[CODTRA8]]</f>
        <v>#NAME?</v>
      </c>
      <c r="BC515" s="7">
        <f>+Tabla1[[#This Row],[SEXO]]</f>
        <v>1</v>
      </c>
      <c r="BD515" s="7">
        <v>9589</v>
      </c>
      <c r="BE515" s="7"/>
      <c r="BF515" s="7">
        <v>959616135</v>
      </c>
      <c r="BG515" s="10" t="s">
        <v>1704</v>
      </c>
      <c r="BH515" s="7"/>
      <c r="BI515" s="9"/>
      <c r="BJ515" s="7"/>
      <c r="BK515" s="7"/>
      <c r="BL515" s="7"/>
      <c r="BM515" s="7" t="s">
        <v>1705</v>
      </c>
      <c r="BN515" s="7">
        <v>31</v>
      </c>
      <c r="BO515" s="7"/>
      <c r="BP515" s="7"/>
      <c r="BQ515" s="7"/>
      <c r="BR515" s="7">
        <v>2</v>
      </c>
      <c r="BS515" s="7" t="s">
        <v>1775</v>
      </c>
      <c r="BT515" s="7"/>
      <c r="BU515" s="7">
        <v>170301</v>
      </c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9"/>
      <c r="CH515" s="9"/>
      <c r="CI515" s="9"/>
      <c r="CJ515" s="7">
        <v>1</v>
      </c>
    </row>
    <row r="516" spans="1:88" ht="15" x14ac:dyDescent="0.25">
      <c r="A516">
        <v>515</v>
      </c>
      <c r="B516" s="28">
        <v>48</v>
      </c>
      <c r="C516" s="28" t="s">
        <v>842</v>
      </c>
      <c r="D516" s="45">
        <v>4633197</v>
      </c>
      <c r="E516" s="29" t="s">
        <v>2708</v>
      </c>
      <c r="F516" s="29" t="s">
        <v>2709</v>
      </c>
      <c r="G516" s="29" t="s">
        <v>1742</v>
      </c>
      <c r="H516" s="30">
        <f t="shared" si="87"/>
        <v>21467</v>
      </c>
      <c r="I516" s="29" t="s">
        <v>1737</v>
      </c>
      <c r="J516" s="28">
        <v>0</v>
      </c>
      <c r="K516" s="31">
        <v>0</v>
      </c>
      <c r="L516" s="7"/>
      <c r="M516" s="7"/>
      <c r="N516" s="7"/>
      <c r="O516" s="32" t="str">
        <f>"Retención Judicial "&amp;(Tabla1[[#This Row],[JUDICIAL]]*100)&amp;"%"</f>
        <v>Retención Judicial 0%</v>
      </c>
      <c r="P516" s="7"/>
      <c r="Q516" s="33">
        <f t="shared" ref="Q516:Q579" si="92">+Q515</f>
        <v>930</v>
      </c>
      <c r="R516" s="34">
        <f>+Tabla1[[#This Row],[MINIMO VITAL]]*9%</f>
        <v>83.7</v>
      </c>
      <c r="S516" s="7"/>
      <c r="T516" s="7">
        <f t="shared" ca="1" si="83"/>
        <v>60</v>
      </c>
      <c r="U516" s="7" t="str">
        <f t="shared" si="84"/>
        <v>04633197</v>
      </c>
      <c r="V516" s="7"/>
      <c r="W516" s="7"/>
      <c r="X516" s="7"/>
      <c r="Y516" s="7"/>
      <c r="Z516" s="7"/>
      <c r="AA516" s="8">
        <f>+Tabla1[[#This Row],[FECHA DE
NACIMIENTO]]</f>
        <v>21467</v>
      </c>
      <c r="AB516" s="20"/>
      <c r="AC516" s="7"/>
      <c r="AD516" s="7" t="str">
        <f>IF(COUNTIF(D$1:D515,D516)=0,"OK","Duplicado")</f>
        <v>OK</v>
      </c>
      <c r="AE516" s="7" t="str">
        <f t="shared" ca="1" si="85"/>
        <v>Inactivo</v>
      </c>
      <c r="AF516" s="9" t="s">
        <v>843</v>
      </c>
      <c r="AG516" s="9" t="str">
        <f t="shared" si="88"/>
        <v>CMAC</v>
      </c>
      <c r="AH516" s="7"/>
      <c r="AI516" s="7"/>
      <c r="AJ516" s="7"/>
      <c r="AK516" s="7"/>
      <c r="AL516" s="7"/>
      <c r="AM516" s="7"/>
      <c r="AN516" s="7"/>
      <c r="AO516" s="7" t="e">
        <f ca="1">SEPARARAPELLIDOS2018(Tabla1[[#This Row],[APELLIDOS Y NOMBRES]])</f>
        <v>#NAME?</v>
      </c>
      <c r="AP516" s="7">
        <f t="shared" ca="1" si="89"/>
        <v>0</v>
      </c>
      <c r="AQ516" s="7">
        <f t="shared" ca="1" si="90"/>
        <v>0</v>
      </c>
      <c r="AR516" s="7">
        <f t="shared" ca="1" si="91"/>
        <v>0</v>
      </c>
      <c r="AS516" s="7" t="e">
        <f ca="1">QuitarSimbolos(Tabla1[[#This Row],[CODTRA5]])</f>
        <v>#NAME?</v>
      </c>
      <c r="AT516" s="7" t="s">
        <v>1703</v>
      </c>
      <c r="AU516" s="7">
        <f t="shared" si="86"/>
        <v>1</v>
      </c>
      <c r="AV516" s="7">
        <v>1</v>
      </c>
      <c r="AW516" s="7" t="str">
        <f>+Tabla1[[#This Row],[DNI23]]</f>
        <v>04633197</v>
      </c>
      <c r="AX516" s="7">
        <v>604</v>
      </c>
      <c r="AY516" s="8">
        <f>+Tabla1[[#This Row],[FECHA DE
NACIMIENTO]]</f>
        <v>21467</v>
      </c>
      <c r="AZ516" s="7">
        <f ca="1">+Tabla1[[#This Row],[CODTRA6]]</f>
        <v>0</v>
      </c>
      <c r="BA516" s="7">
        <f ca="1">+Tabla1[[#This Row],[CODTRA7]]</f>
        <v>0</v>
      </c>
      <c r="BB516" s="7" t="e">
        <f ca="1">+Tabla1[[#This Row],[CODTRA8]]</f>
        <v>#NAME?</v>
      </c>
      <c r="BC516" s="7">
        <f>+Tabla1[[#This Row],[SEXO]]</f>
        <v>1</v>
      </c>
      <c r="BD516" s="7">
        <v>9589</v>
      </c>
      <c r="BE516" s="7"/>
      <c r="BF516" s="7">
        <v>959616135</v>
      </c>
      <c r="BG516" s="10" t="s">
        <v>1704</v>
      </c>
      <c r="BH516" s="7"/>
      <c r="BI516" s="9"/>
      <c r="BJ516" s="7"/>
      <c r="BK516" s="7"/>
      <c r="BL516" s="7"/>
      <c r="BM516" s="7" t="s">
        <v>1857</v>
      </c>
      <c r="BN516" s="7">
        <v>4</v>
      </c>
      <c r="BO516" s="7"/>
      <c r="BP516" s="7"/>
      <c r="BQ516" s="7"/>
      <c r="BR516" s="7">
        <v>2</v>
      </c>
      <c r="BS516" s="7" t="s">
        <v>2524</v>
      </c>
      <c r="BT516" s="7"/>
      <c r="BU516" s="7">
        <v>40701</v>
      </c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9"/>
      <c r="CH516" s="9"/>
      <c r="CI516" s="9"/>
      <c r="CJ516" s="7">
        <v>1</v>
      </c>
    </row>
    <row r="517" spans="1:88" ht="15" x14ac:dyDescent="0.25">
      <c r="A517">
        <v>516</v>
      </c>
      <c r="B517" s="28">
        <v>1021</v>
      </c>
      <c r="C517" s="28" t="s">
        <v>844</v>
      </c>
      <c r="D517" s="45">
        <v>45503795</v>
      </c>
      <c r="E517" s="29" t="s">
        <v>2710</v>
      </c>
      <c r="F517" s="29" t="s">
        <v>2711</v>
      </c>
      <c r="G517" s="29" t="s">
        <v>1709</v>
      </c>
      <c r="H517" s="30">
        <f t="shared" si="87"/>
        <v>32465</v>
      </c>
      <c r="I517" s="29" t="s">
        <v>1710</v>
      </c>
      <c r="J517" s="28">
        <v>0</v>
      </c>
      <c r="K517" s="31">
        <v>0</v>
      </c>
      <c r="L517" s="7"/>
      <c r="M517" s="7"/>
      <c r="N517" s="7"/>
      <c r="O517" s="32" t="str">
        <f>"Retención Judicial "&amp;(Tabla1[[#This Row],[JUDICIAL]]*100)&amp;"%"</f>
        <v>Retención Judicial 0%</v>
      </c>
      <c r="P517" s="7"/>
      <c r="Q517" s="33">
        <f t="shared" si="92"/>
        <v>930</v>
      </c>
      <c r="R517" s="34">
        <f>+Tabla1[[#This Row],[MINIMO VITAL]]*9%</f>
        <v>83.7</v>
      </c>
      <c r="S517" s="7"/>
      <c r="T517" s="7">
        <f t="shared" ca="1" si="83"/>
        <v>30</v>
      </c>
      <c r="U517" s="7" t="str">
        <f t="shared" si="84"/>
        <v>45503795</v>
      </c>
      <c r="V517" s="7"/>
      <c r="W517" s="7"/>
      <c r="X517" s="7"/>
      <c r="Y517" s="7"/>
      <c r="Z517" s="7"/>
      <c r="AA517" s="8">
        <f>+Tabla1[[#This Row],[FECHA DE
NACIMIENTO]]</f>
        <v>32465</v>
      </c>
      <c r="AB517" s="20">
        <v>3.1</v>
      </c>
      <c r="AC517" s="7"/>
      <c r="AD517" s="7" t="str">
        <f>IF(COUNTIF(D$1:D516,D517)=0,"OK","Duplicado")</f>
        <v>OK</v>
      </c>
      <c r="AE517" s="7" t="str">
        <f t="shared" ca="1" si="85"/>
        <v>Inactivo</v>
      </c>
      <c r="AF517" s="9" t="s">
        <v>845</v>
      </c>
      <c r="AG517" s="9" t="str">
        <f t="shared" si="88"/>
        <v>CMAC</v>
      </c>
      <c r="AH517" s="7"/>
      <c r="AI517" s="7"/>
      <c r="AJ517" s="7"/>
      <c r="AK517" s="7"/>
      <c r="AL517" s="7"/>
      <c r="AM517" s="7"/>
      <c r="AN517" s="7"/>
      <c r="AO517" s="7" t="e">
        <f ca="1">SEPARARAPELLIDOS2018(Tabla1[[#This Row],[APELLIDOS Y NOMBRES]])</f>
        <v>#NAME?</v>
      </c>
      <c r="AP517" s="7">
        <f t="shared" ca="1" si="89"/>
        <v>0</v>
      </c>
      <c r="AQ517" s="7">
        <f t="shared" ca="1" si="90"/>
        <v>0</v>
      </c>
      <c r="AR517" s="7">
        <f t="shared" ca="1" si="91"/>
        <v>0</v>
      </c>
      <c r="AS517" s="7" t="e">
        <f ca="1">QuitarSimbolos(Tabla1[[#This Row],[CODTRA5]])</f>
        <v>#NAME?</v>
      </c>
      <c r="AT517" s="7" t="s">
        <v>1703</v>
      </c>
      <c r="AU517" s="7">
        <f t="shared" si="86"/>
        <v>1</v>
      </c>
      <c r="AV517" s="7">
        <v>1</v>
      </c>
      <c r="AW517" s="7" t="str">
        <f>+Tabla1[[#This Row],[DNI23]]</f>
        <v>45503795</v>
      </c>
      <c r="AX517" s="7">
        <v>604</v>
      </c>
      <c r="AY517" s="8">
        <f>+Tabla1[[#This Row],[FECHA DE
NACIMIENTO]]</f>
        <v>32465</v>
      </c>
      <c r="AZ517" s="7">
        <f ca="1">+Tabla1[[#This Row],[CODTRA6]]</f>
        <v>0</v>
      </c>
      <c r="BA517" s="7">
        <f ca="1">+Tabla1[[#This Row],[CODTRA7]]</f>
        <v>0</v>
      </c>
      <c r="BB517" s="7" t="e">
        <f ca="1">+Tabla1[[#This Row],[CODTRA8]]</f>
        <v>#NAME?</v>
      </c>
      <c r="BC517" s="7">
        <f>+Tabla1[[#This Row],[SEXO]]</f>
        <v>1</v>
      </c>
      <c r="BD517" s="7">
        <v>9589</v>
      </c>
      <c r="BE517" s="7"/>
      <c r="BF517" s="7">
        <v>999987507</v>
      </c>
      <c r="BG517" s="10" t="s">
        <v>1704</v>
      </c>
      <c r="BH517" s="7"/>
      <c r="BI517" s="9"/>
      <c r="BJ517" s="7"/>
      <c r="BK517" s="7"/>
      <c r="BL517" s="7"/>
      <c r="BM517" s="7" t="s">
        <v>1857</v>
      </c>
      <c r="BN517" s="7">
        <v>4</v>
      </c>
      <c r="BO517" s="7"/>
      <c r="BP517" s="7"/>
      <c r="BQ517" s="7"/>
      <c r="BR517" s="7">
        <v>2</v>
      </c>
      <c r="BS517" s="7" t="s">
        <v>2712</v>
      </c>
      <c r="BT517" s="7"/>
      <c r="BU517" s="7">
        <v>40701</v>
      </c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9"/>
      <c r="CH517" s="9"/>
      <c r="CI517" s="9"/>
      <c r="CJ517" s="7">
        <v>1</v>
      </c>
    </row>
    <row r="518" spans="1:88" ht="15" x14ac:dyDescent="0.25">
      <c r="A518">
        <v>517</v>
      </c>
      <c r="B518" s="28">
        <v>379</v>
      </c>
      <c r="C518" s="28" t="s">
        <v>846</v>
      </c>
      <c r="D518" s="45">
        <v>80687547</v>
      </c>
      <c r="E518" s="29" t="s">
        <v>2713</v>
      </c>
      <c r="F518" s="29" t="s">
        <v>2714</v>
      </c>
      <c r="G518" s="29" t="s">
        <v>1736</v>
      </c>
      <c r="H518" s="30">
        <f t="shared" si="87"/>
        <v>26597</v>
      </c>
      <c r="I518" s="29" t="s">
        <v>1737</v>
      </c>
      <c r="J518" s="28">
        <v>0</v>
      </c>
      <c r="K518" s="31">
        <v>0</v>
      </c>
      <c r="L518" s="7"/>
      <c r="M518" s="7"/>
      <c r="N518" s="7"/>
      <c r="O518" s="32" t="str">
        <f>"Retención Judicial "&amp;(Tabla1[[#This Row],[JUDICIAL]]*100)&amp;"%"</f>
        <v>Retención Judicial 0%</v>
      </c>
      <c r="P518" s="7"/>
      <c r="Q518" s="33">
        <f t="shared" si="92"/>
        <v>930</v>
      </c>
      <c r="R518" s="34">
        <f>+Tabla1[[#This Row],[MINIMO VITAL]]*9%</f>
        <v>83.7</v>
      </c>
      <c r="S518" s="7"/>
      <c r="T518" s="7">
        <f t="shared" ca="1" si="83"/>
        <v>46</v>
      </c>
      <c r="U518" s="7" t="str">
        <f t="shared" si="84"/>
        <v>80687547</v>
      </c>
      <c r="V518" s="7"/>
      <c r="W518" s="7"/>
      <c r="X518" s="7"/>
      <c r="Y518" s="7"/>
      <c r="Z518" s="7"/>
      <c r="AA518" s="8">
        <f>+Tabla1[[#This Row],[FECHA DE
NACIMIENTO]]</f>
        <v>26597</v>
      </c>
      <c r="AB518" s="20"/>
      <c r="AC518" s="7"/>
      <c r="AD518" s="7" t="str">
        <f>IF(COUNTIF(D$1:D517,D518)=0,"OK","Duplicado")</f>
        <v>OK</v>
      </c>
      <c r="AE518" s="7" t="str">
        <f t="shared" ca="1" si="85"/>
        <v>Inactivo</v>
      </c>
      <c r="AF518" s="9" t="s">
        <v>847</v>
      </c>
      <c r="AG518" s="9" t="str">
        <f t="shared" si="88"/>
        <v>CMAC</v>
      </c>
      <c r="AH518" s="7"/>
      <c r="AI518" s="7"/>
      <c r="AJ518" s="7"/>
      <c r="AK518" s="7"/>
      <c r="AL518" s="7"/>
      <c r="AM518" s="7"/>
      <c r="AN518" s="7"/>
      <c r="AO518" s="7" t="e">
        <f ca="1">SEPARARAPELLIDOS2018(Tabla1[[#This Row],[APELLIDOS Y NOMBRES]])</f>
        <v>#NAME?</v>
      </c>
      <c r="AP518" s="7">
        <f t="shared" ca="1" si="89"/>
        <v>0</v>
      </c>
      <c r="AQ518" s="7">
        <f t="shared" ca="1" si="90"/>
        <v>0</v>
      </c>
      <c r="AR518" s="7">
        <f t="shared" ca="1" si="91"/>
        <v>0</v>
      </c>
      <c r="AS518" s="7" t="e">
        <f ca="1">QuitarSimbolos(Tabla1[[#This Row],[CODTRA5]])</f>
        <v>#NAME?</v>
      </c>
      <c r="AT518" s="7" t="s">
        <v>1703</v>
      </c>
      <c r="AU518" s="7">
        <f t="shared" si="86"/>
        <v>1</v>
      </c>
      <c r="AV518" s="7">
        <v>1</v>
      </c>
      <c r="AW518" s="7" t="str">
        <f>+Tabla1[[#This Row],[DNI23]]</f>
        <v>80687547</v>
      </c>
      <c r="AX518" s="7">
        <v>604</v>
      </c>
      <c r="AY518" s="8">
        <f>+Tabla1[[#This Row],[FECHA DE
NACIMIENTO]]</f>
        <v>26597</v>
      </c>
      <c r="AZ518" s="7">
        <f ca="1">+Tabla1[[#This Row],[CODTRA6]]</f>
        <v>0</v>
      </c>
      <c r="BA518" s="7">
        <f ca="1">+Tabla1[[#This Row],[CODTRA7]]</f>
        <v>0</v>
      </c>
      <c r="BB518" s="7" t="e">
        <f ca="1">+Tabla1[[#This Row],[CODTRA8]]</f>
        <v>#NAME?</v>
      </c>
      <c r="BC518" s="7">
        <f>+Tabla1[[#This Row],[SEXO]]</f>
        <v>1</v>
      </c>
      <c r="BD518" s="7">
        <v>9589</v>
      </c>
      <c r="BE518" s="7"/>
      <c r="BF518" s="7">
        <v>959616135</v>
      </c>
      <c r="BG518" s="10" t="s">
        <v>1704</v>
      </c>
      <c r="BH518" s="7">
        <v>3</v>
      </c>
      <c r="BI518" s="9" t="s">
        <v>2028</v>
      </c>
      <c r="BJ518" s="7">
        <v>586</v>
      </c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>
        <v>40701</v>
      </c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9"/>
      <c r="CH518" s="9"/>
      <c r="CI518" s="9"/>
      <c r="CJ518" s="7">
        <v>1</v>
      </c>
    </row>
    <row r="519" spans="1:88" ht="15" x14ac:dyDescent="0.25">
      <c r="A519">
        <v>518</v>
      </c>
      <c r="B519" s="28">
        <v>187</v>
      </c>
      <c r="C519" s="28" t="s">
        <v>848</v>
      </c>
      <c r="D519" s="45">
        <v>30830500</v>
      </c>
      <c r="E519" s="29" t="s">
        <v>2715</v>
      </c>
      <c r="F519" s="29"/>
      <c r="G519" s="29" t="s">
        <v>1702</v>
      </c>
      <c r="H519" s="30">
        <f t="shared" si="87"/>
        <v>23301</v>
      </c>
      <c r="I519" s="29"/>
      <c r="J519" s="28">
        <v>0</v>
      </c>
      <c r="K519" s="31">
        <v>0</v>
      </c>
      <c r="L519" s="7"/>
      <c r="M519" s="7"/>
      <c r="N519" s="7"/>
      <c r="O519" s="32" t="str">
        <f>"Retención Judicial "&amp;(Tabla1[[#This Row],[JUDICIAL]]*100)&amp;"%"</f>
        <v>Retención Judicial 0%</v>
      </c>
      <c r="P519" s="7"/>
      <c r="Q519" s="33">
        <f t="shared" si="92"/>
        <v>930</v>
      </c>
      <c r="R519" s="34">
        <f>+Tabla1[[#This Row],[MINIMO VITAL]]*9%</f>
        <v>83.7</v>
      </c>
      <c r="S519" s="7"/>
      <c r="T519" s="7">
        <f t="shared" ca="1" si="83"/>
        <v>55</v>
      </c>
      <c r="U519" s="7" t="str">
        <f t="shared" si="84"/>
        <v>30830500</v>
      </c>
      <c r="V519" s="7"/>
      <c r="W519" s="7"/>
      <c r="X519" s="7"/>
      <c r="Y519" s="7"/>
      <c r="Z519" s="7"/>
      <c r="AA519" s="8">
        <f>+Tabla1[[#This Row],[FECHA DE
NACIMIENTO]]</f>
        <v>23301</v>
      </c>
      <c r="AB519" s="20">
        <v>3.1</v>
      </c>
      <c r="AC519" s="7"/>
      <c r="AD519" s="7" t="str">
        <f>IF(COUNTIF(D$1:D518,D519)=0,"OK","Duplicado")</f>
        <v>OK</v>
      </c>
      <c r="AE519" s="7" t="str">
        <f t="shared" ca="1" si="85"/>
        <v>Inactivo</v>
      </c>
      <c r="AF519" s="9" t="s">
        <v>849</v>
      </c>
      <c r="AG519" s="9" t="str">
        <f t="shared" si="88"/>
        <v>CMAC</v>
      </c>
      <c r="AH519" s="7"/>
      <c r="AI519" s="7"/>
      <c r="AJ519" s="7"/>
      <c r="AK519" s="7"/>
      <c r="AL519" s="7"/>
      <c r="AM519" s="7"/>
      <c r="AN519" s="7"/>
      <c r="AO519" s="7" t="e">
        <f ca="1">SEPARARAPELLIDOS2018(Tabla1[[#This Row],[APELLIDOS Y NOMBRES]])</f>
        <v>#NAME?</v>
      </c>
      <c r="AP519" s="7">
        <f t="shared" ca="1" si="89"/>
        <v>0</v>
      </c>
      <c r="AQ519" s="7">
        <f t="shared" ca="1" si="90"/>
        <v>0</v>
      </c>
      <c r="AR519" s="7">
        <f t="shared" ca="1" si="91"/>
        <v>0</v>
      </c>
      <c r="AS519" s="7" t="e">
        <f ca="1">QuitarSimbolos(Tabla1[[#This Row],[CODTRA5]])</f>
        <v>#NAME?</v>
      </c>
      <c r="AT519" s="7" t="s">
        <v>1703</v>
      </c>
      <c r="AU519" s="7">
        <f t="shared" si="86"/>
        <v>1</v>
      </c>
      <c r="AV519" s="7">
        <v>1</v>
      </c>
      <c r="AW519" s="7" t="str">
        <f>+Tabla1[[#This Row],[DNI23]]</f>
        <v>30830500</v>
      </c>
      <c r="AX519" s="7">
        <v>604</v>
      </c>
      <c r="AY519" s="8">
        <f>+Tabla1[[#This Row],[FECHA DE
NACIMIENTO]]</f>
        <v>23301</v>
      </c>
      <c r="AZ519" s="7">
        <f ca="1">+Tabla1[[#This Row],[CODTRA6]]</f>
        <v>0</v>
      </c>
      <c r="BA519" s="7">
        <f ca="1">+Tabla1[[#This Row],[CODTRA7]]</f>
        <v>0</v>
      </c>
      <c r="BB519" s="7" t="e">
        <f ca="1">+Tabla1[[#This Row],[CODTRA8]]</f>
        <v>#NAME?</v>
      </c>
      <c r="BC519" s="7">
        <f>+Tabla1[[#This Row],[SEXO]]</f>
        <v>1</v>
      </c>
      <c r="BD519" s="7">
        <v>9589</v>
      </c>
      <c r="BE519" s="7"/>
      <c r="BF519" s="7">
        <v>959616135</v>
      </c>
      <c r="BG519" s="10" t="s">
        <v>1704</v>
      </c>
      <c r="BH519" s="7"/>
      <c r="BI519" s="9"/>
      <c r="BJ519" s="7"/>
      <c r="BK519" s="7"/>
      <c r="BL519" s="7"/>
      <c r="BM519" s="7" t="s">
        <v>1738</v>
      </c>
      <c r="BN519" s="7">
        <v>9</v>
      </c>
      <c r="BO519" s="7"/>
      <c r="BP519" s="7"/>
      <c r="BQ519" s="7"/>
      <c r="BR519" s="7">
        <v>2</v>
      </c>
      <c r="BS519" s="7" t="s">
        <v>2716</v>
      </c>
      <c r="BT519" s="7"/>
      <c r="BU519" s="7">
        <v>70105</v>
      </c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9"/>
      <c r="CH519" s="9"/>
      <c r="CI519" s="9"/>
      <c r="CJ519" s="7">
        <v>1</v>
      </c>
    </row>
    <row r="520" spans="1:88" ht="15" x14ac:dyDescent="0.25">
      <c r="A520">
        <v>519</v>
      </c>
      <c r="B520" s="28">
        <v>1023</v>
      </c>
      <c r="C520" s="28" t="s">
        <v>850</v>
      </c>
      <c r="D520" s="45">
        <v>30826841</v>
      </c>
      <c r="E520" s="29" t="s">
        <v>2717</v>
      </c>
      <c r="F520" s="29"/>
      <c r="G520" s="29" t="s">
        <v>1702</v>
      </c>
      <c r="H520" s="30">
        <f t="shared" si="87"/>
        <v>16376</v>
      </c>
      <c r="I520" s="29"/>
      <c r="J520" s="28">
        <v>0</v>
      </c>
      <c r="K520" s="31">
        <v>0</v>
      </c>
      <c r="L520" s="7"/>
      <c r="M520" s="7"/>
      <c r="N520" s="7"/>
      <c r="O520" s="32" t="str">
        <f>"Retención Judicial "&amp;(Tabla1[[#This Row],[JUDICIAL]]*100)&amp;"%"</f>
        <v>Retención Judicial 0%</v>
      </c>
      <c r="P520" s="7"/>
      <c r="Q520" s="33">
        <f t="shared" si="92"/>
        <v>930</v>
      </c>
      <c r="R520" s="34">
        <f>+Tabla1[[#This Row],[MINIMO VITAL]]*9%</f>
        <v>83.7</v>
      </c>
      <c r="S520" s="7"/>
      <c r="T520" s="7">
        <f t="shared" ca="1" si="83"/>
        <v>74</v>
      </c>
      <c r="U520" s="7" t="str">
        <f t="shared" si="84"/>
        <v>30826841</v>
      </c>
      <c r="V520" s="7"/>
      <c r="W520" s="7"/>
      <c r="X520" s="7"/>
      <c r="Y520" s="7"/>
      <c r="Z520" s="7"/>
      <c r="AA520" s="8">
        <f>+Tabla1[[#This Row],[FECHA DE
NACIMIENTO]]</f>
        <v>16376</v>
      </c>
      <c r="AB520" s="20">
        <v>3.1</v>
      </c>
      <c r="AC520" s="7"/>
      <c r="AD520" s="7" t="str">
        <f>IF(COUNTIF(D$1:D519,D520)=0,"OK","Duplicado")</f>
        <v>OK</v>
      </c>
      <c r="AE520" s="7" t="str">
        <f t="shared" ca="1" si="85"/>
        <v>Inactivo</v>
      </c>
      <c r="AF520" s="9" t="s">
        <v>851</v>
      </c>
      <c r="AG520" s="9" t="str">
        <f t="shared" si="88"/>
        <v>CMAC</v>
      </c>
      <c r="AH520" s="7"/>
      <c r="AI520" s="7"/>
      <c r="AJ520" s="7"/>
      <c r="AK520" s="7"/>
      <c r="AL520" s="7"/>
      <c r="AM520" s="7"/>
      <c r="AN520" s="7"/>
      <c r="AO520" s="7" t="e">
        <f ca="1">SEPARARAPELLIDOS2018(Tabla1[[#This Row],[APELLIDOS Y NOMBRES]])</f>
        <v>#NAME?</v>
      </c>
      <c r="AP520" s="7">
        <f t="shared" ca="1" si="89"/>
        <v>0</v>
      </c>
      <c r="AQ520" s="7">
        <f t="shared" ca="1" si="90"/>
        <v>0</v>
      </c>
      <c r="AR520" s="7">
        <f t="shared" ca="1" si="91"/>
        <v>0</v>
      </c>
      <c r="AS520" s="7" t="e">
        <f ca="1">QuitarSimbolos(Tabla1[[#This Row],[CODTRA5]])</f>
        <v>#NAME?</v>
      </c>
      <c r="AT520" s="7" t="s">
        <v>1703</v>
      </c>
      <c r="AU520" s="7">
        <f t="shared" si="86"/>
        <v>1</v>
      </c>
      <c r="AV520" s="7">
        <v>1</v>
      </c>
      <c r="AW520" s="7" t="str">
        <f>+Tabla1[[#This Row],[DNI23]]</f>
        <v>30826841</v>
      </c>
      <c r="AX520" s="7">
        <v>604</v>
      </c>
      <c r="AY520" s="8">
        <f>+Tabla1[[#This Row],[FECHA DE
NACIMIENTO]]</f>
        <v>16376</v>
      </c>
      <c r="AZ520" s="7">
        <f ca="1">+Tabla1[[#This Row],[CODTRA6]]</f>
        <v>0</v>
      </c>
      <c r="BA520" s="7">
        <f ca="1">+Tabla1[[#This Row],[CODTRA7]]</f>
        <v>0</v>
      </c>
      <c r="BB520" s="7" t="e">
        <f ca="1">+Tabla1[[#This Row],[CODTRA8]]</f>
        <v>#NAME?</v>
      </c>
      <c r="BC520" s="7">
        <f>+Tabla1[[#This Row],[SEXO]]</f>
        <v>1</v>
      </c>
      <c r="BD520" s="7">
        <v>9589</v>
      </c>
      <c r="BE520" s="7"/>
      <c r="BF520" s="7">
        <v>959616135</v>
      </c>
      <c r="BG520" s="10" t="s">
        <v>1704</v>
      </c>
      <c r="BH520" s="7"/>
      <c r="BI520" s="9"/>
      <c r="BJ520" s="7"/>
      <c r="BK520" s="7"/>
      <c r="BL520" s="7"/>
      <c r="BM520" s="7" t="s">
        <v>1750</v>
      </c>
      <c r="BN520" s="7">
        <v>8</v>
      </c>
      <c r="BO520" s="7"/>
      <c r="BP520" s="7"/>
      <c r="BQ520" s="7"/>
      <c r="BR520" s="7">
        <v>2</v>
      </c>
      <c r="BS520" s="7" t="s">
        <v>2718</v>
      </c>
      <c r="BT520" s="7"/>
      <c r="BU520" s="7">
        <v>40701</v>
      </c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9"/>
      <c r="CH520" s="9"/>
      <c r="CI520" s="9"/>
      <c r="CJ520" s="7">
        <v>1</v>
      </c>
    </row>
    <row r="521" spans="1:88" ht="15" x14ac:dyDescent="0.25">
      <c r="A521">
        <v>520</v>
      </c>
      <c r="B521" s="28">
        <v>1024</v>
      </c>
      <c r="C521" s="28" t="s">
        <v>852</v>
      </c>
      <c r="D521" s="45">
        <v>46484107</v>
      </c>
      <c r="E521" s="29" t="s">
        <v>2719</v>
      </c>
      <c r="F521" s="29"/>
      <c r="G521" s="29" t="s">
        <v>1702</v>
      </c>
      <c r="H521" s="30">
        <f t="shared" si="87"/>
        <v>32517</v>
      </c>
      <c r="I521" s="29"/>
      <c r="J521" s="28">
        <v>0</v>
      </c>
      <c r="K521" s="31">
        <v>0</v>
      </c>
      <c r="L521" s="7"/>
      <c r="M521" s="7"/>
      <c r="N521" s="7"/>
      <c r="O521" s="32" t="str">
        <f>"Retención Judicial "&amp;(Tabla1[[#This Row],[JUDICIAL]]*100)&amp;"%"</f>
        <v>Retención Judicial 0%</v>
      </c>
      <c r="P521" s="7"/>
      <c r="Q521" s="33">
        <f t="shared" si="92"/>
        <v>930</v>
      </c>
      <c r="R521" s="34">
        <f>+Tabla1[[#This Row],[MINIMO VITAL]]*9%</f>
        <v>83.7</v>
      </c>
      <c r="S521" s="7"/>
      <c r="T521" s="7">
        <f t="shared" ca="1" si="83"/>
        <v>30</v>
      </c>
      <c r="U521" s="7" t="str">
        <f t="shared" si="84"/>
        <v>46484107</v>
      </c>
      <c r="V521" s="7"/>
      <c r="W521" s="7"/>
      <c r="X521" s="7"/>
      <c r="Y521" s="7"/>
      <c r="Z521" s="7"/>
      <c r="AA521" s="8">
        <f>+Tabla1[[#This Row],[FECHA DE
NACIMIENTO]]</f>
        <v>32517</v>
      </c>
      <c r="AB521" s="20">
        <v>3.1</v>
      </c>
      <c r="AC521" s="7"/>
      <c r="AD521" s="7" t="str">
        <f>IF(COUNTIF(D$1:D520,D521)=0,"OK","Duplicado")</f>
        <v>OK</v>
      </c>
      <c r="AE521" s="7" t="str">
        <f t="shared" ca="1" si="85"/>
        <v>Inactivo</v>
      </c>
      <c r="AF521" s="9" t="s">
        <v>853</v>
      </c>
      <c r="AG521" s="9" t="str">
        <f t="shared" si="88"/>
        <v>CMAC</v>
      </c>
      <c r="AH521" s="7"/>
      <c r="AI521" s="7"/>
      <c r="AJ521" s="7"/>
      <c r="AK521" s="7"/>
      <c r="AL521" s="7"/>
      <c r="AM521" s="7"/>
      <c r="AN521" s="7"/>
      <c r="AO521" s="7" t="e">
        <f ca="1">SEPARARAPELLIDOS2018(Tabla1[[#This Row],[APELLIDOS Y NOMBRES]])</f>
        <v>#NAME?</v>
      </c>
      <c r="AP521" s="7">
        <f t="shared" ca="1" si="89"/>
        <v>0</v>
      </c>
      <c r="AQ521" s="7">
        <f t="shared" ca="1" si="90"/>
        <v>0</v>
      </c>
      <c r="AR521" s="7">
        <f t="shared" ca="1" si="91"/>
        <v>0</v>
      </c>
      <c r="AS521" s="7" t="e">
        <f ca="1">QuitarSimbolos(Tabla1[[#This Row],[CODTRA5]])</f>
        <v>#NAME?</v>
      </c>
      <c r="AT521" s="7" t="s">
        <v>1703</v>
      </c>
      <c r="AU521" s="7">
        <f t="shared" si="86"/>
        <v>1</v>
      </c>
      <c r="AV521" s="7">
        <v>1</v>
      </c>
      <c r="AW521" s="7" t="str">
        <f>+Tabla1[[#This Row],[DNI23]]</f>
        <v>46484107</v>
      </c>
      <c r="AX521" s="7">
        <v>604</v>
      </c>
      <c r="AY521" s="8">
        <f>+Tabla1[[#This Row],[FECHA DE
NACIMIENTO]]</f>
        <v>32517</v>
      </c>
      <c r="AZ521" s="7">
        <f ca="1">+Tabla1[[#This Row],[CODTRA6]]</f>
        <v>0</v>
      </c>
      <c r="BA521" s="7">
        <f ca="1">+Tabla1[[#This Row],[CODTRA7]]</f>
        <v>0</v>
      </c>
      <c r="BB521" s="7" t="e">
        <f ca="1">+Tabla1[[#This Row],[CODTRA8]]</f>
        <v>#NAME?</v>
      </c>
      <c r="BC521" s="7">
        <f>+Tabla1[[#This Row],[SEXO]]</f>
        <v>1</v>
      </c>
      <c r="BD521" s="7">
        <v>9589</v>
      </c>
      <c r="BE521" s="7"/>
      <c r="BF521" s="7">
        <v>959616135</v>
      </c>
      <c r="BG521" s="10" t="s">
        <v>1704</v>
      </c>
      <c r="BH521" s="7"/>
      <c r="BI521" s="9"/>
      <c r="BJ521" s="7"/>
      <c r="BK521" s="7"/>
      <c r="BL521" s="7"/>
      <c r="BM521" s="7">
        <v>33</v>
      </c>
      <c r="BN521" s="7">
        <v>8</v>
      </c>
      <c r="BO521" s="7"/>
      <c r="BP521" s="7"/>
      <c r="BQ521" s="7"/>
      <c r="BR521" s="7">
        <v>2</v>
      </c>
      <c r="BS521" s="7" t="s">
        <v>1826</v>
      </c>
      <c r="BT521" s="7"/>
      <c r="BU521" s="7">
        <v>170301</v>
      </c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9"/>
      <c r="CH521" s="9"/>
      <c r="CI521" s="9"/>
      <c r="CJ521" s="7">
        <v>1</v>
      </c>
    </row>
    <row r="522" spans="1:88" ht="15" x14ac:dyDescent="0.25">
      <c r="A522">
        <v>521</v>
      </c>
      <c r="B522" s="28">
        <v>1025</v>
      </c>
      <c r="C522" s="28" t="s">
        <v>854</v>
      </c>
      <c r="D522" s="45">
        <v>4649831</v>
      </c>
      <c r="E522" s="29" t="s">
        <v>2720</v>
      </c>
      <c r="F522" s="29" t="s">
        <v>2721</v>
      </c>
      <c r="G522" s="29" t="s">
        <v>1742</v>
      </c>
      <c r="H522" s="30">
        <f t="shared" si="87"/>
        <v>20058</v>
      </c>
      <c r="I522" s="29" t="s">
        <v>1737</v>
      </c>
      <c r="J522" s="28">
        <v>0</v>
      </c>
      <c r="K522" s="31">
        <v>0</v>
      </c>
      <c r="L522" s="7"/>
      <c r="M522" s="7"/>
      <c r="N522" s="7"/>
      <c r="O522" s="32" t="str">
        <f>"Retención Judicial "&amp;(Tabla1[[#This Row],[JUDICIAL]]*100)&amp;"%"</f>
        <v>Retención Judicial 0%</v>
      </c>
      <c r="P522" s="7"/>
      <c r="Q522" s="33">
        <f t="shared" si="92"/>
        <v>930</v>
      </c>
      <c r="R522" s="34">
        <f>+Tabla1[[#This Row],[MINIMO VITAL]]*9%</f>
        <v>83.7</v>
      </c>
      <c r="S522" s="7"/>
      <c r="T522" s="7">
        <f t="shared" ca="1" si="83"/>
        <v>64</v>
      </c>
      <c r="U522" s="7" t="str">
        <f t="shared" si="84"/>
        <v>04649831</v>
      </c>
      <c r="V522" s="7"/>
      <c r="W522" s="7"/>
      <c r="X522" s="7"/>
      <c r="Y522" s="7"/>
      <c r="Z522" s="7"/>
      <c r="AA522" s="8">
        <f>+Tabla1[[#This Row],[FECHA DE
NACIMIENTO]]</f>
        <v>20058</v>
      </c>
      <c r="AB522" s="20"/>
      <c r="AC522" s="7"/>
      <c r="AD522" s="7" t="str">
        <f>IF(COUNTIF(D$1:D521,D522)=0,"OK","Duplicado")</f>
        <v>OK</v>
      </c>
      <c r="AE522" s="7" t="str">
        <f t="shared" ca="1" si="85"/>
        <v>Inactivo</v>
      </c>
      <c r="AF522" s="9" t="s">
        <v>855</v>
      </c>
      <c r="AG522" s="9" t="str">
        <f t="shared" si="88"/>
        <v>CMAC</v>
      </c>
      <c r="AH522" s="7"/>
      <c r="AI522" s="7"/>
      <c r="AJ522" s="7"/>
      <c r="AK522" s="7"/>
      <c r="AL522" s="7"/>
      <c r="AM522" s="7"/>
      <c r="AN522" s="7"/>
      <c r="AO522" s="7" t="e">
        <f ca="1">SEPARARAPELLIDOS2018(Tabla1[[#This Row],[APELLIDOS Y NOMBRES]])</f>
        <v>#NAME?</v>
      </c>
      <c r="AP522" s="7">
        <f t="shared" ca="1" si="89"/>
        <v>0</v>
      </c>
      <c r="AQ522" s="7">
        <f t="shared" ca="1" si="90"/>
        <v>0</v>
      </c>
      <c r="AR522" s="7">
        <f t="shared" ca="1" si="91"/>
        <v>0</v>
      </c>
      <c r="AS522" s="7" t="e">
        <f ca="1">QuitarSimbolos(Tabla1[[#This Row],[CODTRA5]])</f>
        <v>#NAME?</v>
      </c>
      <c r="AT522" s="7" t="s">
        <v>1703</v>
      </c>
      <c r="AU522" s="7">
        <f t="shared" si="86"/>
        <v>1</v>
      </c>
      <c r="AV522" s="7">
        <v>1</v>
      </c>
      <c r="AW522" s="7" t="str">
        <f>+Tabla1[[#This Row],[DNI23]]</f>
        <v>04649831</v>
      </c>
      <c r="AX522" s="7">
        <v>604</v>
      </c>
      <c r="AY522" s="8">
        <f>+Tabla1[[#This Row],[FECHA DE
NACIMIENTO]]</f>
        <v>20058</v>
      </c>
      <c r="AZ522" s="7">
        <f ca="1">+Tabla1[[#This Row],[CODTRA6]]</f>
        <v>0</v>
      </c>
      <c r="BA522" s="7">
        <f ca="1">+Tabla1[[#This Row],[CODTRA7]]</f>
        <v>0</v>
      </c>
      <c r="BB522" s="7" t="e">
        <f ca="1">+Tabla1[[#This Row],[CODTRA8]]</f>
        <v>#NAME?</v>
      </c>
      <c r="BC522" s="7">
        <f>+Tabla1[[#This Row],[SEXO]]</f>
        <v>1</v>
      </c>
      <c r="BD522" s="7">
        <v>9589</v>
      </c>
      <c r="BE522" s="7"/>
      <c r="BF522" s="7">
        <v>959616135</v>
      </c>
      <c r="BG522" s="10" t="s">
        <v>1704</v>
      </c>
      <c r="BH522" s="7"/>
      <c r="BI522" s="9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9"/>
      <c r="CH522" s="9"/>
      <c r="CI522" s="9"/>
      <c r="CJ522" s="7">
        <v>1</v>
      </c>
    </row>
    <row r="523" spans="1:88" ht="15" x14ac:dyDescent="0.25">
      <c r="A523">
        <v>522</v>
      </c>
      <c r="B523" s="28">
        <v>1026</v>
      </c>
      <c r="C523" s="28" t="s">
        <v>856</v>
      </c>
      <c r="D523" s="45">
        <v>2769504</v>
      </c>
      <c r="E523" s="29" t="s">
        <v>2722</v>
      </c>
      <c r="F523" s="29" t="s">
        <v>2723</v>
      </c>
      <c r="G523" s="29" t="s">
        <v>1757</v>
      </c>
      <c r="H523" s="30">
        <f t="shared" si="87"/>
        <v>25382</v>
      </c>
      <c r="I523" s="29" t="s">
        <v>1710</v>
      </c>
      <c r="J523" s="28">
        <v>0</v>
      </c>
      <c r="K523" s="31">
        <v>0</v>
      </c>
      <c r="L523" s="7"/>
      <c r="M523" s="7"/>
      <c r="N523" s="7"/>
      <c r="O523" s="32" t="str">
        <f>"Retención Judicial "&amp;(Tabla1[[#This Row],[JUDICIAL]]*100)&amp;"%"</f>
        <v>Retención Judicial 0%</v>
      </c>
      <c r="P523" s="7"/>
      <c r="Q523" s="33">
        <f t="shared" si="92"/>
        <v>930</v>
      </c>
      <c r="R523" s="34">
        <f>+Tabla1[[#This Row],[MINIMO VITAL]]*9%</f>
        <v>83.7</v>
      </c>
      <c r="S523" s="7"/>
      <c r="T523" s="7">
        <f t="shared" ca="1" si="83"/>
        <v>49</v>
      </c>
      <c r="U523" s="7" t="str">
        <f t="shared" si="84"/>
        <v>02769504</v>
      </c>
      <c r="V523" s="7"/>
      <c r="W523" s="7"/>
      <c r="X523" s="7"/>
      <c r="Y523" s="7"/>
      <c r="Z523" s="7"/>
      <c r="AA523" s="8">
        <f>+Tabla1[[#This Row],[FECHA DE
NACIMIENTO]]</f>
        <v>25382</v>
      </c>
      <c r="AB523" s="20"/>
      <c r="AC523" s="7"/>
      <c r="AD523" s="7" t="str">
        <f>IF(COUNTIF(D$1:D522,D523)=0,"OK","Duplicado")</f>
        <v>OK</v>
      </c>
      <c r="AE523" s="7" t="str">
        <f t="shared" ca="1" si="85"/>
        <v>Inactivo</v>
      </c>
      <c r="AF523" s="9" t="s">
        <v>857</v>
      </c>
      <c r="AG523" s="9" t="str">
        <f t="shared" si="88"/>
        <v>CMAC</v>
      </c>
      <c r="AH523" s="7"/>
      <c r="AI523" s="7"/>
      <c r="AJ523" s="7"/>
      <c r="AK523" s="7"/>
      <c r="AL523" s="7"/>
      <c r="AM523" s="7"/>
      <c r="AN523" s="7"/>
      <c r="AO523" s="7" t="e">
        <f ca="1">SEPARARAPELLIDOS2018(Tabla1[[#This Row],[APELLIDOS Y NOMBRES]])</f>
        <v>#NAME?</v>
      </c>
      <c r="AP523" s="7">
        <f t="shared" ca="1" si="89"/>
        <v>0</v>
      </c>
      <c r="AQ523" s="7">
        <f t="shared" ca="1" si="90"/>
        <v>0</v>
      </c>
      <c r="AR523" s="7">
        <f t="shared" ca="1" si="91"/>
        <v>0</v>
      </c>
      <c r="AS523" s="7" t="e">
        <f ca="1">QuitarSimbolos(Tabla1[[#This Row],[CODTRA5]])</f>
        <v>#NAME?</v>
      </c>
      <c r="AT523" s="7" t="s">
        <v>1974</v>
      </c>
      <c r="AU523" s="7">
        <f t="shared" si="86"/>
        <v>2</v>
      </c>
      <c r="AV523" s="7">
        <v>1</v>
      </c>
      <c r="AW523" s="7" t="str">
        <f>+Tabla1[[#This Row],[DNI23]]</f>
        <v>02769504</v>
      </c>
      <c r="AX523" s="7">
        <v>604</v>
      </c>
      <c r="AY523" s="8">
        <f>+Tabla1[[#This Row],[FECHA DE
NACIMIENTO]]</f>
        <v>25382</v>
      </c>
      <c r="AZ523" s="7">
        <f ca="1">+Tabla1[[#This Row],[CODTRA6]]</f>
        <v>0</v>
      </c>
      <c r="BA523" s="7">
        <f ca="1">+Tabla1[[#This Row],[CODTRA7]]</f>
        <v>0</v>
      </c>
      <c r="BB523" s="7" t="e">
        <f ca="1">+Tabla1[[#This Row],[CODTRA8]]</f>
        <v>#NAME?</v>
      </c>
      <c r="BC523" s="7">
        <f>+Tabla1[[#This Row],[SEXO]]</f>
        <v>2</v>
      </c>
      <c r="BD523" s="7">
        <v>9589</v>
      </c>
      <c r="BE523" s="7"/>
      <c r="BF523" s="7">
        <v>959616135</v>
      </c>
      <c r="BG523" s="10" t="s">
        <v>1704</v>
      </c>
      <c r="BH523" s="7"/>
      <c r="BI523" s="9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9"/>
      <c r="CH523" s="9"/>
      <c r="CI523" s="9"/>
      <c r="CJ523" s="7">
        <v>1</v>
      </c>
    </row>
    <row r="524" spans="1:88" ht="15" x14ac:dyDescent="0.25">
      <c r="A524">
        <v>523</v>
      </c>
      <c r="B524" s="28">
        <v>1027</v>
      </c>
      <c r="C524" s="28" t="s">
        <v>858</v>
      </c>
      <c r="D524" s="45">
        <v>43833224</v>
      </c>
      <c r="E524" s="29" t="s">
        <v>2724</v>
      </c>
      <c r="F524" s="29"/>
      <c r="G524" s="29" t="s">
        <v>1702</v>
      </c>
      <c r="H524" s="30">
        <f t="shared" si="87"/>
        <v>30144</v>
      </c>
      <c r="I524" s="29"/>
      <c r="J524" s="28">
        <v>0</v>
      </c>
      <c r="K524" s="31">
        <v>0</v>
      </c>
      <c r="L524" s="7"/>
      <c r="M524" s="7"/>
      <c r="N524" s="7"/>
      <c r="O524" s="32" t="str">
        <f>"Retención Judicial "&amp;(Tabla1[[#This Row],[JUDICIAL]]*100)&amp;"%"</f>
        <v>Retención Judicial 0%</v>
      </c>
      <c r="P524" s="7"/>
      <c r="Q524" s="33">
        <f t="shared" si="92"/>
        <v>930</v>
      </c>
      <c r="R524" s="34">
        <f>+Tabla1[[#This Row],[MINIMO VITAL]]*9%</f>
        <v>83.7</v>
      </c>
      <c r="S524" s="7"/>
      <c r="T524" s="7">
        <f t="shared" ca="1" si="83"/>
        <v>36</v>
      </c>
      <c r="U524" s="7" t="str">
        <f t="shared" si="84"/>
        <v>43833224</v>
      </c>
      <c r="V524" s="7"/>
      <c r="W524" s="7"/>
      <c r="X524" s="7"/>
      <c r="Y524" s="7"/>
      <c r="Z524" s="7"/>
      <c r="AA524" s="8">
        <f>+Tabla1[[#This Row],[FECHA DE
NACIMIENTO]]</f>
        <v>30144</v>
      </c>
      <c r="AB524" s="20"/>
      <c r="AC524" s="7"/>
      <c r="AD524" s="7" t="str">
        <f>IF(COUNTIF(D$1:D523,D524)=0,"OK","Duplicado")</f>
        <v>OK</v>
      </c>
      <c r="AE524" s="7" t="str">
        <f t="shared" ca="1" si="85"/>
        <v>Inactivo</v>
      </c>
      <c r="AF524" s="9" t="s">
        <v>859</v>
      </c>
      <c r="AG524" s="9" t="str">
        <f t="shared" si="88"/>
        <v>CMAC</v>
      </c>
      <c r="AH524" s="7"/>
      <c r="AI524" s="7"/>
      <c r="AJ524" s="7"/>
      <c r="AK524" s="7"/>
      <c r="AL524" s="7"/>
      <c r="AM524" s="7"/>
      <c r="AN524" s="7"/>
      <c r="AO524" s="7" t="e">
        <f ca="1">SEPARARAPELLIDOS2018(Tabla1[[#This Row],[APELLIDOS Y NOMBRES]])</f>
        <v>#NAME?</v>
      </c>
      <c r="AP524" s="7">
        <f t="shared" ca="1" si="89"/>
        <v>0</v>
      </c>
      <c r="AQ524" s="7">
        <f t="shared" ca="1" si="90"/>
        <v>0</v>
      </c>
      <c r="AR524" s="7">
        <f t="shared" ca="1" si="91"/>
        <v>0</v>
      </c>
      <c r="AS524" s="7" t="e">
        <f ca="1">QuitarSimbolos(Tabla1[[#This Row],[CODTRA5]])</f>
        <v>#NAME?</v>
      </c>
      <c r="AT524" s="7" t="s">
        <v>1703</v>
      </c>
      <c r="AU524" s="7">
        <f t="shared" si="86"/>
        <v>1</v>
      </c>
      <c r="AV524" s="7">
        <v>1</v>
      </c>
      <c r="AW524" s="7" t="str">
        <f>+Tabla1[[#This Row],[DNI23]]</f>
        <v>43833224</v>
      </c>
      <c r="AX524" s="7">
        <v>604</v>
      </c>
      <c r="AY524" s="8">
        <f>+Tabla1[[#This Row],[FECHA DE
NACIMIENTO]]</f>
        <v>30144</v>
      </c>
      <c r="AZ524" s="7">
        <f ca="1">+Tabla1[[#This Row],[CODTRA6]]</f>
        <v>0</v>
      </c>
      <c r="BA524" s="7">
        <f ca="1">+Tabla1[[#This Row],[CODTRA7]]</f>
        <v>0</v>
      </c>
      <c r="BB524" s="7" t="e">
        <f ca="1">+Tabla1[[#This Row],[CODTRA8]]</f>
        <v>#NAME?</v>
      </c>
      <c r="BC524" s="7">
        <f>+Tabla1[[#This Row],[SEXO]]</f>
        <v>1</v>
      </c>
      <c r="BD524" s="7">
        <v>9589</v>
      </c>
      <c r="BE524" s="7"/>
      <c r="BF524" s="7">
        <v>959616135</v>
      </c>
      <c r="BG524" s="10" t="s">
        <v>1704</v>
      </c>
      <c r="BH524" s="7">
        <v>1</v>
      </c>
      <c r="BI524" s="9" t="s">
        <v>1714</v>
      </c>
      <c r="BJ524" s="7">
        <v>206</v>
      </c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>
        <v>170301</v>
      </c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9"/>
      <c r="CH524" s="9"/>
      <c r="CI524" s="9"/>
      <c r="CJ524" s="7">
        <v>1</v>
      </c>
    </row>
    <row r="525" spans="1:88" ht="15" x14ac:dyDescent="0.25">
      <c r="A525">
        <v>524</v>
      </c>
      <c r="B525" s="28">
        <v>120</v>
      </c>
      <c r="C525" s="28" t="s">
        <v>860</v>
      </c>
      <c r="D525" s="45">
        <v>30822252</v>
      </c>
      <c r="E525" s="29" t="s">
        <v>2725</v>
      </c>
      <c r="F525" s="29"/>
      <c r="G525" s="29" t="s">
        <v>1702</v>
      </c>
      <c r="H525" s="30">
        <f t="shared" si="87"/>
        <v>18739</v>
      </c>
      <c r="I525" s="29"/>
      <c r="J525" s="28">
        <v>0</v>
      </c>
      <c r="K525" s="31">
        <v>0</v>
      </c>
      <c r="L525" s="7"/>
      <c r="M525" s="7"/>
      <c r="N525" s="7"/>
      <c r="O525" s="32" t="str">
        <f>"Retención Judicial "&amp;(Tabla1[[#This Row],[JUDICIAL]]*100)&amp;"%"</f>
        <v>Retención Judicial 0%</v>
      </c>
      <c r="P525" s="7"/>
      <c r="Q525" s="33">
        <f t="shared" si="92"/>
        <v>930</v>
      </c>
      <c r="R525" s="34">
        <f>+Tabla1[[#This Row],[MINIMO VITAL]]*9%</f>
        <v>83.7</v>
      </c>
      <c r="S525" s="7"/>
      <c r="T525" s="7">
        <f t="shared" ca="1" si="83"/>
        <v>67</v>
      </c>
      <c r="U525" s="7" t="str">
        <f t="shared" si="84"/>
        <v>30822252</v>
      </c>
      <c r="V525" s="7"/>
      <c r="W525" s="7"/>
      <c r="X525" s="7"/>
      <c r="Y525" s="7"/>
      <c r="Z525" s="7"/>
      <c r="AA525" s="8">
        <f>+Tabla1[[#This Row],[FECHA DE
NACIMIENTO]]</f>
        <v>18739</v>
      </c>
      <c r="AB525" s="20"/>
      <c r="AC525" s="7"/>
      <c r="AD525" s="7" t="str">
        <f>IF(COUNTIF(D$1:D524,D525)=0,"OK","Duplicado")</f>
        <v>OK</v>
      </c>
      <c r="AE525" s="7" t="str">
        <f t="shared" ca="1" si="85"/>
        <v>Inactivo</v>
      </c>
      <c r="AF525" s="9" t="s">
        <v>861</v>
      </c>
      <c r="AG525" s="9" t="str">
        <f t="shared" si="88"/>
        <v>CMAC</v>
      </c>
      <c r="AH525" s="7"/>
      <c r="AI525" s="7"/>
      <c r="AJ525" s="7"/>
      <c r="AK525" s="7"/>
      <c r="AL525" s="7"/>
      <c r="AM525" s="7"/>
      <c r="AN525" s="7"/>
      <c r="AO525" s="7" t="e">
        <f ca="1">SEPARARAPELLIDOS2018(Tabla1[[#This Row],[APELLIDOS Y NOMBRES]])</f>
        <v>#NAME?</v>
      </c>
      <c r="AP525" s="7">
        <f t="shared" ca="1" si="89"/>
        <v>0</v>
      </c>
      <c r="AQ525" s="7">
        <f t="shared" ca="1" si="90"/>
        <v>0</v>
      </c>
      <c r="AR525" s="7">
        <f t="shared" ca="1" si="91"/>
        <v>0</v>
      </c>
      <c r="AS525" s="7" t="e">
        <f ca="1">QuitarSimbolos(Tabla1[[#This Row],[CODTRA5]])</f>
        <v>#NAME?</v>
      </c>
      <c r="AT525" s="7" t="s">
        <v>1703</v>
      </c>
      <c r="AU525" s="7">
        <f t="shared" si="86"/>
        <v>1</v>
      </c>
      <c r="AV525" s="7">
        <v>1</v>
      </c>
      <c r="AW525" s="7" t="str">
        <f>+Tabla1[[#This Row],[DNI23]]</f>
        <v>30822252</v>
      </c>
      <c r="AX525" s="7">
        <v>604</v>
      </c>
      <c r="AY525" s="8">
        <f>+Tabla1[[#This Row],[FECHA DE
NACIMIENTO]]</f>
        <v>18739</v>
      </c>
      <c r="AZ525" s="7">
        <f ca="1">+Tabla1[[#This Row],[CODTRA6]]</f>
        <v>0</v>
      </c>
      <c r="BA525" s="7">
        <f ca="1">+Tabla1[[#This Row],[CODTRA7]]</f>
        <v>0</v>
      </c>
      <c r="BB525" s="7" t="e">
        <f ca="1">+Tabla1[[#This Row],[CODTRA8]]</f>
        <v>#NAME?</v>
      </c>
      <c r="BC525" s="7">
        <f>+Tabla1[[#This Row],[SEXO]]</f>
        <v>1</v>
      </c>
      <c r="BD525" s="7">
        <v>9589</v>
      </c>
      <c r="BE525" s="7"/>
      <c r="BF525" s="7">
        <v>959616135</v>
      </c>
      <c r="BG525" s="10" t="s">
        <v>1704</v>
      </c>
      <c r="BH525" s="7">
        <v>17</v>
      </c>
      <c r="BI525" s="9" t="s">
        <v>2726</v>
      </c>
      <c r="BJ525" s="7">
        <v>1005</v>
      </c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>
        <v>40701</v>
      </c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9"/>
      <c r="CH525" s="9"/>
      <c r="CI525" s="9"/>
      <c r="CJ525" s="7">
        <v>1</v>
      </c>
    </row>
    <row r="526" spans="1:88" ht="15" x14ac:dyDescent="0.25">
      <c r="A526">
        <v>525</v>
      </c>
      <c r="B526" s="28">
        <v>449</v>
      </c>
      <c r="C526" s="28" t="s">
        <v>862</v>
      </c>
      <c r="D526" s="45">
        <v>43151566</v>
      </c>
      <c r="E526" s="35" t="s">
        <v>3480</v>
      </c>
      <c r="F526" s="29" t="s">
        <v>1720</v>
      </c>
      <c r="G526" s="29" t="s">
        <v>1702</v>
      </c>
      <c r="H526" s="30">
        <f t="shared" si="87"/>
        <v>30900</v>
      </c>
      <c r="I526" s="29" t="s">
        <v>1720</v>
      </c>
      <c r="J526" s="28">
        <v>0</v>
      </c>
      <c r="K526" s="31">
        <v>0</v>
      </c>
      <c r="L526" s="7"/>
      <c r="M526" s="7"/>
      <c r="N526" s="7"/>
      <c r="O526" s="32" t="str">
        <f>"Retención Judicial "&amp;(Tabla1[[#This Row],[JUDICIAL]]*100)&amp;"%"</f>
        <v>Retención Judicial 0%</v>
      </c>
      <c r="P526" s="7"/>
      <c r="Q526" s="33">
        <f t="shared" si="92"/>
        <v>930</v>
      </c>
      <c r="R526" s="34">
        <f>+Tabla1[[#This Row],[MINIMO VITAL]]*9%</f>
        <v>83.7</v>
      </c>
      <c r="S526" s="7"/>
      <c r="T526" s="7">
        <f t="shared" ca="1" si="83"/>
        <v>34</v>
      </c>
      <c r="U526" s="7" t="str">
        <f t="shared" si="84"/>
        <v>43151566</v>
      </c>
      <c r="V526" s="7"/>
      <c r="W526" s="7"/>
      <c r="X526" s="7"/>
      <c r="Y526" s="7"/>
      <c r="Z526" s="7"/>
      <c r="AA526" s="8">
        <f>+Tabla1[[#This Row],[FECHA DE
NACIMIENTO]]</f>
        <v>30900</v>
      </c>
      <c r="AB526" s="20"/>
      <c r="AC526" s="7"/>
      <c r="AD526" s="7" t="str">
        <f>IF(COUNTIF(D$1:D525,D526)=0,"OK","Duplicado")</f>
        <v>OK</v>
      </c>
      <c r="AE526" s="7" t="str">
        <f t="shared" ca="1" si="85"/>
        <v>Inactivo</v>
      </c>
      <c r="AF526" s="9" t="s">
        <v>1720</v>
      </c>
      <c r="AG526" s="9" t="str">
        <f t="shared" si="88"/>
        <v/>
      </c>
      <c r="AH526" s="7"/>
      <c r="AI526" s="7"/>
      <c r="AJ526" s="7"/>
      <c r="AK526" s="7"/>
      <c r="AL526" s="7"/>
      <c r="AM526" s="7"/>
      <c r="AN526" s="7"/>
      <c r="AO526" s="7" t="e">
        <f ca="1">SEPARARAPELLIDOS2018(Tabla1[[#This Row],[APELLIDOS Y NOMBRES]])</f>
        <v>#NAME?</v>
      </c>
      <c r="AP526" s="7">
        <f t="shared" ca="1" si="89"/>
        <v>0</v>
      </c>
      <c r="AQ526" s="7">
        <f t="shared" ca="1" si="90"/>
        <v>0</v>
      </c>
      <c r="AR526" s="7">
        <f t="shared" ca="1" si="91"/>
        <v>0</v>
      </c>
      <c r="AS526" s="7" t="e">
        <f ca="1">QuitarSimbolos(Tabla1[[#This Row],[CODTRA5]])</f>
        <v>#NAME?</v>
      </c>
      <c r="AT526" s="7" t="s">
        <v>1703</v>
      </c>
      <c r="AU526" s="7">
        <f t="shared" si="86"/>
        <v>1</v>
      </c>
      <c r="AV526" s="7">
        <v>1</v>
      </c>
      <c r="AW526" s="7" t="str">
        <f>+Tabla1[[#This Row],[DNI23]]</f>
        <v>43151566</v>
      </c>
      <c r="AX526" s="7">
        <v>604</v>
      </c>
      <c r="AY526" s="8">
        <f>+Tabla1[[#This Row],[FECHA DE
NACIMIENTO]]</f>
        <v>30900</v>
      </c>
      <c r="AZ526" s="7">
        <f ca="1">+Tabla1[[#This Row],[CODTRA6]]</f>
        <v>0</v>
      </c>
      <c r="BA526" s="7">
        <f ca="1">+Tabla1[[#This Row],[CODTRA7]]</f>
        <v>0</v>
      </c>
      <c r="BB526" s="7" t="e">
        <f ca="1">+Tabla1[[#This Row],[CODTRA8]]</f>
        <v>#NAME?</v>
      </c>
      <c r="BC526" s="7">
        <f>+Tabla1[[#This Row],[SEXO]]</f>
        <v>1</v>
      </c>
      <c r="BD526" s="7">
        <v>9589</v>
      </c>
      <c r="BE526" s="7"/>
      <c r="BF526" s="7">
        <v>941892730</v>
      </c>
      <c r="BG526" s="10" t="s">
        <v>2727</v>
      </c>
      <c r="BH526" s="7">
        <v>3</v>
      </c>
      <c r="BI526" s="9" t="s">
        <v>2728</v>
      </c>
      <c r="BJ526" s="7">
        <v>1005</v>
      </c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>
        <v>40701</v>
      </c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9"/>
      <c r="CH526" s="9"/>
      <c r="CI526" s="9"/>
      <c r="CJ526" s="7">
        <v>1</v>
      </c>
    </row>
    <row r="527" spans="1:88" ht="15" x14ac:dyDescent="0.25">
      <c r="A527">
        <v>526</v>
      </c>
      <c r="B527" s="28">
        <v>1029</v>
      </c>
      <c r="C527" s="28" t="s">
        <v>863</v>
      </c>
      <c r="D527" s="45">
        <v>30829177</v>
      </c>
      <c r="E527" s="35" t="s">
        <v>2729</v>
      </c>
      <c r="F527" s="29" t="s">
        <v>2730</v>
      </c>
      <c r="G527" s="29" t="s">
        <v>1757</v>
      </c>
      <c r="H527" s="30">
        <f t="shared" si="87"/>
        <v>20076</v>
      </c>
      <c r="I527" s="29" t="s">
        <v>1710</v>
      </c>
      <c r="J527" s="28">
        <v>0</v>
      </c>
      <c r="K527" s="31">
        <v>0</v>
      </c>
      <c r="L527" s="7"/>
      <c r="M527" s="7"/>
      <c r="N527" s="7"/>
      <c r="O527" s="32" t="str">
        <f>"Retención Judicial "&amp;(Tabla1[[#This Row],[JUDICIAL]]*100)&amp;"%"</f>
        <v>Retención Judicial 0%</v>
      </c>
      <c r="P527" s="7"/>
      <c r="Q527" s="33">
        <f t="shared" si="92"/>
        <v>930</v>
      </c>
      <c r="R527" s="34">
        <f>+Tabla1[[#This Row],[MINIMO VITAL]]*9%</f>
        <v>83.7</v>
      </c>
      <c r="S527" s="7"/>
      <c r="T527" s="7">
        <f t="shared" ca="1" si="83"/>
        <v>64</v>
      </c>
      <c r="U527" s="7" t="str">
        <f t="shared" si="84"/>
        <v>30829177</v>
      </c>
      <c r="V527" s="7"/>
      <c r="W527" s="7"/>
      <c r="X527" s="7"/>
      <c r="Y527" s="7"/>
      <c r="Z527" s="7"/>
      <c r="AA527" s="8">
        <f>+Tabla1[[#This Row],[FECHA DE
NACIMIENTO]]</f>
        <v>20076</v>
      </c>
      <c r="AB527" s="20"/>
      <c r="AC527" s="7"/>
      <c r="AD527" s="7" t="str">
        <f>IF(COUNTIF(D$1:D526,D527)=0,"OK","Duplicado")</f>
        <v>OK</v>
      </c>
      <c r="AE527" s="7" t="str">
        <f t="shared" ca="1" si="85"/>
        <v>Inactivo</v>
      </c>
      <c r="AF527" s="9" t="s">
        <v>864</v>
      </c>
      <c r="AG527" s="9" t="str">
        <f t="shared" si="88"/>
        <v>CMAC</v>
      </c>
      <c r="AH527" s="7"/>
      <c r="AI527" s="7"/>
      <c r="AJ527" s="7"/>
      <c r="AK527" s="7"/>
      <c r="AL527" s="7"/>
      <c r="AM527" s="7"/>
      <c r="AN527" s="7"/>
      <c r="AO527" s="7" t="e">
        <f ca="1">SEPARARAPELLIDOS2018(Tabla1[[#This Row],[APELLIDOS Y NOMBRES]])</f>
        <v>#NAME?</v>
      </c>
      <c r="AP527" s="7">
        <f t="shared" ca="1" si="89"/>
        <v>0</v>
      </c>
      <c r="AQ527" s="7">
        <f t="shared" ca="1" si="90"/>
        <v>0</v>
      </c>
      <c r="AR527" s="7">
        <f t="shared" ca="1" si="91"/>
        <v>0</v>
      </c>
      <c r="AS527" s="7" t="e">
        <f ca="1">QuitarSimbolos(Tabla1[[#This Row],[CODTRA5]])</f>
        <v>#NAME?</v>
      </c>
      <c r="AT527" s="7" t="s">
        <v>1974</v>
      </c>
      <c r="AU527" s="7">
        <f t="shared" si="86"/>
        <v>2</v>
      </c>
      <c r="AV527" s="7">
        <v>1</v>
      </c>
      <c r="AW527" s="7" t="str">
        <f>+Tabla1[[#This Row],[DNI23]]</f>
        <v>30829177</v>
      </c>
      <c r="AX527" s="7">
        <v>604</v>
      </c>
      <c r="AY527" s="8">
        <f>+Tabla1[[#This Row],[FECHA DE
NACIMIENTO]]</f>
        <v>20076</v>
      </c>
      <c r="AZ527" s="7">
        <f ca="1">+Tabla1[[#This Row],[CODTRA6]]</f>
        <v>0</v>
      </c>
      <c r="BA527" s="7">
        <f ca="1">+Tabla1[[#This Row],[CODTRA7]]</f>
        <v>0</v>
      </c>
      <c r="BB527" s="7" t="e">
        <f ca="1">+Tabla1[[#This Row],[CODTRA8]]</f>
        <v>#NAME?</v>
      </c>
      <c r="BC527" s="7">
        <f>+Tabla1[[#This Row],[SEXO]]</f>
        <v>2</v>
      </c>
      <c r="BD527" s="7">
        <v>9589</v>
      </c>
      <c r="BE527" s="7"/>
      <c r="BF527" s="7">
        <v>959616135</v>
      </c>
      <c r="BG527" s="10" t="s">
        <v>1704</v>
      </c>
      <c r="BH527" s="7"/>
      <c r="BI527" s="9"/>
      <c r="BJ527" s="7"/>
      <c r="BK527" s="7"/>
      <c r="BL527" s="7"/>
      <c r="BM527" s="7" t="s">
        <v>1738</v>
      </c>
      <c r="BN527" s="7">
        <v>28</v>
      </c>
      <c r="BO527" s="7"/>
      <c r="BP527" s="7"/>
      <c r="BQ527" s="7"/>
      <c r="BR527" s="7">
        <v>99</v>
      </c>
      <c r="BS527" s="7" t="s">
        <v>2731</v>
      </c>
      <c r="BT527" s="7"/>
      <c r="BU527" s="7">
        <v>190702</v>
      </c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9"/>
      <c r="CH527" s="9"/>
      <c r="CI527" s="9"/>
      <c r="CJ527" s="7">
        <v>1</v>
      </c>
    </row>
    <row r="528" spans="1:88" ht="15" x14ac:dyDescent="0.25">
      <c r="A528">
        <v>527</v>
      </c>
      <c r="B528" s="28">
        <v>213</v>
      </c>
      <c r="C528" s="28" t="s">
        <v>865</v>
      </c>
      <c r="D528" s="45">
        <v>41242031</v>
      </c>
      <c r="E528" s="35" t="s">
        <v>3481</v>
      </c>
      <c r="F528" s="35" t="s">
        <v>3671</v>
      </c>
      <c r="G528" s="35" t="s">
        <v>1757</v>
      </c>
      <c r="H528" s="30">
        <f t="shared" si="87"/>
        <v>29938</v>
      </c>
      <c r="I528" s="29" t="s">
        <v>1710</v>
      </c>
      <c r="J528" s="28">
        <v>0</v>
      </c>
      <c r="K528" s="31">
        <v>0</v>
      </c>
      <c r="L528" s="7"/>
      <c r="M528" s="7"/>
      <c r="N528" s="7"/>
      <c r="O528" s="32" t="str">
        <f>"Retención Judicial "&amp;(Tabla1[[#This Row],[JUDICIAL]]*100)&amp;"%"</f>
        <v>Retención Judicial 0%</v>
      </c>
      <c r="P528" s="7"/>
      <c r="Q528" s="33">
        <f t="shared" si="92"/>
        <v>930</v>
      </c>
      <c r="R528" s="34">
        <f>+Tabla1[[#This Row],[MINIMO VITAL]]*9%</f>
        <v>83.7</v>
      </c>
      <c r="S528" s="7"/>
      <c r="T528" s="7">
        <f t="shared" ca="1" si="83"/>
        <v>37</v>
      </c>
      <c r="U528" s="7" t="str">
        <f t="shared" si="84"/>
        <v>41242031</v>
      </c>
      <c r="V528" s="7"/>
      <c r="W528" s="7"/>
      <c r="X528" s="7"/>
      <c r="Y528" s="7"/>
      <c r="Z528" s="7"/>
      <c r="AA528" s="8">
        <f>+Tabla1[[#This Row],[FECHA DE
NACIMIENTO]]</f>
        <v>29938</v>
      </c>
      <c r="AB528" s="20"/>
      <c r="AC528" s="7"/>
      <c r="AD528" s="7" t="str">
        <f>IF(COUNTIF(D$1:D527,D528)=0,"OK","Duplicado")</f>
        <v>OK</v>
      </c>
      <c r="AE528" s="7" t="str">
        <f t="shared" ca="1" si="85"/>
        <v>Inactivo</v>
      </c>
      <c r="AF528" s="9" t="s">
        <v>1720</v>
      </c>
      <c r="AG528" s="9" t="str">
        <f t="shared" si="88"/>
        <v/>
      </c>
      <c r="AH528" s="7"/>
      <c r="AI528" s="7"/>
      <c r="AJ528" s="7"/>
      <c r="AK528" s="7"/>
      <c r="AL528" s="7"/>
      <c r="AM528" s="7"/>
      <c r="AN528" s="7"/>
      <c r="AO528" s="7" t="e">
        <f ca="1">SEPARARAPELLIDOS2018(Tabla1[[#This Row],[APELLIDOS Y NOMBRES]])</f>
        <v>#NAME?</v>
      </c>
      <c r="AP528" s="7">
        <f t="shared" ca="1" si="89"/>
        <v>0</v>
      </c>
      <c r="AQ528" s="7">
        <f t="shared" ca="1" si="90"/>
        <v>0</v>
      </c>
      <c r="AR528" s="7">
        <f t="shared" ca="1" si="91"/>
        <v>0</v>
      </c>
      <c r="AS528" s="7" t="e">
        <f ca="1">QuitarSimbolos(Tabla1[[#This Row],[CODTRA5]])</f>
        <v>#NAME?</v>
      </c>
      <c r="AT528" s="7" t="s">
        <v>1974</v>
      </c>
      <c r="AU528" s="7">
        <f t="shared" si="86"/>
        <v>2</v>
      </c>
      <c r="AV528" s="7">
        <v>1</v>
      </c>
      <c r="AW528" s="7" t="str">
        <f>+Tabla1[[#This Row],[DNI23]]</f>
        <v>41242031</v>
      </c>
      <c r="AX528" s="7">
        <v>604</v>
      </c>
      <c r="AY528" s="8">
        <f>+Tabla1[[#This Row],[FECHA DE
NACIMIENTO]]</f>
        <v>29938</v>
      </c>
      <c r="AZ528" s="7">
        <f ca="1">+Tabla1[[#This Row],[CODTRA6]]</f>
        <v>0</v>
      </c>
      <c r="BA528" s="7">
        <f ca="1">+Tabla1[[#This Row],[CODTRA7]]</f>
        <v>0</v>
      </c>
      <c r="BB528" s="7" t="e">
        <f ca="1">+Tabla1[[#This Row],[CODTRA8]]</f>
        <v>#NAME?</v>
      </c>
      <c r="BC528" s="7">
        <f>+Tabla1[[#This Row],[SEXO]]</f>
        <v>2</v>
      </c>
      <c r="BD528" s="7">
        <v>9589</v>
      </c>
      <c r="BE528" s="7"/>
      <c r="BF528" s="7">
        <v>959616135</v>
      </c>
      <c r="BG528" s="10" t="s">
        <v>1704</v>
      </c>
      <c r="BH528" s="7"/>
      <c r="BI528" s="9"/>
      <c r="BJ528" s="7"/>
      <c r="BK528" s="7"/>
      <c r="BL528" s="7"/>
      <c r="BM528" s="7" t="s">
        <v>1705</v>
      </c>
      <c r="BN528" s="7">
        <v>12</v>
      </c>
      <c r="BO528" s="7"/>
      <c r="BP528" s="7"/>
      <c r="BQ528" s="7"/>
      <c r="BR528" s="7">
        <v>2</v>
      </c>
      <c r="BS528" s="7" t="s">
        <v>2489</v>
      </c>
      <c r="BT528" s="7"/>
      <c r="BU528" s="7">
        <v>40704</v>
      </c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9"/>
      <c r="CH528" s="9"/>
      <c r="CI528" s="9"/>
      <c r="CJ528" s="7">
        <v>1</v>
      </c>
    </row>
    <row r="529" spans="1:88" ht="15" x14ac:dyDescent="0.25">
      <c r="A529">
        <v>528</v>
      </c>
      <c r="B529" s="28">
        <v>1030</v>
      </c>
      <c r="C529" s="28" t="s">
        <v>866</v>
      </c>
      <c r="D529" s="45">
        <v>41558050</v>
      </c>
      <c r="E529" s="35" t="s">
        <v>2732</v>
      </c>
      <c r="F529" s="29" t="s">
        <v>2733</v>
      </c>
      <c r="G529" s="29" t="s">
        <v>1736</v>
      </c>
      <c r="H529" s="30">
        <f t="shared" si="87"/>
        <v>30276</v>
      </c>
      <c r="I529" s="29" t="s">
        <v>1710</v>
      </c>
      <c r="J529" s="28">
        <v>0</v>
      </c>
      <c r="K529" s="31">
        <v>0</v>
      </c>
      <c r="L529" s="7"/>
      <c r="M529" s="7"/>
      <c r="N529" s="7"/>
      <c r="O529" s="32" t="str">
        <f>"Retención Judicial "&amp;(Tabla1[[#This Row],[JUDICIAL]]*100)&amp;"%"</f>
        <v>Retención Judicial 0%</v>
      </c>
      <c r="P529" s="7"/>
      <c r="Q529" s="33">
        <f t="shared" si="92"/>
        <v>930</v>
      </c>
      <c r="R529" s="34">
        <f>+Tabla1[[#This Row],[MINIMO VITAL]]*9%</f>
        <v>83.7</v>
      </c>
      <c r="S529" s="7"/>
      <c r="T529" s="7">
        <f t="shared" ca="1" si="83"/>
        <v>36</v>
      </c>
      <c r="U529" s="7" t="str">
        <f t="shared" si="84"/>
        <v>41558050</v>
      </c>
      <c r="V529" s="7"/>
      <c r="W529" s="7"/>
      <c r="X529" s="7"/>
      <c r="Y529" s="7"/>
      <c r="Z529" s="7"/>
      <c r="AA529" s="8">
        <f>+Tabla1[[#This Row],[FECHA DE
NACIMIENTO]]</f>
        <v>30276</v>
      </c>
      <c r="AB529" s="20">
        <v>3.1</v>
      </c>
      <c r="AC529" s="7"/>
      <c r="AD529" s="7" t="str">
        <f>IF(COUNTIF(D$1:D528,D529)=0,"OK","Duplicado")</f>
        <v>OK</v>
      </c>
      <c r="AE529" s="7" t="str">
        <f t="shared" ca="1" si="85"/>
        <v>Inactivo</v>
      </c>
      <c r="AF529" s="9" t="s">
        <v>867</v>
      </c>
      <c r="AG529" s="9" t="str">
        <f t="shared" si="88"/>
        <v>CMAC</v>
      </c>
      <c r="AH529" s="7"/>
      <c r="AI529" s="7"/>
      <c r="AJ529" s="7"/>
      <c r="AK529" s="7"/>
      <c r="AL529" s="7"/>
      <c r="AM529" s="7"/>
      <c r="AN529" s="7"/>
      <c r="AO529" s="7" t="e">
        <f ca="1">SEPARARAPELLIDOS2018(Tabla1[[#This Row],[APELLIDOS Y NOMBRES]])</f>
        <v>#NAME?</v>
      </c>
      <c r="AP529" s="7">
        <f t="shared" ca="1" si="89"/>
        <v>0</v>
      </c>
      <c r="AQ529" s="7">
        <f t="shared" ca="1" si="90"/>
        <v>0</v>
      </c>
      <c r="AR529" s="7">
        <f t="shared" ca="1" si="91"/>
        <v>0</v>
      </c>
      <c r="AS529" s="7" t="e">
        <f ca="1">QuitarSimbolos(Tabla1[[#This Row],[CODTRA5]])</f>
        <v>#NAME?</v>
      </c>
      <c r="AT529" s="7" t="s">
        <v>1703</v>
      </c>
      <c r="AU529" s="7">
        <f t="shared" si="86"/>
        <v>1</v>
      </c>
      <c r="AV529" s="7">
        <v>1</v>
      </c>
      <c r="AW529" s="7" t="str">
        <f>+Tabla1[[#This Row],[DNI23]]</f>
        <v>41558050</v>
      </c>
      <c r="AX529" s="7">
        <v>604</v>
      </c>
      <c r="AY529" s="8">
        <f>+Tabla1[[#This Row],[FECHA DE
NACIMIENTO]]</f>
        <v>30276</v>
      </c>
      <c r="AZ529" s="7">
        <f ca="1">+Tabla1[[#This Row],[CODTRA6]]</f>
        <v>0</v>
      </c>
      <c r="BA529" s="7">
        <f ca="1">+Tabla1[[#This Row],[CODTRA7]]</f>
        <v>0</v>
      </c>
      <c r="BB529" s="7" t="e">
        <f ca="1">+Tabla1[[#This Row],[CODTRA8]]</f>
        <v>#NAME?</v>
      </c>
      <c r="BC529" s="7">
        <f>+Tabla1[[#This Row],[SEXO]]</f>
        <v>1</v>
      </c>
      <c r="BD529" s="7">
        <v>9589</v>
      </c>
      <c r="BE529" s="7"/>
      <c r="BF529" s="7">
        <v>959616135</v>
      </c>
      <c r="BG529" s="10" t="s">
        <v>1704</v>
      </c>
      <c r="BH529" s="7"/>
      <c r="BI529" s="9"/>
      <c r="BJ529" s="7"/>
      <c r="BK529" s="7"/>
      <c r="BL529" s="7"/>
      <c r="BM529" s="7" t="s">
        <v>1738</v>
      </c>
      <c r="BN529" s="7">
        <v>7</v>
      </c>
      <c r="BO529" s="7"/>
      <c r="BP529" s="7"/>
      <c r="BQ529" s="7"/>
      <c r="BR529" s="7">
        <v>2</v>
      </c>
      <c r="BS529" s="7" t="s">
        <v>2734</v>
      </c>
      <c r="BT529" s="7"/>
      <c r="BU529" s="7">
        <v>170303</v>
      </c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9"/>
      <c r="CH529" s="9"/>
      <c r="CI529" s="9"/>
      <c r="CJ529" s="7">
        <v>1</v>
      </c>
    </row>
    <row r="530" spans="1:88" ht="15" x14ac:dyDescent="0.25">
      <c r="A530">
        <v>529</v>
      </c>
      <c r="B530" s="28">
        <v>375</v>
      </c>
      <c r="C530" s="28" t="s">
        <v>868</v>
      </c>
      <c r="D530" s="45">
        <v>30827579</v>
      </c>
      <c r="E530" s="35" t="s">
        <v>3482</v>
      </c>
      <c r="F530" s="35" t="s">
        <v>3672</v>
      </c>
      <c r="G530" s="35" t="s">
        <v>1757</v>
      </c>
      <c r="H530" s="30">
        <f t="shared" si="87"/>
        <v>22446</v>
      </c>
      <c r="I530" s="29" t="s">
        <v>1710</v>
      </c>
      <c r="J530" s="28">
        <v>0</v>
      </c>
      <c r="K530" s="31">
        <v>0</v>
      </c>
      <c r="L530" s="7"/>
      <c r="M530" s="7"/>
      <c r="N530" s="7"/>
      <c r="O530" s="32" t="str">
        <f>"Retención Judicial "&amp;(Tabla1[[#This Row],[JUDICIAL]]*100)&amp;"%"</f>
        <v>Retención Judicial 0%</v>
      </c>
      <c r="P530" s="7"/>
      <c r="Q530" s="33">
        <f t="shared" si="92"/>
        <v>930</v>
      </c>
      <c r="R530" s="34">
        <f>+Tabla1[[#This Row],[MINIMO VITAL]]*9%</f>
        <v>83.7</v>
      </c>
      <c r="S530" s="7"/>
      <c r="T530" s="7">
        <f t="shared" ca="1" si="83"/>
        <v>57</v>
      </c>
      <c r="U530" s="7" t="str">
        <f t="shared" si="84"/>
        <v>30827579</v>
      </c>
      <c r="V530" s="7"/>
      <c r="W530" s="7"/>
      <c r="X530" s="7"/>
      <c r="Y530" s="7"/>
      <c r="Z530" s="7"/>
      <c r="AA530" s="8">
        <f>+Tabla1[[#This Row],[FECHA DE
NACIMIENTO]]</f>
        <v>22446</v>
      </c>
      <c r="AB530" s="20"/>
      <c r="AC530" s="7"/>
      <c r="AD530" s="7" t="str">
        <f>IF(COUNTIF(D$1:D529,D530)=0,"OK","Duplicado")</f>
        <v>OK</v>
      </c>
      <c r="AE530" s="7" t="str">
        <f t="shared" ca="1" si="85"/>
        <v>Inactivo</v>
      </c>
      <c r="AF530" s="9" t="s">
        <v>1720</v>
      </c>
      <c r="AG530" s="9" t="str">
        <f t="shared" si="88"/>
        <v/>
      </c>
      <c r="AH530" s="7"/>
      <c r="AI530" s="7"/>
      <c r="AJ530" s="7"/>
      <c r="AK530" s="7"/>
      <c r="AL530" s="7"/>
      <c r="AM530" s="7"/>
      <c r="AN530" s="7"/>
      <c r="AO530" s="7" t="e">
        <f ca="1">SEPARARAPELLIDOS2018(Tabla1[[#This Row],[APELLIDOS Y NOMBRES]])</f>
        <v>#NAME?</v>
      </c>
      <c r="AP530" s="7">
        <f t="shared" ca="1" si="89"/>
        <v>0</v>
      </c>
      <c r="AQ530" s="7">
        <f t="shared" ca="1" si="90"/>
        <v>0</v>
      </c>
      <c r="AR530" s="7">
        <f t="shared" ca="1" si="91"/>
        <v>0</v>
      </c>
      <c r="AS530" s="7" t="e">
        <f ca="1">QuitarSimbolos(Tabla1[[#This Row],[CODTRA5]])</f>
        <v>#NAME?</v>
      </c>
      <c r="AT530" s="7" t="s">
        <v>1703</v>
      </c>
      <c r="AU530" s="7">
        <f t="shared" si="86"/>
        <v>1</v>
      </c>
      <c r="AV530" s="7">
        <v>1</v>
      </c>
      <c r="AW530" s="7" t="str">
        <f>+Tabla1[[#This Row],[DNI23]]</f>
        <v>30827579</v>
      </c>
      <c r="AX530" s="7">
        <v>604</v>
      </c>
      <c r="AY530" s="8">
        <f>+Tabla1[[#This Row],[FECHA DE
NACIMIENTO]]</f>
        <v>22446</v>
      </c>
      <c r="AZ530" s="7">
        <f ca="1">+Tabla1[[#This Row],[CODTRA6]]</f>
        <v>0</v>
      </c>
      <c r="BA530" s="7">
        <f ca="1">+Tabla1[[#This Row],[CODTRA7]]</f>
        <v>0</v>
      </c>
      <c r="BB530" s="7" t="e">
        <f ca="1">+Tabla1[[#This Row],[CODTRA8]]</f>
        <v>#NAME?</v>
      </c>
      <c r="BC530" s="7">
        <f>+Tabla1[[#This Row],[SEXO]]</f>
        <v>1</v>
      </c>
      <c r="BD530" s="7">
        <v>9589</v>
      </c>
      <c r="BE530" s="7"/>
      <c r="BF530" s="7">
        <v>959616135</v>
      </c>
      <c r="BG530" s="10" t="s">
        <v>1704</v>
      </c>
      <c r="BH530" s="7"/>
      <c r="BI530" s="9"/>
      <c r="BJ530" s="7"/>
      <c r="BK530" s="7"/>
      <c r="BL530" s="7"/>
      <c r="BM530" s="7">
        <v>9</v>
      </c>
      <c r="BN530" s="7">
        <v>3</v>
      </c>
      <c r="BO530" s="7"/>
      <c r="BP530" s="7"/>
      <c r="BQ530" s="7"/>
      <c r="BR530" s="7">
        <v>99</v>
      </c>
      <c r="BS530" s="7" t="s">
        <v>2497</v>
      </c>
      <c r="BT530" s="7"/>
      <c r="BU530" s="7">
        <v>170301</v>
      </c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9"/>
      <c r="CH530" s="9"/>
      <c r="CI530" s="9"/>
      <c r="CJ530" s="7">
        <v>1</v>
      </c>
    </row>
    <row r="531" spans="1:88" ht="15" x14ac:dyDescent="0.25">
      <c r="A531">
        <v>530</v>
      </c>
      <c r="B531" s="28">
        <v>1031</v>
      </c>
      <c r="C531" s="28" t="s">
        <v>869</v>
      </c>
      <c r="D531" s="45">
        <v>4625879</v>
      </c>
      <c r="E531" s="29" t="s">
        <v>2735</v>
      </c>
      <c r="F531" s="29"/>
      <c r="G531" s="29" t="s">
        <v>1702</v>
      </c>
      <c r="H531" s="30">
        <f t="shared" si="87"/>
        <v>16084</v>
      </c>
      <c r="I531" s="29"/>
      <c r="J531" s="28">
        <v>0</v>
      </c>
      <c r="K531" s="31">
        <v>0</v>
      </c>
      <c r="L531" s="7"/>
      <c r="M531" s="7"/>
      <c r="N531" s="7"/>
      <c r="O531" s="32" t="str">
        <f>"Retención Judicial "&amp;(Tabla1[[#This Row],[JUDICIAL]]*100)&amp;"%"</f>
        <v>Retención Judicial 0%</v>
      </c>
      <c r="P531" s="7"/>
      <c r="Q531" s="33">
        <f t="shared" si="92"/>
        <v>930</v>
      </c>
      <c r="R531" s="34">
        <f>+Tabla1[[#This Row],[MINIMO VITAL]]*9%</f>
        <v>83.7</v>
      </c>
      <c r="S531" s="7"/>
      <c r="T531" s="7">
        <f t="shared" ca="1" si="83"/>
        <v>75</v>
      </c>
      <c r="U531" s="7" t="str">
        <f t="shared" si="84"/>
        <v>04625879</v>
      </c>
      <c r="V531" s="7"/>
      <c r="W531" s="7"/>
      <c r="X531" s="7"/>
      <c r="Y531" s="7"/>
      <c r="Z531" s="7"/>
      <c r="AA531" s="8">
        <f>+Tabla1[[#This Row],[FECHA DE
NACIMIENTO]]</f>
        <v>16084</v>
      </c>
      <c r="AB531" s="20"/>
      <c r="AC531" s="7"/>
      <c r="AD531" s="7" t="str">
        <f>IF(COUNTIF(D$1:D530,D531)=0,"OK","Duplicado")</f>
        <v>OK</v>
      </c>
      <c r="AE531" s="7" t="str">
        <f t="shared" ca="1" si="85"/>
        <v>Inactivo</v>
      </c>
      <c r="AF531" s="9" t="s">
        <v>870</v>
      </c>
      <c r="AG531" s="9" t="str">
        <f t="shared" si="88"/>
        <v>CMAC</v>
      </c>
      <c r="AH531" s="7"/>
      <c r="AI531" s="7"/>
      <c r="AJ531" s="7"/>
      <c r="AK531" s="7"/>
      <c r="AL531" s="7"/>
      <c r="AM531" s="7"/>
      <c r="AN531" s="7"/>
      <c r="AO531" s="7" t="e">
        <f ca="1">SEPARARAPELLIDOS2018(Tabla1[[#This Row],[APELLIDOS Y NOMBRES]])</f>
        <v>#NAME?</v>
      </c>
      <c r="AP531" s="7">
        <f t="shared" ca="1" si="89"/>
        <v>0</v>
      </c>
      <c r="AQ531" s="7">
        <f t="shared" ca="1" si="90"/>
        <v>0</v>
      </c>
      <c r="AR531" s="7">
        <f t="shared" ca="1" si="91"/>
        <v>0</v>
      </c>
      <c r="AS531" s="7" t="e">
        <f ca="1">QuitarSimbolos(Tabla1[[#This Row],[CODTRA5]])</f>
        <v>#NAME?</v>
      </c>
      <c r="AT531" s="7" t="s">
        <v>1703</v>
      </c>
      <c r="AU531" s="7">
        <f t="shared" si="86"/>
        <v>1</v>
      </c>
      <c r="AV531" s="7">
        <v>1</v>
      </c>
      <c r="AW531" s="7" t="str">
        <f>+Tabla1[[#This Row],[DNI23]]</f>
        <v>04625879</v>
      </c>
      <c r="AX531" s="7">
        <v>604</v>
      </c>
      <c r="AY531" s="8">
        <f>+Tabla1[[#This Row],[FECHA DE
NACIMIENTO]]</f>
        <v>16084</v>
      </c>
      <c r="AZ531" s="7">
        <f ca="1">+Tabla1[[#This Row],[CODTRA6]]</f>
        <v>0</v>
      </c>
      <c r="BA531" s="7">
        <f ca="1">+Tabla1[[#This Row],[CODTRA7]]</f>
        <v>0</v>
      </c>
      <c r="BB531" s="7" t="e">
        <f ca="1">+Tabla1[[#This Row],[CODTRA8]]</f>
        <v>#NAME?</v>
      </c>
      <c r="BC531" s="7">
        <f>+Tabla1[[#This Row],[SEXO]]</f>
        <v>1</v>
      </c>
      <c r="BD531" s="7">
        <v>9589</v>
      </c>
      <c r="BE531" s="7"/>
      <c r="BF531" s="7">
        <v>959616135</v>
      </c>
      <c r="BG531" s="10" t="s">
        <v>1704</v>
      </c>
      <c r="BH531" s="7">
        <v>3</v>
      </c>
      <c r="BI531" s="9" t="s">
        <v>2237</v>
      </c>
      <c r="BJ531" s="7">
        <v>304</v>
      </c>
      <c r="BK531" s="7"/>
      <c r="BL531" s="7"/>
      <c r="BM531" s="7"/>
      <c r="BN531" s="7"/>
      <c r="BO531" s="7"/>
      <c r="BP531" s="7"/>
      <c r="BQ531" s="7"/>
      <c r="BR531" s="7">
        <v>2</v>
      </c>
      <c r="BS531" s="7" t="s">
        <v>2089</v>
      </c>
      <c r="BT531" s="7"/>
      <c r="BU531" s="7">
        <v>40701</v>
      </c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9"/>
      <c r="CH531" s="9"/>
      <c r="CI531" s="9"/>
      <c r="CJ531" s="7">
        <v>1</v>
      </c>
    </row>
    <row r="532" spans="1:88" ht="15" x14ac:dyDescent="0.25">
      <c r="A532">
        <v>531</v>
      </c>
      <c r="B532" s="28">
        <v>557</v>
      </c>
      <c r="C532" s="28" t="s">
        <v>871</v>
      </c>
      <c r="D532" s="45">
        <v>80623341</v>
      </c>
      <c r="E532" s="29" t="s">
        <v>2736</v>
      </c>
      <c r="F532" s="29" t="s">
        <v>2737</v>
      </c>
      <c r="G532" s="29" t="s">
        <v>1757</v>
      </c>
      <c r="H532" s="30">
        <f t="shared" si="87"/>
        <v>28598</v>
      </c>
      <c r="I532" s="29" t="s">
        <v>1737</v>
      </c>
      <c r="J532" s="28">
        <v>0</v>
      </c>
      <c r="K532" s="31">
        <v>0.4</v>
      </c>
      <c r="L532" s="7"/>
      <c r="M532" s="7"/>
      <c r="N532" s="7"/>
      <c r="O532" s="32" t="str">
        <f>"Retención Judicial "&amp;(Tabla1[[#This Row],[JUDICIAL]]*100)&amp;"%"</f>
        <v>Retención Judicial 40%</v>
      </c>
      <c r="P532" s="7"/>
      <c r="Q532" s="33">
        <f t="shared" si="92"/>
        <v>930</v>
      </c>
      <c r="R532" s="34">
        <f>+Tabla1[[#This Row],[MINIMO VITAL]]*9%</f>
        <v>83.7</v>
      </c>
      <c r="S532" s="7"/>
      <c r="T532" s="7">
        <f t="shared" ca="1" si="83"/>
        <v>40</v>
      </c>
      <c r="U532" s="7" t="str">
        <f t="shared" si="84"/>
        <v>80623341</v>
      </c>
      <c r="V532" s="7"/>
      <c r="W532" s="7"/>
      <c r="X532" s="7"/>
      <c r="Y532" s="7"/>
      <c r="Z532" s="7"/>
      <c r="AA532" s="8">
        <f>+Tabla1[[#This Row],[FECHA DE
NACIMIENTO]]</f>
        <v>28598</v>
      </c>
      <c r="AB532" s="20">
        <v>3.1</v>
      </c>
      <c r="AC532" s="7"/>
      <c r="AD532" s="7" t="str">
        <f>IF(COUNTIF(D$1:D531,D532)=0,"OK","Duplicado")</f>
        <v>OK</v>
      </c>
      <c r="AE532" s="7" t="str">
        <f t="shared" ca="1" si="85"/>
        <v>Inactivo</v>
      </c>
      <c r="AF532" s="9" t="s">
        <v>872</v>
      </c>
      <c r="AG532" s="9" t="str">
        <f t="shared" si="88"/>
        <v>CMAC</v>
      </c>
      <c r="AH532" s="7"/>
      <c r="AI532" s="7" t="s">
        <v>94</v>
      </c>
      <c r="AJ532" s="7"/>
      <c r="AK532" s="7"/>
      <c r="AL532" s="7">
        <v>1724</v>
      </c>
      <c r="AM532" s="7"/>
      <c r="AN532" s="7"/>
      <c r="AO532" s="7" t="e">
        <f ca="1">SEPARARAPELLIDOS2018(Tabla1[[#This Row],[APELLIDOS Y NOMBRES]])</f>
        <v>#NAME?</v>
      </c>
      <c r="AP532" s="7">
        <f t="shared" ca="1" si="89"/>
        <v>0</v>
      </c>
      <c r="AQ532" s="7">
        <f t="shared" ca="1" si="90"/>
        <v>0</v>
      </c>
      <c r="AR532" s="7">
        <f t="shared" ca="1" si="91"/>
        <v>0</v>
      </c>
      <c r="AS532" s="7" t="e">
        <f ca="1">QuitarSimbolos(Tabla1[[#This Row],[CODTRA5]])</f>
        <v>#NAME?</v>
      </c>
      <c r="AT532" s="7" t="s">
        <v>1974</v>
      </c>
      <c r="AU532" s="7">
        <f t="shared" si="86"/>
        <v>2</v>
      </c>
      <c r="AV532" s="7">
        <v>1</v>
      </c>
      <c r="AW532" s="7" t="str">
        <f>+Tabla1[[#This Row],[DNI23]]</f>
        <v>80623341</v>
      </c>
      <c r="AX532" s="7">
        <v>604</v>
      </c>
      <c r="AY532" s="8">
        <f>+Tabla1[[#This Row],[FECHA DE
NACIMIENTO]]</f>
        <v>28598</v>
      </c>
      <c r="AZ532" s="7">
        <f ca="1">+Tabla1[[#This Row],[CODTRA6]]</f>
        <v>0</v>
      </c>
      <c r="BA532" s="7">
        <f ca="1">+Tabla1[[#This Row],[CODTRA7]]</f>
        <v>0</v>
      </c>
      <c r="BB532" s="7" t="e">
        <f ca="1">+Tabla1[[#This Row],[CODTRA8]]</f>
        <v>#NAME?</v>
      </c>
      <c r="BC532" s="7">
        <f>+Tabla1[[#This Row],[SEXO]]</f>
        <v>2</v>
      </c>
      <c r="BD532" s="7">
        <v>9589</v>
      </c>
      <c r="BE532" s="7"/>
      <c r="BF532" s="7">
        <v>959616135</v>
      </c>
      <c r="BG532" s="10" t="s">
        <v>1704</v>
      </c>
      <c r="BH532" s="7"/>
      <c r="BI532" s="9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9"/>
      <c r="CH532" s="9"/>
      <c r="CI532" s="9"/>
      <c r="CJ532" s="7">
        <v>1</v>
      </c>
    </row>
    <row r="533" spans="1:88" ht="15" x14ac:dyDescent="0.25">
      <c r="A533">
        <v>532</v>
      </c>
      <c r="B533" s="28">
        <v>1033</v>
      </c>
      <c r="C533" s="28" t="s">
        <v>873</v>
      </c>
      <c r="D533" s="45">
        <v>41479751</v>
      </c>
      <c r="E533" s="29" t="s">
        <v>2738</v>
      </c>
      <c r="F533" s="29"/>
      <c r="G533" s="29" t="s">
        <v>1702</v>
      </c>
      <c r="H533" s="30">
        <f t="shared" si="87"/>
        <v>30182</v>
      </c>
      <c r="I533" s="29"/>
      <c r="J533" s="28">
        <v>0</v>
      </c>
      <c r="K533" s="31">
        <v>0</v>
      </c>
      <c r="L533" s="7"/>
      <c r="M533" s="7"/>
      <c r="N533" s="7"/>
      <c r="O533" s="32" t="str">
        <f>"Retención Judicial "&amp;(Tabla1[[#This Row],[JUDICIAL]]*100)&amp;"%"</f>
        <v>Retención Judicial 0%</v>
      </c>
      <c r="P533" s="7"/>
      <c r="Q533" s="33">
        <f t="shared" si="92"/>
        <v>930</v>
      </c>
      <c r="R533" s="34">
        <f>+Tabla1[[#This Row],[MINIMO VITAL]]*9%</f>
        <v>83.7</v>
      </c>
      <c r="S533" s="7"/>
      <c r="T533" s="7">
        <f t="shared" ca="1" si="83"/>
        <v>36</v>
      </c>
      <c r="U533" s="7" t="str">
        <f t="shared" si="84"/>
        <v>41479751</v>
      </c>
      <c r="V533" s="7"/>
      <c r="W533" s="7"/>
      <c r="X533" s="7"/>
      <c r="Y533" s="7"/>
      <c r="Z533" s="7"/>
      <c r="AA533" s="8">
        <f>+Tabla1[[#This Row],[FECHA DE
NACIMIENTO]]</f>
        <v>30182</v>
      </c>
      <c r="AB533" s="20"/>
      <c r="AC533" s="7"/>
      <c r="AD533" s="7" t="str">
        <f>IF(COUNTIF(D$1:D532,D533)=0,"OK","Duplicado")</f>
        <v>OK</v>
      </c>
      <c r="AE533" s="7" t="str">
        <f t="shared" ca="1" si="85"/>
        <v>Inactivo</v>
      </c>
      <c r="AF533" s="9" t="s">
        <v>874</v>
      </c>
      <c r="AG533" s="9" t="str">
        <f t="shared" si="88"/>
        <v>CMAC</v>
      </c>
      <c r="AH533" s="7"/>
      <c r="AI533" s="7"/>
      <c r="AJ533" s="7"/>
      <c r="AK533" s="7"/>
      <c r="AL533" s="7"/>
      <c r="AM533" s="7"/>
      <c r="AN533" s="7"/>
      <c r="AO533" s="7" t="e">
        <f ca="1">SEPARARAPELLIDOS2018(Tabla1[[#This Row],[APELLIDOS Y NOMBRES]])</f>
        <v>#NAME?</v>
      </c>
      <c r="AP533" s="7">
        <f t="shared" ca="1" si="89"/>
        <v>0</v>
      </c>
      <c r="AQ533" s="7">
        <f t="shared" ca="1" si="90"/>
        <v>0</v>
      </c>
      <c r="AR533" s="7">
        <f t="shared" ca="1" si="91"/>
        <v>0</v>
      </c>
      <c r="AS533" s="7" t="e">
        <f ca="1">QuitarSimbolos(Tabla1[[#This Row],[CODTRA5]])</f>
        <v>#NAME?</v>
      </c>
      <c r="AT533" s="7" t="s">
        <v>1703</v>
      </c>
      <c r="AU533" s="7">
        <f t="shared" si="86"/>
        <v>1</v>
      </c>
      <c r="AV533" s="7">
        <v>1</v>
      </c>
      <c r="AW533" s="7" t="str">
        <f>+Tabla1[[#This Row],[DNI23]]</f>
        <v>41479751</v>
      </c>
      <c r="AX533" s="7">
        <v>604</v>
      </c>
      <c r="AY533" s="8">
        <f>+Tabla1[[#This Row],[FECHA DE
NACIMIENTO]]</f>
        <v>30182</v>
      </c>
      <c r="AZ533" s="7">
        <f ca="1">+Tabla1[[#This Row],[CODTRA6]]</f>
        <v>0</v>
      </c>
      <c r="BA533" s="7">
        <f ca="1">+Tabla1[[#This Row],[CODTRA7]]</f>
        <v>0</v>
      </c>
      <c r="BB533" s="7" t="e">
        <f ca="1">+Tabla1[[#This Row],[CODTRA8]]</f>
        <v>#NAME?</v>
      </c>
      <c r="BC533" s="7">
        <f>+Tabla1[[#This Row],[SEXO]]</f>
        <v>1</v>
      </c>
      <c r="BD533" s="7">
        <v>9589</v>
      </c>
      <c r="BE533" s="7"/>
      <c r="BF533" s="7">
        <v>959616135</v>
      </c>
      <c r="BG533" s="10" t="s">
        <v>1704</v>
      </c>
      <c r="BH533" s="7"/>
      <c r="BI533" s="9"/>
      <c r="BJ533" s="7"/>
      <c r="BK533" s="7"/>
      <c r="BL533" s="7"/>
      <c r="BM533" s="7" t="s">
        <v>4</v>
      </c>
      <c r="BN533" s="7">
        <v>7</v>
      </c>
      <c r="BO533" s="7"/>
      <c r="BP533" s="7"/>
      <c r="BQ533" s="7"/>
      <c r="BR533" s="7">
        <v>2</v>
      </c>
      <c r="BS533" s="7" t="s">
        <v>2739</v>
      </c>
      <c r="BT533" s="7"/>
      <c r="BU533" s="7">
        <v>40701</v>
      </c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9"/>
      <c r="CH533" s="9"/>
      <c r="CI533" s="9"/>
      <c r="CJ533" s="7">
        <v>1</v>
      </c>
    </row>
    <row r="534" spans="1:88" ht="15" x14ac:dyDescent="0.25">
      <c r="A534">
        <v>533</v>
      </c>
      <c r="B534" s="28">
        <v>545</v>
      </c>
      <c r="C534" s="28" t="s">
        <v>875</v>
      </c>
      <c r="D534" s="45">
        <v>30833744</v>
      </c>
      <c r="E534" s="29" t="s">
        <v>2740</v>
      </c>
      <c r="F534" s="29" t="s">
        <v>2741</v>
      </c>
      <c r="G534" s="29" t="s">
        <v>1736</v>
      </c>
      <c r="H534" s="30">
        <f t="shared" si="87"/>
        <v>25146</v>
      </c>
      <c r="I534" s="29" t="s">
        <v>1737</v>
      </c>
      <c r="J534" s="28">
        <v>0</v>
      </c>
      <c r="K534" s="31">
        <v>0</v>
      </c>
      <c r="L534" s="7"/>
      <c r="M534" s="7"/>
      <c r="N534" s="7"/>
      <c r="O534" s="32" t="str">
        <f>"Retención Judicial "&amp;(Tabla1[[#This Row],[JUDICIAL]]*100)&amp;"%"</f>
        <v>Retención Judicial 0%</v>
      </c>
      <c r="P534" s="7"/>
      <c r="Q534" s="33">
        <f t="shared" si="92"/>
        <v>930</v>
      </c>
      <c r="R534" s="34">
        <f>+Tabla1[[#This Row],[MINIMO VITAL]]*9%</f>
        <v>83.7</v>
      </c>
      <c r="S534" s="7"/>
      <c r="T534" s="7">
        <f t="shared" ca="1" si="83"/>
        <v>50</v>
      </c>
      <c r="U534" s="7" t="str">
        <f t="shared" si="84"/>
        <v>30833744</v>
      </c>
      <c r="V534" s="7"/>
      <c r="W534" s="7"/>
      <c r="X534" s="7"/>
      <c r="Y534" s="7"/>
      <c r="Z534" s="7"/>
      <c r="AA534" s="8">
        <f>+Tabla1[[#This Row],[FECHA DE
NACIMIENTO]]</f>
        <v>25146</v>
      </c>
      <c r="AB534" s="20">
        <v>3.1</v>
      </c>
      <c r="AC534" s="7"/>
      <c r="AD534" s="7" t="str">
        <f>IF(COUNTIF(D$1:D533,D534)=0,"OK","Duplicado")</f>
        <v>OK</v>
      </c>
      <c r="AE534" s="7" t="str">
        <f t="shared" ca="1" si="85"/>
        <v>Inactivo</v>
      </c>
      <c r="AF534" s="9" t="s">
        <v>876</v>
      </c>
      <c r="AG534" s="9" t="str">
        <f t="shared" si="88"/>
        <v>CMAC</v>
      </c>
      <c r="AH534" s="7"/>
      <c r="AI534" s="7"/>
      <c r="AJ534" s="7"/>
      <c r="AK534" s="7"/>
      <c r="AL534" s="7"/>
      <c r="AM534" s="7"/>
      <c r="AN534" s="7"/>
      <c r="AO534" s="7" t="e">
        <f ca="1">SEPARARAPELLIDOS2018(Tabla1[[#This Row],[APELLIDOS Y NOMBRES]])</f>
        <v>#NAME?</v>
      </c>
      <c r="AP534" s="7">
        <f t="shared" ca="1" si="89"/>
        <v>0</v>
      </c>
      <c r="AQ534" s="7">
        <f t="shared" ca="1" si="90"/>
        <v>0</v>
      </c>
      <c r="AR534" s="7">
        <f t="shared" ca="1" si="91"/>
        <v>0</v>
      </c>
      <c r="AS534" s="7" t="e">
        <f ca="1">QuitarSimbolos(Tabla1[[#This Row],[CODTRA5]])</f>
        <v>#NAME?</v>
      </c>
      <c r="AT534" s="7" t="s">
        <v>1703</v>
      </c>
      <c r="AU534" s="7">
        <f t="shared" si="86"/>
        <v>1</v>
      </c>
      <c r="AV534" s="7">
        <v>1</v>
      </c>
      <c r="AW534" s="7" t="str">
        <f>+Tabla1[[#This Row],[DNI23]]</f>
        <v>30833744</v>
      </c>
      <c r="AX534" s="7">
        <v>604</v>
      </c>
      <c r="AY534" s="8">
        <f>+Tabla1[[#This Row],[FECHA DE
NACIMIENTO]]</f>
        <v>25146</v>
      </c>
      <c r="AZ534" s="7">
        <f ca="1">+Tabla1[[#This Row],[CODTRA6]]</f>
        <v>0</v>
      </c>
      <c r="BA534" s="7">
        <f ca="1">+Tabla1[[#This Row],[CODTRA7]]</f>
        <v>0</v>
      </c>
      <c r="BB534" s="7" t="e">
        <f ca="1">+Tabla1[[#This Row],[CODTRA8]]</f>
        <v>#NAME?</v>
      </c>
      <c r="BC534" s="7">
        <f>+Tabla1[[#This Row],[SEXO]]</f>
        <v>1</v>
      </c>
      <c r="BD534" s="7">
        <v>9589</v>
      </c>
      <c r="BE534" s="7"/>
      <c r="BF534" s="7">
        <v>958946335</v>
      </c>
      <c r="BG534" s="10" t="s">
        <v>2742</v>
      </c>
      <c r="BH534" s="7"/>
      <c r="BI534" s="9"/>
      <c r="BJ534" s="7"/>
      <c r="BK534" s="7"/>
      <c r="BL534" s="7"/>
      <c r="BM534" s="7" t="s">
        <v>1750</v>
      </c>
      <c r="BN534" s="7">
        <v>1</v>
      </c>
      <c r="BO534" s="7"/>
      <c r="BP534" s="7"/>
      <c r="BQ534" s="7"/>
      <c r="BR534" s="7">
        <v>2</v>
      </c>
      <c r="BS534" s="7" t="s">
        <v>2743</v>
      </c>
      <c r="BT534" s="7"/>
      <c r="BU534" s="7">
        <v>40701</v>
      </c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9"/>
      <c r="CH534" s="9"/>
      <c r="CI534" s="9"/>
      <c r="CJ534" s="7">
        <v>1</v>
      </c>
    </row>
    <row r="535" spans="1:88" ht="15" x14ac:dyDescent="0.25">
      <c r="A535">
        <v>534</v>
      </c>
      <c r="B535" s="28">
        <v>60</v>
      </c>
      <c r="C535" s="28" t="s">
        <v>877</v>
      </c>
      <c r="D535" s="45">
        <v>30832071</v>
      </c>
      <c r="E535" s="29" t="s">
        <v>2744</v>
      </c>
      <c r="F535" s="29"/>
      <c r="G535" s="29" t="s">
        <v>1702</v>
      </c>
      <c r="H535" s="30">
        <f t="shared" si="87"/>
        <v>21559</v>
      </c>
      <c r="I535" s="29"/>
      <c r="J535" s="28">
        <v>0</v>
      </c>
      <c r="K535" s="31">
        <v>0</v>
      </c>
      <c r="L535" s="7"/>
      <c r="M535" s="7"/>
      <c r="N535" s="7"/>
      <c r="O535" s="32" t="str">
        <f>"Retención Judicial "&amp;(Tabla1[[#This Row],[JUDICIAL]]*100)&amp;"%"</f>
        <v>Retención Judicial 0%</v>
      </c>
      <c r="P535" s="7"/>
      <c r="Q535" s="33">
        <f t="shared" si="92"/>
        <v>930</v>
      </c>
      <c r="R535" s="34">
        <f>+Tabla1[[#This Row],[MINIMO VITAL]]*9%</f>
        <v>83.7</v>
      </c>
      <c r="S535" s="7"/>
      <c r="T535" s="7">
        <f t="shared" ca="1" si="83"/>
        <v>60</v>
      </c>
      <c r="U535" s="7" t="str">
        <f t="shared" si="84"/>
        <v>30832071</v>
      </c>
      <c r="V535" s="7"/>
      <c r="W535" s="7"/>
      <c r="X535" s="7"/>
      <c r="Y535" s="7"/>
      <c r="Z535" s="7"/>
      <c r="AA535" s="8">
        <f>+Tabla1[[#This Row],[FECHA DE
NACIMIENTO]]</f>
        <v>21559</v>
      </c>
      <c r="AB535" s="20"/>
      <c r="AC535" s="7"/>
      <c r="AD535" s="7" t="str">
        <f>IF(COUNTIF(D$1:D534,D535)=0,"OK","Duplicado")</f>
        <v>OK</v>
      </c>
      <c r="AE535" s="7" t="str">
        <f t="shared" ca="1" si="85"/>
        <v>Inactivo</v>
      </c>
      <c r="AF535" s="9" t="s">
        <v>878</v>
      </c>
      <c r="AG535" s="9" t="str">
        <f t="shared" si="88"/>
        <v>CMAC</v>
      </c>
      <c r="AH535" s="7"/>
      <c r="AI535" s="7"/>
      <c r="AJ535" s="7"/>
      <c r="AK535" s="7"/>
      <c r="AL535" s="7"/>
      <c r="AM535" s="7"/>
      <c r="AN535" s="7"/>
      <c r="AO535" s="7" t="e">
        <f ca="1">SEPARARAPELLIDOS2018(Tabla1[[#This Row],[APELLIDOS Y NOMBRES]])</f>
        <v>#NAME?</v>
      </c>
      <c r="AP535" s="7">
        <f t="shared" ca="1" si="89"/>
        <v>0</v>
      </c>
      <c r="AQ535" s="7">
        <f t="shared" ca="1" si="90"/>
        <v>0</v>
      </c>
      <c r="AR535" s="7">
        <f t="shared" ca="1" si="91"/>
        <v>0</v>
      </c>
      <c r="AS535" s="7" t="e">
        <f ca="1">QuitarSimbolos(Tabla1[[#This Row],[CODTRA5]])</f>
        <v>#NAME?</v>
      </c>
      <c r="AT535" s="7" t="s">
        <v>1703</v>
      </c>
      <c r="AU535" s="7">
        <f t="shared" si="86"/>
        <v>1</v>
      </c>
      <c r="AV535" s="7">
        <v>1</v>
      </c>
      <c r="AW535" s="7" t="str">
        <f>+Tabla1[[#This Row],[DNI23]]</f>
        <v>30832071</v>
      </c>
      <c r="AX535" s="7">
        <v>604</v>
      </c>
      <c r="AY535" s="8">
        <f>+Tabla1[[#This Row],[FECHA DE
NACIMIENTO]]</f>
        <v>21559</v>
      </c>
      <c r="AZ535" s="7">
        <f ca="1">+Tabla1[[#This Row],[CODTRA6]]</f>
        <v>0</v>
      </c>
      <c r="BA535" s="7">
        <f ca="1">+Tabla1[[#This Row],[CODTRA7]]</f>
        <v>0</v>
      </c>
      <c r="BB535" s="7" t="e">
        <f ca="1">+Tabla1[[#This Row],[CODTRA8]]</f>
        <v>#NAME?</v>
      </c>
      <c r="BC535" s="7">
        <f>+Tabla1[[#This Row],[SEXO]]</f>
        <v>1</v>
      </c>
      <c r="BD535" s="7">
        <v>9589</v>
      </c>
      <c r="BE535" s="7"/>
      <c r="BF535" s="7">
        <v>957999851</v>
      </c>
      <c r="BG535" s="10" t="s">
        <v>2745</v>
      </c>
      <c r="BH535" s="7"/>
      <c r="BI535" s="9"/>
      <c r="BJ535" s="7"/>
      <c r="BK535" s="7"/>
      <c r="BL535" s="7"/>
      <c r="BM535" s="7" t="s">
        <v>3</v>
      </c>
      <c r="BN535" s="7">
        <v>23</v>
      </c>
      <c r="BO535" s="7"/>
      <c r="BP535" s="7"/>
      <c r="BQ535" s="7"/>
      <c r="BR535" s="7">
        <v>2</v>
      </c>
      <c r="BS535" s="7" t="s">
        <v>2746</v>
      </c>
      <c r="BT535" s="7"/>
      <c r="BU535" s="7">
        <v>40701</v>
      </c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9"/>
      <c r="CH535" s="9"/>
      <c r="CI535" s="9"/>
      <c r="CJ535" s="7">
        <v>1</v>
      </c>
    </row>
    <row r="536" spans="1:88" ht="15" x14ac:dyDescent="0.25">
      <c r="A536">
        <v>535</v>
      </c>
      <c r="B536" s="28">
        <v>1036</v>
      </c>
      <c r="C536" s="28" t="s">
        <v>879</v>
      </c>
      <c r="D536" s="45">
        <v>74977526</v>
      </c>
      <c r="E536" s="29" t="s">
        <v>2747</v>
      </c>
      <c r="F536" s="29"/>
      <c r="G536" s="29" t="s">
        <v>1702</v>
      </c>
      <c r="H536" s="30">
        <f t="shared" si="87"/>
        <v>35224</v>
      </c>
      <c r="I536" s="29"/>
      <c r="J536" s="28">
        <v>0</v>
      </c>
      <c r="K536" s="31">
        <v>0</v>
      </c>
      <c r="L536" s="7"/>
      <c r="M536" s="7"/>
      <c r="N536" s="7"/>
      <c r="O536" s="32" t="str">
        <f>"Retención Judicial "&amp;(Tabla1[[#This Row],[JUDICIAL]]*100)&amp;"%"</f>
        <v>Retención Judicial 0%</v>
      </c>
      <c r="P536" s="7"/>
      <c r="Q536" s="33">
        <f t="shared" si="92"/>
        <v>930</v>
      </c>
      <c r="R536" s="34">
        <f>+Tabla1[[#This Row],[MINIMO VITAL]]*9%</f>
        <v>83.7</v>
      </c>
      <c r="S536" s="7"/>
      <c r="T536" s="7">
        <f t="shared" ca="1" si="83"/>
        <v>22</v>
      </c>
      <c r="U536" s="7" t="str">
        <f t="shared" si="84"/>
        <v>74977526</v>
      </c>
      <c r="V536" s="7"/>
      <c r="W536" s="7"/>
      <c r="X536" s="7"/>
      <c r="Y536" s="7"/>
      <c r="Z536" s="7"/>
      <c r="AA536" s="8">
        <f>+Tabla1[[#This Row],[FECHA DE
NACIMIENTO]]</f>
        <v>35224</v>
      </c>
      <c r="AB536" s="20"/>
      <c r="AC536" s="7"/>
      <c r="AD536" s="7" t="str">
        <f>IF(COUNTIF(D$1:D535,D536)=0,"OK","Duplicado")</f>
        <v>OK</v>
      </c>
      <c r="AE536" s="7" t="str">
        <f t="shared" ca="1" si="85"/>
        <v>Inactivo</v>
      </c>
      <c r="AF536" s="9" t="s">
        <v>880</v>
      </c>
      <c r="AG536" s="9" t="str">
        <f t="shared" si="88"/>
        <v>CMAC</v>
      </c>
      <c r="AH536" s="7"/>
      <c r="AI536" s="7"/>
      <c r="AJ536" s="7"/>
      <c r="AK536" s="7"/>
      <c r="AL536" s="7"/>
      <c r="AM536" s="7"/>
      <c r="AN536" s="7"/>
      <c r="AO536" s="7" t="e">
        <f ca="1">SEPARARAPELLIDOS2018(Tabla1[[#This Row],[APELLIDOS Y NOMBRES]])</f>
        <v>#NAME?</v>
      </c>
      <c r="AP536" s="7">
        <f t="shared" ca="1" si="89"/>
        <v>0</v>
      </c>
      <c r="AQ536" s="7">
        <f t="shared" ca="1" si="90"/>
        <v>0</v>
      </c>
      <c r="AR536" s="7">
        <f t="shared" ca="1" si="91"/>
        <v>0</v>
      </c>
      <c r="AS536" s="7" t="e">
        <f ca="1">QuitarSimbolos(Tabla1[[#This Row],[CODTRA5]])</f>
        <v>#NAME?</v>
      </c>
      <c r="AT536" s="7" t="s">
        <v>1974</v>
      </c>
      <c r="AU536" s="7">
        <f t="shared" si="86"/>
        <v>2</v>
      </c>
      <c r="AV536" s="7">
        <v>1</v>
      </c>
      <c r="AW536" s="7" t="str">
        <f>+Tabla1[[#This Row],[DNI23]]</f>
        <v>74977526</v>
      </c>
      <c r="AX536" s="7">
        <v>604</v>
      </c>
      <c r="AY536" s="8">
        <f>+Tabla1[[#This Row],[FECHA DE
NACIMIENTO]]</f>
        <v>35224</v>
      </c>
      <c r="AZ536" s="7">
        <f ca="1">+Tabla1[[#This Row],[CODTRA6]]</f>
        <v>0</v>
      </c>
      <c r="BA536" s="7">
        <f ca="1">+Tabla1[[#This Row],[CODTRA7]]</f>
        <v>0</v>
      </c>
      <c r="BB536" s="7" t="e">
        <f ca="1">+Tabla1[[#This Row],[CODTRA8]]</f>
        <v>#NAME?</v>
      </c>
      <c r="BC536" s="7">
        <f>+Tabla1[[#This Row],[SEXO]]</f>
        <v>2</v>
      </c>
      <c r="BD536" s="7">
        <v>9589</v>
      </c>
      <c r="BE536" s="7"/>
      <c r="BF536" s="7">
        <v>959616135</v>
      </c>
      <c r="BG536" s="10" t="s">
        <v>1704</v>
      </c>
      <c r="BH536" s="7"/>
      <c r="BI536" s="9"/>
      <c r="BJ536" s="7"/>
      <c r="BK536" s="7"/>
      <c r="BL536" s="7"/>
      <c r="BM536" s="7" t="s">
        <v>1711</v>
      </c>
      <c r="BN536" s="7">
        <v>10</v>
      </c>
      <c r="BO536" s="7"/>
      <c r="BP536" s="7"/>
      <c r="BQ536" s="7"/>
      <c r="BR536" s="7">
        <v>2</v>
      </c>
      <c r="BS536" s="7" t="s">
        <v>2486</v>
      </c>
      <c r="BT536" s="7"/>
      <c r="BU536" s="7">
        <v>40704</v>
      </c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9"/>
      <c r="CH536" s="9"/>
      <c r="CI536" s="9"/>
      <c r="CJ536" s="7">
        <v>1</v>
      </c>
    </row>
    <row r="537" spans="1:88" ht="15" x14ac:dyDescent="0.25">
      <c r="A537">
        <v>536</v>
      </c>
      <c r="B537" s="28">
        <v>1037</v>
      </c>
      <c r="C537" s="28" t="s">
        <v>881</v>
      </c>
      <c r="D537" s="45">
        <v>30834468</v>
      </c>
      <c r="E537" s="29" t="s">
        <v>2748</v>
      </c>
      <c r="F537" s="29"/>
      <c r="G537" s="29" t="s">
        <v>1702</v>
      </c>
      <c r="H537" s="30">
        <f t="shared" si="87"/>
        <v>26345</v>
      </c>
      <c r="I537" s="29"/>
      <c r="J537" s="28">
        <v>0</v>
      </c>
      <c r="K537" s="31">
        <v>0</v>
      </c>
      <c r="L537" s="7"/>
      <c r="M537" s="7"/>
      <c r="N537" s="7"/>
      <c r="O537" s="32" t="str">
        <f>"Retención Judicial "&amp;(Tabla1[[#This Row],[JUDICIAL]]*100)&amp;"%"</f>
        <v>Retención Judicial 0%</v>
      </c>
      <c r="P537" s="7"/>
      <c r="Q537" s="33">
        <f t="shared" si="92"/>
        <v>930</v>
      </c>
      <c r="R537" s="34">
        <f>+Tabla1[[#This Row],[MINIMO VITAL]]*9%</f>
        <v>83.7</v>
      </c>
      <c r="S537" s="7"/>
      <c r="T537" s="7">
        <f t="shared" ca="1" si="83"/>
        <v>47</v>
      </c>
      <c r="U537" s="7" t="str">
        <f t="shared" si="84"/>
        <v>30834468</v>
      </c>
      <c r="V537" s="7"/>
      <c r="W537" s="7"/>
      <c r="X537" s="7"/>
      <c r="Y537" s="7"/>
      <c r="Z537" s="7"/>
      <c r="AA537" s="8">
        <f>+Tabla1[[#This Row],[FECHA DE
NACIMIENTO]]</f>
        <v>26345</v>
      </c>
      <c r="AB537" s="20"/>
      <c r="AC537" s="7"/>
      <c r="AD537" s="7" t="str">
        <f>IF(COUNTIF(D$1:D536,D537)=0,"OK","Duplicado")</f>
        <v>OK</v>
      </c>
      <c r="AE537" s="7" t="str">
        <f t="shared" ca="1" si="85"/>
        <v>Inactivo</v>
      </c>
      <c r="AF537" s="9" t="s">
        <v>882</v>
      </c>
      <c r="AG537" s="9" t="str">
        <f t="shared" si="88"/>
        <v>CMAC</v>
      </c>
      <c r="AH537" s="7"/>
      <c r="AI537" s="7"/>
      <c r="AJ537" s="7"/>
      <c r="AK537" s="7"/>
      <c r="AL537" s="7"/>
      <c r="AM537" s="7"/>
      <c r="AN537" s="7"/>
      <c r="AO537" s="7" t="e">
        <f ca="1">SEPARARAPELLIDOS2018(Tabla1[[#This Row],[APELLIDOS Y NOMBRES]])</f>
        <v>#NAME?</v>
      </c>
      <c r="AP537" s="7">
        <f t="shared" ca="1" si="89"/>
        <v>0</v>
      </c>
      <c r="AQ537" s="7">
        <f t="shared" ca="1" si="90"/>
        <v>0</v>
      </c>
      <c r="AR537" s="7">
        <f t="shared" ca="1" si="91"/>
        <v>0</v>
      </c>
      <c r="AS537" s="7" t="e">
        <f ca="1">QuitarSimbolos(Tabla1[[#This Row],[CODTRA5]])</f>
        <v>#NAME?</v>
      </c>
      <c r="AT537" s="7" t="s">
        <v>1703</v>
      </c>
      <c r="AU537" s="7">
        <f t="shared" si="86"/>
        <v>1</v>
      </c>
      <c r="AV537" s="7">
        <v>1</v>
      </c>
      <c r="AW537" s="7" t="str">
        <f>+Tabla1[[#This Row],[DNI23]]</f>
        <v>30834468</v>
      </c>
      <c r="AX537" s="7">
        <v>604</v>
      </c>
      <c r="AY537" s="8">
        <f>+Tabla1[[#This Row],[FECHA DE
NACIMIENTO]]</f>
        <v>26345</v>
      </c>
      <c r="AZ537" s="7">
        <f ca="1">+Tabla1[[#This Row],[CODTRA6]]</f>
        <v>0</v>
      </c>
      <c r="BA537" s="7">
        <f ca="1">+Tabla1[[#This Row],[CODTRA7]]</f>
        <v>0</v>
      </c>
      <c r="BB537" s="7" t="e">
        <f ca="1">+Tabla1[[#This Row],[CODTRA8]]</f>
        <v>#NAME?</v>
      </c>
      <c r="BC537" s="7">
        <f>+Tabla1[[#This Row],[SEXO]]</f>
        <v>1</v>
      </c>
      <c r="BD537" s="7">
        <v>9589</v>
      </c>
      <c r="BE537" s="7"/>
      <c r="BF537" s="7">
        <v>959616135</v>
      </c>
      <c r="BG537" s="10" t="s">
        <v>1704</v>
      </c>
      <c r="BH537" s="7"/>
      <c r="BI537" s="9"/>
      <c r="BJ537" s="7"/>
      <c r="BK537" s="7"/>
      <c r="BL537" s="7"/>
      <c r="BM537" s="7" t="s">
        <v>1721</v>
      </c>
      <c r="BN537" s="7">
        <v>15</v>
      </c>
      <c r="BO537" s="7"/>
      <c r="BP537" s="7"/>
      <c r="BQ537" s="7"/>
      <c r="BR537" s="7">
        <v>2</v>
      </c>
      <c r="BS537" s="7" t="s">
        <v>2193</v>
      </c>
      <c r="BT537" s="7"/>
      <c r="BU537" s="7">
        <v>40704</v>
      </c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9"/>
      <c r="CH537" s="9"/>
      <c r="CI537" s="9"/>
      <c r="CJ537" s="7">
        <v>1</v>
      </c>
    </row>
    <row r="538" spans="1:88" ht="15" x14ac:dyDescent="0.25">
      <c r="A538">
        <v>537</v>
      </c>
      <c r="B538" s="28">
        <v>283</v>
      </c>
      <c r="C538" s="28" t="s">
        <v>3483</v>
      </c>
      <c r="D538" s="45">
        <v>30831041</v>
      </c>
      <c r="E538" s="35" t="s">
        <v>3484</v>
      </c>
      <c r="F538" s="35" t="s">
        <v>3673</v>
      </c>
      <c r="G538" s="35" t="s">
        <v>1736</v>
      </c>
      <c r="H538" s="30">
        <f t="shared" si="87"/>
        <v>22818</v>
      </c>
      <c r="I538" s="29" t="s">
        <v>1710</v>
      </c>
      <c r="J538" s="28">
        <v>0</v>
      </c>
      <c r="K538" s="31">
        <v>0</v>
      </c>
      <c r="L538" s="7"/>
      <c r="M538" s="7"/>
      <c r="N538" s="7"/>
      <c r="O538" s="32" t="str">
        <f>"Retención Judicial "&amp;(Tabla1[[#This Row],[JUDICIAL]]*100)&amp;"%"</f>
        <v>Retención Judicial 0%</v>
      </c>
      <c r="P538" s="7"/>
      <c r="Q538" s="33">
        <f t="shared" si="92"/>
        <v>930</v>
      </c>
      <c r="R538" s="34">
        <f>+Tabla1[[#This Row],[MINIMO VITAL]]*9%</f>
        <v>83.7</v>
      </c>
      <c r="S538" s="7"/>
      <c r="T538" s="7">
        <f t="shared" ca="1" si="83"/>
        <v>56</v>
      </c>
      <c r="U538" s="7" t="str">
        <f t="shared" si="84"/>
        <v>30831041</v>
      </c>
      <c r="V538" s="7"/>
      <c r="W538" s="7"/>
      <c r="X538" s="7"/>
      <c r="Y538" s="7"/>
      <c r="Z538" s="7"/>
      <c r="AA538" s="8">
        <f>+Tabla1[[#This Row],[FECHA DE
NACIMIENTO]]</f>
        <v>22818</v>
      </c>
      <c r="AB538" s="20"/>
      <c r="AC538" s="7"/>
      <c r="AD538" s="7" t="str">
        <f>IF(COUNTIF(D$1:D537,D538)=0,"OK","Duplicado")</f>
        <v>OK</v>
      </c>
      <c r="AE538" s="7" t="str">
        <f t="shared" ca="1" si="85"/>
        <v>Inactivo</v>
      </c>
      <c r="AF538" s="9" t="s">
        <v>1720</v>
      </c>
      <c r="AG538" s="9" t="str">
        <f t="shared" si="88"/>
        <v/>
      </c>
      <c r="AH538" s="7"/>
      <c r="AI538" s="7"/>
      <c r="AJ538" s="7"/>
      <c r="AK538" s="7"/>
      <c r="AL538" s="7"/>
      <c r="AM538" s="7"/>
      <c r="AN538" s="7"/>
      <c r="AO538" s="7" t="e">
        <f ca="1">SEPARARAPELLIDOS2018(Tabla1[[#This Row],[APELLIDOS Y NOMBRES]])</f>
        <v>#NAME?</v>
      </c>
      <c r="AP538" s="7">
        <f t="shared" ca="1" si="89"/>
        <v>0</v>
      </c>
      <c r="AQ538" s="7">
        <f t="shared" ca="1" si="90"/>
        <v>0</v>
      </c>
      <c r="AR538" s="7">
        <f t="shared" ca="1" si="91"/>
        <v>0</v>
      </c>
      <c r="AS538" s="7" t="e">
        <f ca="1">QuitarSimbolos(Tabla1[[#This Row],[CODTRA5]])</f>
        <v>#NAME?</v>
      </c>
      <c r="AT538" s="7" t="s">
        <v>1703</v>
      </c>
      <c r="AU538" s="7">
        <f t="shared" si="86"/>
        <v>1</v>
      </c>
      <c r="AV538" s="7">
        <v>1</v>
      </c>
      <c r="AW538" s="7" t="str">
        <f>+Tabla1[[#This Row],[DNI23]]</f>
        <v>30831041</v>
      </c>
      <c r="AX538" s="7">
        <v>604</v>
      </c>
      <c r="AY538" s="8">
        <f>+Tabla1[[#This Row],[FECHA DE
NACIMIENTO]]</f>
        <v>22818</v>
      </c>
      <c r="AZ538" s="7">
        <f ca="1">+Tabla1[[#This Row],[CODTRA6]]</f>
        <v>0</v>
      </c>
      <c r="BA538" s="7">
        <f ca="1">+Tabla1[[#This Row],[CODTRA7]]</f>
        <v>0</v>
      </c>
      <c r="BB538" s="7" t="e">
        <f ca="1">+Tabla1[[#This Row],[CODTRA8]]</f>
        <v>#NAME?</v>
      </c>
      <c r="BC538" s="7">
        <f>+Tabla1[[#This Row],[SEXO]]</f>
        <v>1</v>
      </c>
      <c r="BD538" s="7">
        <v>9589</v>
      </c>
      <c r="BE538" s="7"/>
      <c r="BF538" s="7">
        <v>959616135</v>
      </c>
      <c r="BG538" s="10" t="s">
        <v>1704</v>
      </c>
      <c r="BH538" s="7"/>
      <c r="BI538" s="9"/>
      <c r="BJ538" s="7"/>
      <c r="BK538" s="7"/>
      <c r="BL538" s="7"/>
      <c r="BM538" s="7" t="s">
        <v>1721</v>
      </c>
      <c r="BN538" s="7">
        <v>16</v>
      </c>
      <c r="BO538" s="7"/>
      <c r="BP538" s="7"/>
      <c r="BQ538" s="7"/>
      <c r="BR538" s="7">
        <v>2</v>
      </c>
      <c r="BS538" s="7" t="s">
        <v>2749</v>
      </c>
      <c r="BT538" s="7"/>
      <c r="BU538" s="7">
        <v>40701</v>
      </c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9"/>
      <c r="CH538" s="9"/>
      <c r="CI538" s="9"/>
      <c r="CJ538" s="7">
        <v>1</v>
      </c>
    </row>
    <row r="539" spans="1:88" ht="15" x14ac:dyDescent="0.25">
      <c r="A539">
        <v>538</v>
      </c>
      <c r="B539" s="28">
        <v>406</v>
      </c>
      <c r="C539" s="28" t="s">
        <v>885</v>
      </c>
      <c r="D539" s="45">
        <v>30827650</v>
      </c>
      <c r="E539" s="35" t="s">
        <v>3485</v>
      </c>
      <c r="F539" s="29" t="s">
        <v>1720</v>
      </c>
      <c r="G539" s="29" t="s">
        <v>1702</v>
      </c>
      <c r="H539" s="30">
        <f t="shared" si="87"/>
        <v>20473</v>
      </c>
      <c r="I539" s="29" t="s">
        <v>1720</v>
      </c>
      <c r="J539" s="28">
        <v>0</v>
      </c>
      <c r="K539" s="31">
        <v>0</v>
      </c>
      <c r="L539" s="7"/>
      <c r="M539" s="7"/>
      <c r="N539" s="7"/>
      <c r="O539" s="32" t="str">
        <f>"Retención Judicial "&amp;(Tabla1[[#This Row],[JUDICIAL]]*100)&amp;"%"</f>
        <v>Retención Judicial 0%</v>
      </c>
      <c r="P539" s="7"/>
      <c r="Q539" s="33">
        <f t="shared" si="92"/>
        <v>930</v>
      </c>
      <c r="R539" s="34">
        <f>+Tabla1[[#This Row],[MINIMO VITAL]]*9%</f>
        <v>83.7</v>
      </c>
      <c r="S539" s="7"/>
      <c r="T539" s="7">
        <f t="shared" ca="1" si="83"/>
        <v>63</v>
      </c>
      <c r="U539" s="7" t="str">
        <f t="shared" si="84"/>
        <v>30827650</v>
      </c>
      <c r="V539" s="7"/>
      <c r="W539" s="7"/>
      <c r="X539" s="7"/>
      <c r="Y539" s="7"/>
      <c r="Z539" s="7"/>
      <c r="AA539" s="8">
        <f>+Tabla1[[#This Row],[FECHA DE
NACIMIENTO]]</f>
        <v>20473</v>
      </c>
      <c r="AB539" s="20"/>
      <c r="AC539" s="7"/>
      <c r="AD539" s="7" t="str">
        <f>IF(COUNTIF(D$1:D538,D539)=0,"OK","Duplicado")</f>
        <v>OK</v>
      </c>
      <c r="AE539" s="7" t="str">
        <f t="shared" ca="1" si="85"/>
        <v>Inactivo</v>
      </c>
      <c r="AF539" s="9" t="s">
        <v>1720</v>
      </c>
      <c r="AG539" s="9" t="str">
        <f t="shared" si="88"/>
        <v/>
      </c>
      <c r="AH539" s="7"/>
      <c r="AI539" s="7"/>
      <c r="AJ539" s="7"/>
      <c r="AK539" s="7"/>
      <c r="AL539" s="7"/>
      <c r="AM539" s="7"/>
      <c r="AN539" s="7"/>
      <c r="AO539" s="7" t="e">
        <f ca="1">SEPARARAPELLIDOS2018(Tabla1[[#This Row],[APELLIDOS Y NOMBRES]])</f>
        <v>#NAME?</v>
      </c>
      <c r="AP539" s="7">
        <f t="shared" ca="1" si="89"/>
        <v>0</v>
      </c>
      <c r="AQ539" s="7">
        <f t="shared" ca="1" si="90"/>
        <v>0</v>
      </c>
      <c r="AR539" s="7">
        <f t="shared" ca="1" si="91"/>
        <v>0</v>
      </c>
      <c r="AS539" s="7" t="e">
        <f ca="1">QuitarSimbolos(Tabla1[[#This Row],[CODTRA5]])</f>
        <v>#NAME?</v>
      </c>
      <c r="AT539" s="7" t="s">
        <v>1703</v>
      </c>
      <c r="AU539" s="7">
        <f t="shared" si="86"/>
        <v>1</v>
      </c>
      <c r="AV539" s="7">
        <v>1</v>
      </c>
      <c r="AW539" s="7" t="str">
        <f>+Tabla1[[#This Row],[DNI23]]</f>
        <v>30827650</v>
      </c>
      <c r="AX539" s="7">
        <v>604</v>
      </c>
      <c r="AY539" s="8">
        <f>+Tabla1[[#This Row],[FECHA DE
NACIMIENTO]]</f>
        <v>20473</v>
      </c>
      <c r="AZ539" s="7">
        <f ca="1">+Tabla1[[#This Row],[CODTRA6]]</f>
        <v>0</v>
      </c>
      <c r="BA539" s="7">
        <f ca="1">+Tabla1[[#This Row],[CODTRA7]]</f>
        <v>0</v>
      </c>
      <c r="BB539" s="7" t="e">
        <f ca="1">+Tabla1[[#This Row],[CODTRA8]]</f>
        <v>#NAME?</v>
      </c>
      <c r="BC539" s="7">
        <f>+Tabla1[[#This Row],[SEXO]]</f>
        <v>1</v>
      </c>
      <c r="BD539" s="7">
        <v>9589</v>
      </c>
      <c r="BE539" s="7"/>
      <c r="BF539" s="7">
        <v>959616135</v>
      </c>
      <c r="BG539" s="10" t="s">
        <v>1704</v>
      </c>
      <c r="BH539" s="7">
        <v>2</v>
      </c>
      <c r="BI539" s="9" t="s">
        <v>2750</v>
      </c>
      <c r="BJ539" s="7"/>
      <c r="BK539" s="7"/>
      <c r="BL539" s="7"/>
      <c r="BM539" s="7" t="s">
        <v>1705</v>
      </c>
      <c r="BN539" s="7" t="s">
        <v>2751</v>
      </c>
      <c r="BO539" s="7"/>
      <c r="BP539" s="7"/>
      <c r="BQ539" s="7"/>
      <c r="BR539" s="7">
        <v>1</v>
      </c>
      <c r="BS539" s="7" t="s">
        <v>2752</v>
      </c>
      <c r="BT539" s="7"/>
      <c r="BU539" s="7">
        <v>70106</v>
      </c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9"/>
      <c r="CH539" s="9"/>
      <c r="CI539" s="9"/>
      <c r="CJ539" s="7">
        <v>1</v>
      </c>
    </row>
    <row r="540" spans="1:88" ht="15" x14ac:dyDescent="0.25">
      <c r="A540">
        <v>539</v>
      </c>
      <c r="B540" s="28">
        <v>1038</v>
      </c>
      <c r="C540" s="28" t="s">
        <v>883</v>
      </c>
      <c r="D540" s="45">
        <v>30848659</v>
      </c>
      <c r="E540" s="35" t="s">
        <v>2753</v>
      </c>
      <c r="F540" s="29"/>
      <c r="G540" s="29" t="s">
        <v>1702</v>
      </c>
      <c r="H540" s="30">
        <f t="shared" si="87"/>
        <v>22988</v>
      </c>
      <c r="I540" s="29"/>
      <c r="J540" s="28">
        <v>0</v>
      </c>
      <c r="K540" s="31">
        <v>0</v>
      </c>
      <c r="L540" s="7"/>
      <c r="M540" s="7"/>
      <c r="N540" s="7"/>
      <c r="O540" s="32" t="str">
        <f>"Retención Judicial "&amp;(Tabla1[[#This Row],[JUDICIAL]]*100)&amp;"%"</f>
        <v>Retención Judicial 0%</v>
      </c>
      <c r="P540" s="7"/>
      <c r="Q540" s="33">
        <f t="shared" si="92"/>
        <v>930</v>
      </c>
      <c r="R540" s="34">
        <f>+Tabla1[[#This Row],[MINIMO VITAL]]*9%</f>
        <v>83.7</v>
      </c>
      <c r="S540" s="7"/>
      <c r="T540" s="7">
        <f t="shared" ca="1" si="83"/>
        <v>56</v>
      </c>
      <c r="U540" s="7" t="str">
        <f t="shared" si="84"/>
        <v>30848659</v>
      </c>
      <c r="V540" s="7"/>
      <c r="W540" s="7"/>
      <c r="X540" s="7"/>
      <c r="Y540" s="7"/>
      <c r="Z540" s="7"/>
      <c r="AA540" s="8">
        <f>+Tabla1[[#This Row],[FECHA DE
NACIMIENTO]]</f>
        <v>22988</v>
      </c>
      <c r="AB540" s="20">
        <v>3.1</v>
      </c>
      <c r="AC540" s="7"/>
      <c r="AD540" s="7" t="str">
        <f>IF(COUNTIF(D$1:D539,D540)=0,"OK","Duplicado")</f>
        <v>OK</v>
      </c>
      <c r="AE540" s="7" t="str">
        <f t="shared" ca="1" si="85"/>
        <v>Inactivo</v>
      </c>
      <c r="AF540" s="9" t="s">
        <v>884</v>
      </c>
      <c r="AG540" s="9" t="str">
        <f t="shared" si="88"/>
        <v>CMAC</v>
      </c>
      <c r="AH540" s="7"/>
      <c r="AI540" s="7"/>
      <c r="AJ540" s="7"/>
      <c r="AK540" s="7"/>
      <c r="AL540" s="7"/>
      <c r="AM540" s="7"/>
      <c r="AN540" s="7"/>
      <c r="AO540" s="7" t="e">
        <f ca="1">SEPARARAPELLIDOS2018(Tabla1[[#This Row],[APELLIDOS Y NOMBRES]])</f>
        <v>#NAME?</v>
      </c>
      <c r="AP540" s="7">
        <f t="shared" ca="1" si="89"/>
        <v>0</v>
      </c>
      <c r="AQ540" s="7">
        <f t="shared" ca="1" si="90"/>
        <v>0</v>
      </c>
      <c r="AR540" s="7">
        <f t="shared" ca="1" si="91"/>
        <v>0</v>
      </c>
      <c r="AS540" s="7" t="e">
        <f ca="1">QuitarSimbolos(Tabla1[[#This Row],[CODTRA5]])</f>
        <v>#NAME?</v>
      </c>
      <c r="AT540" s="7" t="s">
        <v>1974</v>
      </c>
      <c r="AU540" s="7">
        <f t="shared" si="86"/>
        <v>2</v>
      </c>
      <c r="AV540" s="7">
        <v>1</v>
      </c>
      <c r="AW540" s="7" t="str">
        <f>+Tabla1[[#This Row],[DNI23]]</f>
        <v>30848659</v>
      </c>
      <c r="AX540" s="7">
        <v>604</v>
      </c>
      <c r="AY540" s="8">
        <f>+Tabla1[[#This Row],[FECHA DE
NACIMIENTO]]</f>
        <v>22988</v>
      </c>
      <c r="AZ540" s="7">
        <f ca="1">+Tabla1[[#This Row],[CODTRA6]]</f>
        <v>0</v>
      </c>
      <c r="BA540" s="7">
        <f ca="1">+Tabla1[[#This Row],[CODTRA7]]</f>
        <v>0</v>
      </c>
      <c r="BB540" s="7" t="e">
        <f ca="1">+Tabla1[[#This Row],[CODTRA8]]</f>
        <v>#NAME?</v>
      </c>
      <c r="BC540" s="7">
        <f>+Tabla1[[#This Row],[SEXO]]</f>
        <v>2</v>
      </c>
      <c r="BD540" s="7">
        <v>9589</v>
      </c>
      <c r="BE540" s="7"/>
      <c r="BF540" s="7">
        <v>959616135</v>
      </c>
      <c r="BG540" s="10" t="s">
        <v>1704</v>
      </c>
      <c r="BH540" s="7"/>
      <c r="BI540" s="9"/>
      <c r="BJ540" s="7"/>
      <c r="BK540" s="7"/>
      <c r="BL540" s="7"/>
      <c r="BM540" s="7" t="s">
        <v>1738</v>
      </c>
      <c r="BN540" s="7">
        <v>6</v>
      </c>
      <c r="BO540" s="7"/>
      <c r="BP540" s="7"/>
      <c r="BQ540" s="7"/>
      <c r="BR540" s="7">
        <v>2</v>
      </c>
      <c r="BS540" s="7" t="s">
        <v>2232</v>
      </c>
      <c r="BT540" s="7"/>
      <c r="BU540" s="7">
        <v>40704</v>
      </c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9"/>
      <c r="CH540" s="9"/>
      <c r="CI540" s="9"/>
      <c r="CJ540" s="7">
        <v>1</v>
      </c>
    </row>
    <row r="541" spans="1:88" ht="15" x14ac:dyDescent="0.25">
      <c r="A541">
        <v>540</v>
      </c>
      <c r="B541" s="28">
        <v>1039</v>
      </c>
      <c r="C541" s="28" t="s">
        <v>886</v>
      </c>
      <c r="D541" s="45">
        <v>80265979</v>
      </c>
      <c r="E541" s="35" t="s">
        <v>2754</v>
      </c>
      <c r="F541" s="29"/>
      <c r="G541" s="29" t="s">
        <v>1702</v>
      </c>
      <c r="H541" s="30">
        <f t="shared" si="87"/>
        <v>26268</v>
      </c>
      <c r="I541" s="29"/>
      <c r="J541" s="28">
        <v>0</v>
      </c>
      <c r="K541" s="31">
        <v>0</v>
      </c>
      <c r="L541" s="7"/>
      <c r="M541" s="7"/>
      <c r="N541" s="7"/>
      <c r="O541" s="32" t="str">
        <f>"Retención Judicial "&amp;(Tabla1[[#This Row],[JUDICIAL]]*100)&amp;"%"</f>
        <v>Retención Judicial 0%</v>
      </c>
      <c r="P541" s="7"/>
      <c r="Q541" s="33">
        <f t="shared" si="92"/>
        <v>930</v>
      </c>
      <c r="R541" s="34">
        <f>+Tabla1[[#This Row],[MINIMO VITAL]]*9%</f>
        <v>83.7</v>
      </c>
      <c r="S541" s="7"/>
      <c r="T541" s="7">
        <f t="shared" ca="1" si="83"/>
        <v>47</v>
      </c>
      <c r="U541" s="7" t="str">
        <f t="shared" si="84"/>
        <v>80265979</v>
      </c>
      <c r="V541" s="7"/>
      <c r="W541" s="7"/>
      <c r="X541" s="7"/>
      <c r="Y541" s="7"/>
      <c r="Z541" s="7"/>
      <c r="AA541" s="8">
        <f>+Tabla1[[#This Row],[FECHA DE
NACIMIENTO]]</f>
        <v>26268</v>
      </c>
      <c r="AB541" s="20"/>
      <c r="AC541" s="7"/>
      <c r="AD541" s="7" t="str">
        <f>IF(COUNTIF(D$1:D540,D541)=0,"OK","Duplicado")</f>
        <v>OK</v>
      </c>
      <c r="AE541" s="7" t="str">
        <f t="shared" ca="1" si="85"/>
        <v>Inactivo</v>
      </c>
      <c r="AF541" s="9" t="s">
        <v>887</v>
      </c>
      <c r="AG541" s="9" t="str">
        <f t="shared" si="88"/>
        <v>CMAC</v>
      </c>
      <c r="AH541" s="7"/>
      <c r="AI541" s="7"/>
      <c r="AJ541" s="7"/>
      <c r="AK541" s="7"/>
      <c r="AL541" s="7"/>
      <c r="AM541" s="7"/>
      <c r="AN541" s="7"/>
      <c r="AO541" s="7" t="e">
        <f ca="1">SEPARARAPELLIDOS2018(Tabla1[[#This Row],[APELLIDOS Y NOMBRES]])</f>
        <v>#NAME?</v>
      </c>
      <c r="AP541" s="7">
        <f t="shared" ca="1" si="89"/>
        <v>0</v>
      </c>
      <c r="AQ541" s="7">
        <f t="shared" ca="1" si="90"/>
        <v>0</v>
      </c>
      <c r="AR541" s="7">
        <f t="shared" ca="1" si="91"/>
        <v>0</v>
      </c>
      <c r="AS541" s="7" t="e">
        <f ca="1">QuitarSimbolos(Tabla1[[#This Row],[CODTRA5]])</f>
        <v>#NAME?</v>
      </c>
      <c r="AT541" s="7" t="s">
        <v>1974</v>
      </c>
      <c r="AU541" s="7">
        <f t="shared" si="86"/>
        <v>2</v>
      </c>
      <c r="AV541" s="7">
        <v>1</v>
      </c>
      <c r="AW541" s="7" t="str">
        <f>+Tabla1[[#This Row],[DNI23]]</f>
        <v>80265979</v>
      </c>
      <c r="AX541" s="7">
        <v>604</v>
      </c>
      <c r="AY541" s="8">
        <f>+Tabla1[[#This Row],[FECHA DE
NACIMIENTO]]</f>
        <v>26268</v>
      </c>
      <c r="AZ541" s="7">
        <f ca="1">+Tabla1[[#This Row],[CODTRA6]]</f>
        <v>0</v>
      </c>
      <c r="BA541" s="7">
        <f ca="1">+Tabla1[[#This Row],[CODTRA7]]</f>
        <v>0</v>
      </c>
      <c r="BB541" s="7" t="e">
        <f ca="1">+Tabla1[[#This Row],[CODTRA8]]</f>
        <v>#NAME?</v>
      </c>
      <c r="BC541" s="7">
        <f>+Tabla1[[#This Row],[SEXO]]</f>
        <v>2</v>
      </c>
      <c r="BD541" s="7">
        <v>9589</v>
      </c>
      <c r="BE541" s="7"/>
      <c r="BF541" s="7">
        <v>999987507</v>
      </c>
      <c r="BG541" s="10" t="s">
        <v>1704</v>
      </c>
      <c r="BH541" s="7"/>
      <c r="BI541" s="9"/>
      <c r="BJ541" s="7"/>
      <c r="BK541" s="7"/>
      <c r="BL541" s="7"/>
      <c r="BM541" s="7" t="s">
        <v>1784</v>
      </c>
      <c r="BN541" s="7">
        <v>10</v>
      </c>
      <c r="BO541" s="7"/>
      <c r="BP541" s="7"/>
      <c r="BQ541" s="7"/>
      <c r="BR541" s="7">
        <v>2</v>
      </c>
      <c r="BS541" s="7" t="s">
        <v>2020</v>
      </c>
      <c r="BT541" s="7" t="s">
        <v>2219</v>
      </c>
      <c r="BU541" s="7">
        <v>40704</v>
      </c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9"/>
      <c r="CH541" s="9"/>
      <c r="CI541" s="9"/>
      <c r="CJ541" s="7">
        <v>1</v>
      </c>
    </row>
    <row r="542" spans="1:88" ht="15" x14ac:dyDescent="0.25">
      <c r="A542">
        <v>541</v>
      </c>
      <c r="B542" s="28">
        <v>1040</v>
      </c>
      <c r="C542" s="28" t="s">
        <v>888</v>
      </c>
      <c r="D542" s="45">
        <v>2389890</v>
      </c>
      <c r="E542" s="35" t="s">
        <v>2755</v>
      </c>
      <c r="F542" s="29"/>
      <c r="G542" s="29" t="s">
        <v>1702</v>
      </c>
      <c r="H542" s="30">
        <f t="shared" si="87"/>
        <v>21809</v>
      </c>
      <c r="I542" s="29"/>
      <c r="J542" s="28">
        <v>0</v>
      </c>
      <c r="K542" s="31">
        <v>0</v>
      </c>
      <c r="L542" s="7"/>
      <c r="M542" s="7"/>
      <c r="N542" s="7"/>
      <c r="O542" s="32" t="str">
        <f>"Retención Judicial "&amp;(Tabla1[[#This Row],[JUDICIAL]]*100)&amp;"%"</f>
        <v>Retención Judicial 0%</v>
      </c>
      <c r="P542" s="7"/>
      <c r="Q542" s="33">
        <f t="shared" si="92"/>
        <v>930</v>
      </c>
      <c r="R542" s="34">
        <f>+Tabla1[[#This Row],[MINIMO VITAL]]*9%</f>
        <v>83.7</v>
      </c>
      <c r="S542" s="7"/>
      <c r="T542" s="7">
        <f t="shared" ca="1" si="83"/>
        <v>59</v>
      </c>
      <c r="U542" s="7" t="str">
        <f t="shared" si="84"/>
        <v>02389890</v>
      </c>
      <c r="V542" s="7"/>
      <c r="W542" s="7"/>
      <c r="X542" s="7"/>
      <c r="Y542" s="7"/>
      <c r="Z542" s="7"/>
      <c r="AA542" s="8">
        <f>+Tabla1[[#This Row],[FECHA DE
NACIMIENTO]]</f>
        <v>21809</v>
      </c>
      <c r="AB542" s="20"/>
      <c r="AC542" s="7"/>
      <c r="AD542" s="7" t="str">
        <f>IF(COUNTIF(D$1:D541,D542)=0,"OK","Duplicado")</f>
        <v>OK</v>
      </c>
      <c r="AE542" s="7" t="str">
        <f t="shared" ca="1" si="85"/>
        <v>Inactivo</v>
      </c>
      <c r="AF542" s="9" t="s">
        <v>889</v>
      </c>
      <c r="AG542" s="9" t="str">
        <f t="shared" si="88"/>
        <v>CMAC</v>
      </c>
      <c r="AH542" s="7"/>
      <c r="AI542" s="7"/>
      <c r="AJ542" s="7"/>
      <c r="AK542" s="7"/>
      <c r="AL542" s="7"/>
      <c r="AM542" s="7"/>
      <c r="AN542" s="7"/>
      <c r="AO542" s="7" t="e">
        <f ca="1">SEPARARAPELLIDOS2018(Tabla1[[#This Row],[APELLIDOS Y NOMBRES]])</f>
        <v>#NAME?</v>
      </c>
      <c r="AP542" s="7">
        <f t="shared" ca="1" si="89"/>
        <v>0</v>
      </c>
      <c r="AQ542" s="7">
        <f t="shared" ca="1" si="90"/>
        <v>0</v>
      </c>
      <c r="AR542" s="7">
        <f t="shared" ca="1" si="91"/>
        <v>0</v>
      </c>
      <c r="AS542" s="7" t="e">
        <f ca="1">QuitarSimbolos(Tabla1[[#This Row],[CODTRA5]])</f>
        <v>#NAME?</v>
      </c>
      <c r="AT542" s="7" t="s">
        <v>1703</v>
      </c>
      <c r="AU542" s="7">
        <f t="shared" si="86"/>
        <v>1</v>
      </c>
      <c r="AV542" s="7">
        <v>1</v>
      </c>
      <c r="AW542" s="7" t="str">
        <f>+Tabla1[[#This Row],[DNI23]]</f>
        <v>02389890</v>
      </c>
      <c r="AX542" s="7">
        <v>604</v>
      </c>
      <c r="AY542" s="8">
        <f>+Tabla1[[#This Row],[FECHA DE
NACIMIENTO]]</f>
        <v>21809</v>
      </c>
      <c r="AZ542" s="7">
        <f ca="1">+Tabla1[[#This Row],[CODTRA6]]</f>
        <v>0</v>
      </c>
      <c r="BA542" s="7">
        <f ca="1">+Tabla1[[#This Row],[CODTRA7]]</f>
        <v>0</v>
      </c>
      <c r="BB542" s="7" t="e">
        <f ca="1">+Tabla1[[#This Row],[CODTRA8]]</f>
        <v>#NAME?</v>
      </c>
      <c r="BC542" s="7">
        <f>+Tabla1[[#This Row],[SEXO]]</f>
        <v>1</v>
      </c>
      <c r="BD542" s="7">
        <v>9589</v>
      </c>
      <c r="BE542" s="7"/>
      <c r="BF542" s="7">
        <v>959616135</v>
      </c>
      <c r="BG542" s="10" t="s">
        <v>1704</v>
      </c>
      <c r="BH542" s="7">
        <v>4</v>
      </c>
      <c r="BI542" s="9" t="s">
        <v>2756</v>
      </c>
      <c r="BJ542" s="7">
        <v>100</v>
      </c>
      <c r="BK542" s="7"/>
      <c r="BL542" s="7"/>
      <c r="BM542" s="7"/>
      <c r="BN542" s="7"/>
      <c r="BO542" s="7"/>
      <c r="BP542" s="7"/>
      <c r="BQ542" s="7"/>
      <c r="BR542" s="7">
        <v>1</v>
      </c>
      <c r="BS542" s="7" t="s">
        <v>1967</v>
      </c>
      <c r="BT542" s="7"/>
      <c r="BU542" s="7">
        <v>40701</v>
      </c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9"/>
      <c r="CH542" s="9"/>
      <c r="CI542" s="9"/>
      <c r="CJ542" s="7">
        <v>1</v>
      </c>
    </row>
    <row r="543" spans="1:88" ht="15" x14ac:dyDescent="0.25">
      <c r="A543">
        <v>542</v>
      </c>
      <c r="B543" s="28">
        <v>252</v>
      </c>
      <c r="C543" s="28" t="s">
        <v>3492</v>
      </c>
      <c r="D543" s="45">
        <v>30835563</v>
      </c>
      <c r="E543" s="35" t="s">
        <v>3486</v>
      </c>
      <c r="F543" s="35" t="s">
        <v>3674</v>
      </c>
      <c r="G543" s="35" t="s">
        <v>1757</v>
      </c>
      <c r="H543" s="30">
        <f t="shared" si="87"/>
        <v>26964</v>
      </c>
      <c r="I543" s="29" t="s">
        <v>1737</v>
      </c>
      <c r="J543" s="28">
        <v>0</v>
      </c>
      <c r="K543" s="31">
        <v>0</v>
      </c>
      <c r="L543" s="7"/>
      <c r="M543" s="7"/>
      <c r="N543" s="7"/>
      <c r="O543" s="32" t="str">
        <f>"Retención Judicial "&amp;(Tabla1[[#This Row],[JUDICIAL]]*100)&amp;"%"</f>
        <v>Retención Judicial 0%</v>
      </c>
      <c r="P543" s="7"/>
      <c r="Q543" s="33">
        <f t="shared" si="92"/>
        <v>930</v>
      </c>
      <c r="R543" s="34">
        <f>+Tabla1[[#This Row],[MINIMO VITAL]]*9%</f>
        <v>83.7</v>
      </c>
      <c r="S543" s="7"/>
      <c r="T543" s="7">
        <f t="shared" ca="1" si="83"/>
        <v>45</v>
      </c>
      <c r="U543" s="7" t="str">
        <f t="shared" si="84"/>
        <v>30835563</v>
      </c>
      <c r="V543" s="7"/>
      <c r="W543" s="7"/>
      <c r="X543" s="7"/>
      <c r="Y543" s="7"/>
      <c r="Z543" s="7"/>
      <c r="AA543" s="8">
        <f>+Tabla1[[#This Row],[FECHA DE
NACIMIENTO]]</f>
        <v>26964</v>
      </c>
      <c r="AB543" s="20"/>
      <c r="AC543" s="7"/>
      <c r="AD543" s="7" t="str">
        <f>IF(COUNTIF(D$1:D542,D543)=0,"OK","Duplicado")</f>
        <v>OK</v>
      </c>
      <c r="AE543" s="7" t="str">
        <f t="shared" ca="1" si="85"/>
        <v>Inactivo</v>
      </c>
      <c r="AF543" s="9" t="s">
        <v>1720</v>
      </c>
      <c r="AG543" s="9" t="str">
        <f t="shared" si="88"/>
        <v/>
      </c>
      <c r="AH543" s="7"/>
      <c r="AI543" s="7"/>
      <c r="AJ543" s="7"/>
      <c r="AK543" s="7"/>
      <c r="AL543" s="7"/>
      <c r="AM543" s="7"/>
      <c r="AN543" s="7"/>
      <c r="AO543" s="7" t="e">
        <f ca="1">SEPARARAPELLIDOS2018(Tabla1[[#This Row],[APELLIDOS Y NOMBRES]])</f>
        <v>#NAME?</v>
      </c>
      <c r="AP543" s="7">
        <f t="shared" ca="1" si="89"/>
        <v>0</v>
      </c>
      <c r="AQ543" s="7">
        <f t="shared" ca="1" si="90"/>
        <v>0</v>
      </c>
      <c r="AR543" s="7">
        <f t="shared" ca="1" si="91"/>
        <v>0</v>
      </c>
      <c r="AS543" s="7" t="e">
        <f ca="1">QuitarSimbolos(Tabla1[[#This Row],[CODTRA5]])</f>
        <v>#NAME?</v>
      </c>
      <c r="AT543" s="7" t="s">
        <v>1974</v>
      </c>
      <c r="AU543" s="7">
        <f t="shared" si="86"/>
        <v>2</v>
      </c>
      <c r="AV543" s="7">
        <v>1</v>
      </c>
      <c r="AW543" s="7" t="str">
        <f>+Tabla1[[#This Row],[DNI23]]</f>
        <v>30835563</v>
      </c>
      <c r="AX543" s="7">
        <v>604</v>
      </c>
      <c r="AY543" s="8">
        <f>+Tabla1[[#This Row],[FECHA DE
NACIMIENTO]]</f>
        <v>26964</v>
      </c>
      <c r="AZ543" s="7">
        <f ca="1">+Tabla1[[#This Row],[CODTRA6]]</f>
        <v>0</v>
      </c>
      <c r="BA543" s="7">
        <f ca="1">+Tabla1[[#This Row],[CODTRA7]]</f>
        <v>0</v>
      </c>
      <c r="BB543" s="7" t="e">
        <f ca="1">+Tabla1[[#This Row],[CODTRA8]]</f>
        <v>#NAME?</v>
      </c>
      <c r="BC543" s="7">
        <f>+Tabla1[[#This Row],[SEXO]]</f>
        <v>2</v>
      </c>
      <c r="BD543" s="7">
        <v>9589</v>
      </c>
      <c r="BE543" s="7"/>
      <c r="BF543" s="7">
        <v>959616135</v>
      </c>
      <c r="BG543" s="10" t="s">
        <v>1704</v>
      </c>
      <c r="BH543" s="7"/>
      <c r="BI543" s="9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9"/>
      <c r="CH543" s="9"/>
      <c r="CI543" s="9"/>
      <c r="CJ543" s="7">
        <v>1</v>
      </c>
    </row>
    <row r="544" spans="1:88" ht="15" x14ac:dyDescent="0.25">
      <c r="A544">
        <v>543</v>
      </c>
      <c r="B544" s="28">
        <v>478</v>
      </c>
      <c r="C544" s="28" t="s">
        <v>890</v>
      </c>
      <c r="D544" s="45">
        <v>41825615</v>
      </c>
      <c r="E544" s="35" t="s">
        <v>3487</v>
      </c>
      <c r="F544" s="35" t="s">
        <v>3675</v>
      </c>
      <c r="G544" s="35" t="s">
        <v>1757</v>
      </c>
      <c r="H544" s="30">
        <f t="shared" si="87"/>
        <v>29894</v>
      </c>
      <c r="I544" s="29" t="s">
        <v>1737</v>
      </c>
      <c r="J544" s="28">
        <v>0</v>
      </c>
      <c r="K544" s="31">
        <v>0</v>
      </c>
      <c r="L544" s="7"/>
      <c r="M544" s="7"/>
      <c r="N544" s="7"/>
      <c r="O544" s="32" t="str">
        <f>"Retención Judicial "&amp;(Tabla1[[#This Row],[JUDICIAL]]*100)&amp;"%"</f>
        <v>Retención Judicial 0%</v>
      </c>
      <c r="P544" s="7"/>
      <c r="Q544" s="33">
        <f t="shared" si="92"/>
        <v>930</v>
      </c>
      <c r="R544" s="34">
        <f>+Tabla1[[#This Row],[MINIMO VITAL]]*9%</f>
        <v>83.7</v>
      </c>
      <c r="S544" s="7"/>
      <c r="T544" s="7">
        <f t="shared" ca="1" si="83"/>
        <v>37</v>
      </c>
      <c r="U544" s="7" t="str">
        <f t="shared" si="84"/>
        <v>41825615</v>
      </c>
      <c r="V544" s="7"/>
      <c r="W544" s="7"/>
      <c r="X544" s="7"/>
      <c r="Y544" s="7"/>
      <c r="Z544" s="7"/>
      <c r="AA544" s="8">
        <f>+Tabla1[[#This Row],[FECHA DE
NACIMIENTO]]</f>
        <v>29894</v>
      </c>
      <c r="AB544" s="20"/>
      <c r="AC544" s="7"/>
      <c r="AD544" s="7" t="str">
        <f>IF(COUNTIF(D$1:D543,D544)=0,"OK","Duplicado")</f>
        <v>OK</v>
      </c>
      <c r="AE544" s="7" t="str">
        <f t="shared" ca="1" si="85"/>
        <v>Inactivo</v>
      </c>
      <c r="AF544" s="9" t="s">
        <v>1720</v>
      </c>
      <c r="AG544" s="9" t="str">
        <f t="shared" si="88"/>
        <v/>
      </c>
      <c r="AH544" s="7"/>
      <c r="AI544" s="7"/>
      <c r="AJ544" s="7"/>
      <c r="AK544" s="7"/>
      <c r="AL544" s="7"/>
      <c r="AM544" s="7"/>
      <c r="AN544" s="7"/>
      <c r="AO544" s="7" t="e">
        <f ca="1">SEPARARAPELLIDOS2018(Tabla1[[#This Row],[APELLIDOS Y NOMBRES]])</f>
        <v>#NAME?</v>
      </c>
      <c r="AP544" s="7">
        <f t="shared" ca="1" si="89"/>
        <v>0</v>
      </c>
      <c r="AQ544" s="7">
        <f t="shared" ca="1" si="90"/>
        <v>0</v>
      </c>
      <c r="AR544" s="7">
        <f t="shared" ca="1" si="91"/>
        <v>0</v>
      </c>
      <c r="AS544" s="7" t="e">
        <f ca="1">QuitarSimbolos(Tabla1[[#This Row],[CODTRA5]])</f>
        <v>#NAME?</v>
      </c>
      <c r="AT544" s="7" t="s">
        <v>1974</v>
      </c>
      <c r="AU544" s="7">
        <f t="shared" si="86"/>
        <v>2</v>
      </c>
      <c r="AV544" s="7">
        <v>1</v>
      </c>
      <c r="AW544" s="7" t="str">
        <f>+Tabla1[[#This Row],[DNI23]]</f>
        <v>41825615</v>
      </c>
      <c r="AX544" s="7">
        <v>604</v>
      </c>
      <c r="AY544" s="8">
        <f>+Tabla1[[#This Row],[FECHA DE
NACIMIENTO]]</f>
        <v>29894</v>
      </c>
      <c r="AZ544" s="7">
        <f ca="1">+Tabla1[[#This Row],[CODTRA6]]</f>
        <v>0</v>
      </c>
      <c r="BA544" s="7">
        <f ca="1">+Tabla1[[#This Row],[CODTRA7]]</f>
        <v>0</v>
      </c>
      <c r="BB544" s="7" t="e">
        <f ca="1">+Tabla1[[#This Row],[CODTRA8]]</f>
        <v>#NAME?</v>
      </c>
      <c r="BC544" s="7">
        <f>+Tabla1[[#This Row],[SEXO]]</f>
        <v>2</v>
      </c>
      <c r="BD544" s="7">
        <v>9589</v>
      </c>
      <c r="BE544" s="7"/>
      <c r="BF544" s="7">
        <v>959616135</v>
      </c>
      <c r="BG544" s="10" t="s">
        <v>1704</v>
      </c>
      <c r="BH544" s="7"/>
      <c r="BI544" s="9"/>
      <c r="BJ544" s="7"/>
      <c r="BK544" s="7"/>
      <c r="BL544" s="7"/>
      <c r="BM544" s="7" t="s">
        <v>1721</v>
      </c>
      <c r="BN544" s="7">
        <v>10</v>
      </c>
      <c r="BO544" s="7"/>
      <c r="BP544" s="7"/>
      <c r="BQ544" s="7"/>
      <c r="BR544" s="7">
        <v>2</v>
      </c>
      <c r="BS544" s="7" t="s">
        <v>2757</v>
      </c>
      <c r="BT544" s="7"/>
      <c r="BU544" s="7">
        <v>40704</v>
      </c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9"/>
      <c r="CH544" s="9"/>
      <c r="CI544" s="9"/>
      <c r="CJ544" s="7">
        <v>1</v>
      </c>
    </row>
    <row r="545" spans="1:88" ht="15" x14ac:dyDescent="0.25">
      <c r="A545">
        <v>544</v>
      </c>
      <c r="B545" s="28">
        <v>105</v>
      </c>
      <c r="C545" s="28" t="s">
        <v>891</v>
      </c>
      <c r="D545" s="45">
        <v>4625448</v>
      </c>
      <c r="E545" s="35" t="s">
        <v>2758</v>
      </c>
      <c r="F545" s="29"/>
      <c r="G545" s="29" t="s">
        <v>1702</v>
      </c>
      <c r="H545" s="30">
        <f t="shared" si="87"/>
        <v>20559</v>
      </c>
      <c r="I545" s="29" t="s">
        <v>1720</v>
      </c>
      <c r="J545" s="28">
        <v>0</v>
      </c>
      <c r="K545" s="31">
        <v>0</v>
      </c>
      <c r="L545" s="7"/>
      <c r="M545" s="7"/>
      <c r="N545" s="7"/>
      <c r="O545" s="32" t="str">
        <f>"Retención Judicial "&amp;(Tabla1[[#This Row],[JUDICIAL]]*100)&amp;"%"</f>
        <v>Retención Judicial 0%</v>
      </c>
      <c r="P545" s="7"/>
      <c r="Q545" s="33">
        <f t="shared" si="92"/>
        <v>930</v>
      </c>
      <c r="R545" s="34">
        <f>+Tabla1[[#This Row],[MINIMO VITAL]]*9%</f>
        <v>83.7</v>
      </c>
      <c r="S545" s="7"/>
      <c r="T545" s="7">
        <f t="shared" ca="1" si="83"/>
        <v>62</v>
      </c>
      <c r="U545" s="7" t="str">
        <f t="shared" si="84"/>
        <v>04625448</v>
      </c>
      <c r="V545" s="7"/>
      <c r="W545" s="7"/>
      <c r="X545" s="7"/>
      <c r="Y545" s="7"/>
      <c r="Z545" s="7"/>
      <c r="AA545" s="8">
        <f>+Tabla1[[#This Row],[FECHA DE
NACIMIENTO]]</f>
        <v>20559</v>
      </c>
      <c r="AB545" s="20"/>
      <c r="AC545" s="7"/>
      <c r="AD545" s="7" t="str">
        <f>IF(COUNTIF(D$1:D544,D545)=0,"OK","Duplicado")</f>
        <v>OK</v>
      </c>
      <c r="AE545" s="7" t="str">
        <f t="shared" ca="1" si="85"/>
        <v>Inactivo</v>
      </c>
      <c r="AF545" s="9" t="s">
        <v>892</v>
      </c>
      <c r="AG545" s="9" t="str">
        <f t="shared" si="88"/>
        <v>CMAC</v>
      </c>
      <c r="AH545" s="7"/>
      <c r="AI545" s="7"/>
      <c r="AJ545" s="7"/>
      <c r="AK545" s="7"/>
      <c r="AL545" s="7"/>
      <c r="AM545" s="7"/>
      <c r="AN545" s="7"/>
      <c r="AO545" s="7" t="e">
        <f ca="1">SEPARARAPELLIDOS2018(Tabla1[[#This Row],[APELLIDOS Y NOMBRES]])</f>
        <v>#NAME?</v>
      </c>
      <c r="AP545" s="7">
        <f t="shared" ca="1" si="89"/>
        <v>0</v>
      </c>
      <c r="AQ545" s="7">
        <f t="shared" ca="1" si="90"/>
        <v>0</v>
      </c>
      <c r="AR545" s="7">
        <f t="shared" ca="1" si="91"/>
        <v>0</v>
      </c>
      <c r="AS545" s="7" t="e">
        <f ca="1">QuitarSimbolos(Tabla1[[#This Row],[CODTRA5]])</f>
        <v>#NAME?</v>
      </c>
      <c r="AT545" s="7" t="s">
        <v>1703</v>
      </c>
      <c r="AU545" s="7">
        <f t="shared" si="86"/>
        <v>1</v>
      </c>
      <c r="AV545" s="7">
        <v>1</v>
      </c>
      <c r="AW545" s="7" t="str">
        <f>+Tabla1[[#This Row],[DNI23]]</f>
        <v>04625448</v>
      </c>
      <c r="AX545" s="7">
        <v>604</v>
      </c>
      <c r="AY545" s="8">
        <f>+Tabla1[[#This Row],[FECHA DE
NACIMIENTO]]</f>
        <v>20559</v>
      </c>
      <c r="AZ545" s="7">
        <f ca="1">+Tabla1[[#This Row],[CODTRA6]]</f>
        <v>0</v>
      </c>
      <c r="BA545" s="7">
        <f ca="1">+Tabla1[[#This Row],[CODTRA7]]</f>
        <v>0</v>
      </c>
      <c r="BB545" s="7" t="e">
        <f ca="1">+Tabla1[[#This Row],[CODTRA8]]</f>
        <v>#NAME?</v>
      </c>
      <c r="BC545" s="7">
        <f>+Tabla1[[#This Row],[SEXO]]</f>
        <v>1</v>
      </c>
      <c r="BD545" s="7">
        <v>9589</v>
      </c>
      <c r="BE545" s="7"/>
      <c r="BF545" s="7">
        <v>959616135</v>
      </c>
      <c r="BG545" s="10" t="s">
        <v>1704</v>
      </c>
      <c r="BH545" s="7"/>
      <c r="BI545" s="9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9"/>
      <c r="CH545" s="9"/>
      <c r="CI545" s="9"/>
      <c r="CJ545" s="7">
        <v>1</v>
      </c>
    </row>
    <row r="546" spans="1:88" ht="15" x14ac:dyDescent="0.25">
      <c r="A546">
        <v>545</v>
      </c>
      <c r="B546" s="28">
        <v>356</v>
      </c>
      <c r="C546" s="28" t="s">
        <v>893</v>
      </c>
      <c r="D546" s="45">
        <v>30823342</v>
      </c>
      <c r="E546" s="35" t="s">
        <v>3488</v>
      </c>
      <c r="F546" s="35" t="s">
        <v>3676</v>
      </c>
      <c r="G546" s="35" t="s">
        <v>1757</v>
      </c>
      <c r="H546" s="30">
        <f t="shared" si="87"/>
        <v>23604</v>
      </c>
      <c r="I546" s="29" t="s">
        <v>1737</v>
      </c>
      <c r="J546" s="28">
        <v>0</v>
      </c>
      <c r="K546" s="31">
        <v>0</v>
      </c>
      <c r="L546" s="7"/>
      <c r="M546" s="7"/>
      <c r="N546" s="7"/>
      <c r="O546" s="32" t="str">
        <f>"Retención Judicial "&amp;(Tabla1[[#This Row],[JUDICIAL]]*100)&amp;"%"</f>
        <v>Retención Judicial 0%</v>
      </c>
      <c r="P546" s="7"/>
      <c r="Q546" s="33">
        <f t="shared" si="92"/>
        <v>930</v>
      </c>
      <c r="R546" s="34">
        <f>+Tabla1[[#This Row],[MINIMO VITAL]]*9%</f>
        <v>83.7</v>
      </c>
      <c r="S546" s="7"/>
      <c r="T546" s="7">
        <f t="shared" ca="1" si="83"/>
        <v>54</v>
      </c>
      <c r="U546" s="7" t="str">
        <f t="shared" si="84"/>
        <v>30823342</v>
      </c>
      <c r="V546" s="7"/>
      <c r="W546" s="7"/>
      <c r="X546" s="7"/>
      <c r="Y546" s="7"/>
      <c r="Z546" s="7"/>
      <c r="AA546" s="8">
        <f>+Tabla1[[#This Row],[FECHA DE
NACIMIENTO]]</f>
        <v>23604</v>
      </c>
      <c r="AB546" s="20"/>
      <c r="AC546" s="7"/>
      <c r="AD546" s="7" t="str">
        <f>IF(COUNTIF(D$1:D545,D546)=0,"OK","Duplicado")</f>
        <v>OK</v>
      </c>
      <c r="AE546" s="7" t="str">
        <f t="shared" ca="1" si="85"/>
        <v>Inactivo</v>
      </c>
      <c r="AF546" s="9" t="s">
        <v>1720</v>
      </c>
      <c r="AG546" s="9" t="str">
        <f t="shared" si="88"/>
        <v/>
      </c>
      <c r="AH546" s="7"/>
      <c r="AI546" s="7"/>
      <c r="AJ546" s="7"/>
      <c r="AK546" s="7"/>
      <c r="AL546" s="7"/>
      <c r="AM546" s="7"/>
      <c r="AN546" s="7"/>
      <c r="AO546" s="7" t="e">
        <f ca="1">SEPARARAPELLIDOS2018(Tabla1[[#This Row],[APELLIDOS Y NOMBRES]])</f>
        <v>#NAME?</v>
      </c>
      <c r="AP546" s="7">
        <f t="shared" ca="1" si="89"/>
        <v>0</v>
      </c>
      <c r="AQ546" s="7">
        <f t="shared" ca="1" si="90"/>
        <v>0</v>
      </c>
      <c r="AR546" s="7">
        <f t="shared" ca="1" si="91"/>
        <v>0</v>
      </c>
      <c r="AS546" s="7" t="e">
        <f ca="1">QuitarSimbolos(Tabla1[[#This Row],[CODTRA5]])</f>
        <v>#NAME?</v>
      </c>
      <c r="AT546" s="7" t="s">
        <v>1703</v>
      </c>
      <c r="AU546" s="7">
        <f t="shared" si="86"/>
        <v>1</v>
      </c>
      <c r="AV546" s="7">
        <v>1</v>
      </c>
      <c r="AW546" s="7" t="str">
        <f>+Tabla1[[#This Row],[DNI23]]</f>
        <v>30823342</v>
      </c>
      <c r="AX546" s="7">
        <v>604</v>
      </c>
      <c r="AY546" s="8">
        <f>+Tabla1[[#This Row],[FECHA DE
NACIMIENTO]]</f>
        <v>23604</v>
      </c>
      <c r="AZ546" s="7">
        <f ca="1">+Tabla1[[#This Row],[CODTRA6]]</f>
        <v>0</v>
      </c>
      <c r="BA546" s="7">
        <f ca="1">+Tabla1[[#This Row],[CODTRA7]]</f>
        <v>0</v>
      </c>
      <c r="BB546" s="7" t="e">
        <f ca="1">+Tabla1[[#This Row],[CODTRA8]]</f>
        <v>#NAME?</v>
      </c>
      <c r="BC546" s="7">
        <f>+Tabla1[[#This Row],[SEXO]]</f>
        <v>1</v>
      </c>
      <c r="BD546" s="7">
        <v>9589</v>
      </c>
      <c r="BE546" s="7"/>
      <c r="BF546" s="7">
        <v>959616135</v>
      </c>
      <c r="BG546" s="10" t="s">
        <v>1704</v>
      </c>
      <c r="BH546" s="7"/>
      <c r="BI546" s="9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9"/>
      <c r="CH546" s="9"/>
      <c r="CI546" s="9"/>
      <c r="CJ546" s="7">
        <v>1</v>
      </c>
    </row>
    <row r="547" spans="1:88" ht="15" x14ac:dyDescent="0.25">
      <c r="A547">
        <v>546</v>
      </c>
      <c r="B547" s="28">
        <v>574</v>
      </c>
      <c r="C547" s="28" t="s">
        <v>894</v>
      </c>
      <c r="D547" s="45">
        <v>2421431</v>
      </c>
      <c r="E547" s="35" t="s">
        <v>2759</v>
      </c>
      <c r="F547" s="29" t="s">
        <v>2760</v>
      </c>
      <c r="G547" s="29" t="s">
        <v>1757</v>
      </c>
      <c r="H547" s="30">
        <f t="shared" si="87"/>
        <v>23104</v>
      </c>
      <c r="I547" s="29" t="s">
        <v>1737</v>
      </c>
      <c r="J547" s="28">
        <v>0</v>
      </c>
      <c r="K547" s="31">
        <v>0</v>
      </c>
      <c r="L547" s="7"/>
      <c r="M547" s="7"/>
      <c r="N547" s="7"/>
      <c r="O547" s="32" t="str">
        <f>"Retención Judicial "&amp;(Tabla1[[#This Row],[JUDICIAL]]*100)&amp;"%"</f>
        <v>Retención Judicial 0%</v>
      </c>
      <c r="P547" s="7"/>
      <c r="Q547" s="33">
        <f t="shared" si="92"/>
        <v>930</v>
      </c>
      <c r="R547" s="34">
        <f>+Tabla1[[#This Row],[MINIMO VITAL]]*9%</f>
        <v>83.7</v>
      </c>
      <c r="S547" s="7"/>
      <c r="T547" s="7">
        <f t="shared" ca="1" si="83"/>
        <v>56</v>
      </c>
      <c r="U547" s="7" t="str">
        <f t="shared" si="84"/>
        <v>02421431</v>
      </c>
      <c r="V547" s="7"/>
      <c r="W547" s="7"/>
      <c r="X547" s="7"/>
      <c r="Y547" s="7"/>
      <c r="Z547" s="7"/>
      <c r="AA547" s="8">
        <f>+Tabla1[[#This Row],[FECHA DE
NACIMIENTO]]</f>
        <v>23104</v>
      </c>
      <c r="AB547" s="20">
        <v>3.1</v>
      </c>
      <c r="AC547" s="7"/>
      <c r="AD547" s="7" t="str">
        <f>IF(COUNTIF(D$1:D546,D547)=0,"OK","Duplicado")</f>
        <v>OK</v>
      </c>
      <c r="AE547" s="7" t="str">
        <f t="shared" ca="1" si="85"/>
        <v>Inactivo</v>
      </c>
      <c r="AF547" s="9" t="s">
        <v>895</v>
      </c>
      <c r="AG547" s="9" t="str">
        <f t="shared" si="88"/>
        <v>CMAC</v>
      </c>
      <c r="AH547" s="7"/>
      <c r="AI547" s="7"/>
      <c r="AJ547" s="7"/>
      <c r="AK547" s="7"/>
      <c r="AL547" s="7"/>
      <c r="AM547" s="7"/>
      <c r="AN547" s="7"/>
      <c r="AO547" s="7" t="e">
        <f ca="1">SEPARARAPELLIDOS2018(Tabla1[[#This Row],[APELLIDOS Y NOMBRES]])</f>
        <v>#NAME?</v>
      </c>
      <c r="AP547" s="7">
        <f t="shared" ca="1" si="89"/>
        <v>0</v>
      </c>
      <c r="AQ547" s="7">
        <f t="shared" ca="1" si="90"/>
        <v>0</v>
      </c>
      <c r="AR547" s="7">
        <f t="shared" ca="1" si="91"/>
        <v>0</v>
      </c>
      <c r="AS547" s="7" t="e">
        <f ca="1">QuitarSimbolos(Tabla1[[#This Row],[CODTRA5]])</f>
        <v>#NAME?</v>
      </c>
      <c r="AT547" s="7" t="s">
        <v>1703</v>
      </c>
      <c r="AU547" s="7">
        <f t="shared" si="86"/>
        <v>1</v>
      </c>
      <c r="AV547" s="7">
        <v>1</v>
      </c>
      <c r="AW547" s="7" t="str">
        <f>+Tabla1[[#This Row],[DNI23]]</f>
        <v>02421431</v>
      </c>
      <c r="AX547" s="7">
        <v>604</v>
      </c>
      <c r="AY547" s="8">
        <f>+Tabla1[[#This Row],[FECHA DE
NACIMIENTO]]</f>
        <v>23104</v>
      </c>
      <c r="AZ547" s="7">
        <f ca="1">+Tabla1[[#This Row],[CODTRA6]]</f>
        <v>0</v>
      </c>
      <c r="BA547" s="7">
        <f ca="1">+Tabla1[[#This Row],[CODTRA7]]</f>
        <v>0</v>
      </c>
      <c r="BB547" s="7" t="e">
        <f ca="1">+Tabla1[[#This Row],[CODTRA8]]</f>
        <v>#NAME?</v>
      </c>
      <c r="BC547" s="7">
        <f>+Tabla1[[#This Row],[SEXO]]</f>
        <v>1</v>
      </c>
      <c r="BD547" s="7">
        <v>9589</v>
      </c>
      <c r="BE547" s="7"/>
      <c r="BF547" s="7">
        <v>959616135</v>
      </c>
      <c r="BG547" s="10" t="s">
        <v>1704</v>
      </c>
      <c r="BH547" s="7"/>
      <c r="BI547" s="9"/>
      <c r="BJ547" s="7"/>
      <c r="BK547" s="7"/>
      <c r="BL547" s="7"/>
      <c r="BM547" s="7" t="s">
        <v>1711</v>
      </c>
      <c r="BN547" s="7">
        <v>22</v>
      </c>
      <c r="BO547" s="7"/>
      <c r="BP547" s="7"/>
      <c r="BQ547" s="7"/>
      <c r="BR547" s="7">
        <v>2</v>
      </c>
      <c r="BS547" s="7" t="s">
        <v>2761</v>
      </c>
      <c r="BT547" s="7"/>
      <c r="BU547" s="7">
        <v>170301</v>
      </c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9"/>
      <c r="CH547" s="9"/>
      <c r="CI547" s="9"/>
      <c r="CJ547" s="7">
        <v>1</v>
      </c>
    </row>
    <row r="548" spans="1:88" ht="15" x14ac:dyDescent="0.25">
      <c r="A548">
        <v>547</v>
      </c>
      <c r="B548" s="28">
        <v>320</v>
      </c>
      <c r="C548" s="28" t="s">
        <v>3493</v>
      </c>
      <c r="D548" s="45">
        <v>30857298</v>
      </c>
      <c r="E548" s="35" t="s">
        <v>3489</v>
      </c>
      <c r="F548" s="35" t="s">
        <v>3677</v>
      </c>
      <c r="G548" s="35" t="s">
        <v>1736</v>
      </c>
      <c r="H548" s="30">
        <f t="shared" si="87"/>
        <v>24889</v>
      </c>
      <c r="I548" s="29" t="s">
        <v>1737</v>
      </c>
      <c r="J548" s="28">
        <v>0</v>
      </c>
      <c r="K548" s="31">
        <v>0</v>
      </c>
      <c r="L548" s="7"/>
      <c r="M548" s="7"/>
      <c r="N548" s="7"/>
      <c r="O548" s="32" t="str">
        <f>"Retención Judicial "&amp;(Tabla1[[#This Row],[JUDICIAL]]*100)&amp;"%"</f>
        <v>Retención Judicial 0%</v>
      </c>
      <c r="P548" s="7"/>
      <c r="Q548" s="33">
        <f t="shared" si="92"/>
        <v>930</v>
      </c>
      <c r="R548" s="34">
        <f>+Tabla1[[#This Row],[MINIMO VITAL]]*9%</f>
        <v>83.7</v>
      </c>
      <c r="S548" s="7"/>
      <c r="T548" s="7">
        <f t="shared" ca="1" si="83"/>
        <v>51</v>
      </c>
      <c r="U548" s="7" t="str">
        <f t="shared" si="84"/>
        <v>30857298</v>
      </c>
      <c r="V548" s="7"/>
      <c r="W548" s="7"/>
      <c r="X548" s="7"/>
      <c r="Y548" s="7"/>
      <c r="Z548" s="7"/>
      <c r="AA548" s="8">
        <f>+Tabla1[[#This Row],[FECHA DE
NACIMIENTO]]</f>
        <v>24889</v>
      </c>
      <c r="AB548" s="20"/>
      <c r="AC548" s="7"/>
      <c r="AD548" s="7" t="str">
        <f>IF(COUNTIF(D$1:D547,D548)=0,"OK","Duplicado")</f>
        <v>OK</v>
      </c>
      <c r="AE548" s="7" t="str">
        <f t="shared" ca="1" si="85"/>
        <v>Inactivo</v>
      </c>
      <c r="AF548" s="9" t="s">
        <v>1720</v>
      </c>
      <c r="AG548" s="9" t="str">
        <f t="shared" si="88"/>
        <v/>
      </c>
      <c r="AH548" s="7"/>
      <c r="AI548" s="7"/>
      <c r="AJ548" s="7"/>
      <c r="AK548" s="7"/>
      <c r="AL548" s="7"/>
      <c r="AM548" s="7"/>
      <c r="AN548" s="7"/>
      <c r="AO548" s="7" t="e">
        <f ca="1">SEPARARAPELLIDOS2018(Tabla1[[#This Row],[APELLIDOS Y NOMBRES]])</f>
        <v>#NAME?</v>
      </c>
      <c r="AP548" s="7">
        <f t="shared" ca="1" si="89"/>
        <v>0</v>
      </c>
      <c r="AQ548" s="7">
        <f t="shared" ca="1" si="90"/>
        <v>0</v>
      </c>
      <c r="AR548" s="7">
        <f t="shared" ca="1" si="91"/>
        <v>0</v>
      </c>
      <c r="AS548" s="7" t="e">
        <f ca="1">QuitarSimbolos(Tabla1[[#This Row],[CODTRA5]])</f>
        <v>#NAME?</v>
      </c>
      <c r="AT548" s="7" t="s">
        <v>1703</v>
      </c>
      <c r="AU548" s="7">
        <f t="shared" si="86"/>
        <v>1</v>
      </c>
      <c r="AV548" s="7">
        <v>1</v>
      </c>
      <c r="AW548" s="7" t="str">
        <f>+Tabla1[[#This Row],[DNI23]]</f>
        <v>30857298</v>
      </c>
      <c r="AX548" s="7">
        <v>604</v>
      </c>
      <c r="AY548" s="8">
        <f>+Tabla1[[#This Row],[FECHA DE
NACIMIENTO]]</f>
        <v>24889</v>
      </c>
      <c r="AZ548" s="7">
        <f ca="1">+Tabla1[[#This Row],[CODTRA6]]</f>
        <v>0</v>
      </c>
      <c r="BA548" s="7">
        <f ca="1">+Tabla1[[#This Row],[CODTRA7]]</f>
        <v>0</v>
      </c>
      <c r="BB548" s="7" t="e">
        <f ca="1">+Tabla1[[#This Row],[CODTRA8]]</f>
        <v>#NAME?</v>
      </c>
      <c r="BC548" s="7">
        <f>+Tabla1[[#This Row],[SEXO]]</f>
        <v>1</v>
      </c>
      <c r="BD548" s="7">
        <v>9589</v>
      </c>
      <c r="BE548" s="7"/>
      <c r="BF548" s="7">
        <v>959616135</v>
      </c>
      <c r="BG548" s="10" t="s">
        <v>1704</v>
      </c>
      <c r="BH548" s="7"/>
      <c r="BI548" s="9"/>
      <c r="BJ548" s="7"/>
      <c r="BK548" s="7"/>
      <c r="BL548" s="7"/>
      <c r="BM548" s="7"/>
      <c r="BN548" s="7"/>
      <c r="BO548" s="7"/>
      <c r="BP548" s="7"/>
      <c r="BQ548" s="7"/>
      <c r="BR548" s="7">
        <v>5</v>
      </c>
      <c r="BS548" s="7" t="s">
        <v>2762</v>
      </c>
      <c r="BT548" s="7" t="s">
        <v>2763</v>
      </c>
      <c r="BU548" s="7">
        <v>40701</v>
      </c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9"/>
      <c r="CH548" s="9"/>
      <c r="CI548" s="9"/>
      <c r="CJ548" s="7">
        <v>1</v>
      </c>
    </row>
    <row r="549" spans="1:88" ht="15" x14ac:dyDescent="0.25">
      <c r="A549">
        <v>548</v>
      </c>
      <c r="B549" s="28">
        <v>1042</v>
      </c>
      <c r="C549" s="28" t="s">
        <v>896</v>
      </c>
      <c r="D549" s="45">
        <v>45644836</v>
      </c>
      <c r="E549" s="35" t="s">
        <v>2764</v>
      </c>
      <c r="F549" s="29"/>
      <c r="G549" s="29" t="s">
        <v>1702</v>
      </c>
      <c r="H549" s="30">
        <f t="shared" si="87"/>
        <v>32596</v>
      </c>
      <c r="I549" s="29"/>
      <c r="J549" s="28">
        <v>0</v>
      </c>
      <c r="K549" s="31">
        <v>0</v>
      </c>
      <c r="L549" s="7"/>
      <c r="M549" s="7"/>
      <c r="N549" s="7"/>
      <c r="O549" s="32" t="str">
        <f>"Retención Judicial "&amp;(Tabla1[[#This Row],[JUDICIAL]]*100)&amp;"%"</f>
        <v>Retención Judicial 0%</v>
      </c>
      <c r="P549" s="7"/>
      <c r="Q549" s="33">
        <f t="shared" si="92"/>
        <v>930</v>
      </c>
      <c r="R549" s="34">
        <f>+Tabla1[[#This Row],[MINIMO VITAL]]*9%</f>
        <v>83.7</v>
      </c>
      <c r="S549" s="7"/>
      <c r="T549" s="7">
        <f t="shared" ca="1" si="83"/>
        <v>30</v>
      </c>
      <c r="U549" s="7" t="str">
        <f t="shared" si="84"/>
        <v>45644836</v>
      </c>
      <c r="V549" s="7"/>
      <c r="W549" s="7"/>
      <c r="X549" s="7"/>
      <c r="Y549" s="7"/>
      <c r="Z549" s="7"/>
      <c r="AA549" s="8">
        <f>+Tabla1[[#This Row],[FECHA DE
NACIMIENTO]]</f>
        <v>32596</v>
      </c>
      <c r="AB549" s="20">
        <v>3.1</v>
      </c>
      <c r="AC549" s="7"/>
      <c r="AD549" s="7" t="str">
        <f>IF(COUNTIF(D$1:D548,D549)=0,"OK","Duplicado")</f>
        <v>OK</v>
      </c>
      <c r="AE549" s="7" t="str">
        <f t="shared" ca="1" si="85"/>
        <v>Inactivo</v>
      </c>
      <c r="AF549" s="9" t="s">
        <v>897</v>
      </c>
      <c r="AG549" s="9" t="str">
        <f t="shared" si="88"/>
        <v>CMAC</v>
      </c>
      <c r="AH549" s="7"/>
      <c r="AI549" s="7"/>
      <c r="AJ549" s="7"/>
      <c r="AK549" s="7"/>
      <c r="AL549" s="7"/>
      <c r="AM549" s="7"/>
      <c r="AN549" s="7"/>
      <c r="AO549" s="7" t="e">
        <f ca="1">SEPARARAPELLIDOS2018(Tabla1[[#This Row],[APELLIDOS Y NOMBRES]])</f>
        <v>#NAME?</v>
      </c>
      <c r="AP549" s="7">
        <f t="shared" ca="1" si="89"/>
        <v>0</v>
      </c>
      <c r="AQ549" s="7">
        <f t="shared" ca="1" si="90"/>
        <v>0</v>
      </c>
      <c r="AR549" s="7">
        <f t="shared" ca="1" si="91"/>
        <v>0</v>
      </c>
      <c r="AS549" s="7" t="e">
        <f ca="1">QuitarSimbolos(Tabla1[[#This Row],[CODTRA5]])</f>
        <v>#NAME?</v>
      </c>
      <c r="AT549" s="7" t="s">
        <v>1974</v>
      </c>
      <c r="AU549" s="7">
        <f t="shared" si="86"/>
        <v>2</v>
      </c>
      <c r="AV549" s="7">
        <v>1</v>
      </c>
      <c r="AW549" s="7" t="str">
        <f>+Tabla1[[#This Row],[DNI23]]</f>
        <v>45644836</v>
      </c>
      <c r="AX549" s="7">
        <v>604</v>
      </c>
      <c r="AY549" s="8">
        <f>+Tabla1[[#This Row],[FECHA DE
NACIMIENTO]]</f>
        <v>32596</v>
      </c>
      <c r="AZ549" s="7">
        <f ca="1">+Tabla1[[#This Row],[CODTRA6]]</f>
        <v>0</v>
      </c>
      <c r="BA549" s="7">
        <f ca="1">+Tabla1[[#This Row],[CODTRA7]]</f>
        <v>0</v>
      </c>
      <c r="BB549" s="7" t="e">
        <f ca="1">+Tabla1[[#This Row],[CODTRA8]]</f>
        <v>#NAME?</v>
      </c>
      <c r="BC549" s="7">
        <f>+Tabla1[[#This Row],[SEXO]]</f>
        <v>2</v>
      </c>
      <c r="BD549" s="7">
        <v>9589</v>
      </c>
      <c r="BE549" s="7"/>
      <c r="BF549" s="7">
        <v>999987507</v>
      </c>
      <c r="BG549" s="10" t="s">
        <v>1704</v>
      </c>
      <c r="BH549" s="7"/>
      <c r="BI549" s="9"/>
      <c r="BJ549" s="7"/>
      <c r="BK549" s="7"/>
      <c r="BL549" s="7"/>
      <c r="BM549" s="7" t="s">
        <v>1784</v>
      </c>
      <c r="BN549" s="7">
        <v>4</v>
      </c>
      <c r="BO549" s="7"/>
      <c r="BP549" s="7"/>
      <c r="BQ549" s="7"/>
      <c r="BR549" s="7">
        <v>2</v>
      </c>
      <c r="BS549" s="7" t="s">
        <v>2199</v>
      </c>
      <c r="BT549" s="7"/>
      <c r="BU549" s="7">
        <v>40704</v>
      </c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9"/>
      <c r="CH549" s="9"/>
      <c r="CI549" s="9"/>
      <c r="CJ549" s="7">
        <v>1</v>
      </c>
    </row>
    <row r="550" spans="1:88" ht="15" x14ac:dyDescent="0.25">
      <c r="A550">
        <v>549</v>
      </c>
      <c r="B550" s="28">
        <v>147</v>
      </c>
      <c r="C550" s="28" t="s">
        <v>898</v>
      </c>
      <c r="D550" s="45">
        <v>29537518</v>
      </c>
      <c r="E550" s="35" t="s">
        <v>2765</v>
      </c>
      <c r="F550" s="29" t="s">
        <v>2766</v>
      </c>
      <c r="G550" s="29" t="s">
        <v>1736</v>
      </c>
      <c r="H550" s="30">
        <f t="shared" si="87"/>
        <v>19747</v>
      </c>
      <c r="I550" s="29" t="s">
        <v>1710</v>
      </c>
      <c r="J550" s="28">
        <v>0</v>
      </c>
      <c r="K550" s="31">
        <v>0</v>
      </c>
      <c r="L550" s="7"/>
      <c r="M550" s="7"/>
      <c r="N550" s="7"/>
      <c r="O550" s="32" t="str">
        <f>"Retención Judicial "&amp;(Tabla1[[#This Row],[JUDICIAL]]*100)&amp;"%"</f>
        <v>Retención Judicial 0%</v>
      </c>
      <c r="P550" s="7"/>
      <c r="Q550" s="33">
        <f t="shared" si="92"/>
        <v>930</v>
      </c>
      <c r="R550" s="34">
        <f>+Tabla1[[#This Row],[MINIMO VITAL]]*9%</f>
        <v>83.7</v>
      </c>
      <c r="S550" s="7"/>
      <c r="T550" s="7">
        <f t="shared" ca="1" si="83"/>
        <v>65</v>
      </c>
      <c r="U550" s="7" t="str">
        <f t="shared" si="84"/>
        <v>29537518</v>
      </c>
      <c r="V550" s="7"/>
      <c r="W550" s="7"/>
      <c r="X550" s="7"/>
      <c r="Y550" s="7"/>
      <c r="Z550" s="7"/>
      <c r="AA550" s="8">
        <f>+Tabla1[[#This Row],[FECHA DE
NACIMIENTO]]</f>
        <v>19747</v>
      </c>
      <c r="AB550" s="20"/>
      <c r="AC550" s="7"/>
      <c r="AD550" s="7" t="str">
        <f>IF(COUNTIF(D$1:D549,D550)=0,"OK","Duplicado")</f>
        <v>OK</v>
      </c>
      <c r="AE550" s="7" t="str">
        <f t="shared" ca="1" si="85"/>
        <v>Inactivo</v>
      </c>
      <c r="AF550" s="9" t="s">
        <v>899</v>
      </c>
      <c r="AG550" s="9" t="str">
        <f t="shared" si="88"/>
        <v>CMAC</v>
      </c>
      <c r="AH550" s="7"/>
      <c r="AI550" s="7"/>
      <c r="AJ550" s="7"/>
      <c r="AK550" s="7"/>
      <c r="AL550" s="7"/>
      <c r="AM550" s="7"/>
      <c r="AN550" s="7"/>
      <c r="AO550" s="7" t="e">
        <f ca="1">SEPARARAPELLIDOS2018(Tabla1[[#This Row],[APELLIDOS Y NOMBRES]])</f>
        <v>#NAME?</v>
      </c>
      <c r="AP550" s="7">
        <f t="shared" ca="1" si="89"/>
        <v>0</v>
      </c>
      <c r="AQ550" s="7">
        <f t="shared" ca="1" si="90"/>
        <v>0</v>
      </c>
      <c r="AR550" s="7">
        <f t="shared" ca="1" si="91"/>
        <v>0</v>
      </c>
      <c r="AS550" s="7" t="e">
        <f ca="1">QuitarSimbolos(Tabla1[[#This Row],[CODTRA5]])</f>
        <v>#NAME?</v>
      </c>
      <c r="AT550" s="7" t="s">
        <v>1703</v>
      </c>
      <c r="AU550" s="7">
        <f t="shared" si="86"/>
        <v>1</v>
      </c>
      <c r="AV550" s="7">
        <v>1</v>
      </c>
      <c r="AW550" s="7" t="str">
        <f>+Tabla1[[#This Row],[DNI23]]</f>
        <v>29537518</v>
      </c>
      <c r="AX550" s="7">
        <v>604</v>
      </c>
      <c r="AY550" s="8">
        <f>+Tabla1[[#This Row],[FECHA DE
NACIMIENTO]]</f>
        <v>19747</v>
      </c>
      <c r="AZ550" s="7">
        <f ca="1">+Tabla1[[#This Row],[CODTRA6]]</f>
        <v>0</v>
      </c>
      <c r="BA550" s="7">
        <f ca="1">+Tabla1[[#This Row],[CODTRA7]]</f>
        <v>0</v>
      </c>
      <c r="BB550" s="7" t="e">
        <f ca="1">+Tabla1[[#This Row],[CODTRA8]]</f>
        <v>#NAME?</v>
      </c>
      <c r="BC550" s="7">
        <f>+Tabla1[[#This Row],[SEXO]]</f>
        <v>1</v>
      </c>
      <c r="BD550" s="7">
        <v>9589</v>
      </c>
      <c r="BE550" s="7"/>
      <c r="BF550" s="7">
        <v>959616135</v>
      </c>
      <c r="BG550" s="10" t="s">
        <v>1704</v>
      </c>
      <c r="BH550" s="7">
        <v>3</v>
      </c>
      <c r="BI550" s="9" t="s">
        <v>2767</v>
      </c>
      <c r="BJ550" s="7">
        <v>540</v>
      </c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>
        <v>170301</v>
      </c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9"/>
      <c r="CH550" s="9"/>
      <c r="CI550" s="9"/>
      <c r="CJ550" s="7">
        <v>1</v>
      </c>
    </row>
    <row r="551" spans="1:88" ht="15" x14ac:dyDescent="0.25">
      <c r="A551">
        <v>550</v>
      </c>
      <c r="B551" s="28">
        <v>511</v>
      </c>
      <c r="C551" s="28" t="s">
        <v>900</v>
      </c>
      <c r="D551" s="45">
        <v>44035165</v>
      </c>
      <c r="E551" s="35" t="s">
        <v>2768</v>
      </c>
      <c r="F551" s="29"/>
      <c r="G551" s="29" t="s">
        <v>1702</v>
      </c>
      <c r="H551" s="30">
        <f t="shared" si="87"/>
        <v>31734</v>
      </c>
      <c r="I551" s="29"/>
      <c r="J551" s="28">
        <v>0</v>
      </c>
      <c r="K551" s="31">
        <v>0</v>
      </c>
      <c r="L551" s="7"/>
      <c r="M551" s="7"/>
      <c r="N551" s="7"/>
      <c r="O551" s="32" t="str">
        <f>"Retención Judicial "&amp;(Tabla1[[#This Row],[JUDICIAL]]*100)&amp;"%"</f>
        <v>Retención Judicial 0%</v>
      </c>
      <c r="P551" s="7"/>
      <c r="Q551" s="33">
        <f t="shared" si="92"/>
        <v>930</v>
      </c>
      <c r="R551" s="34">
        <f>+Tabla1[[#This Row],[MINIMO VITAL]]*9%</f>
        <v>83.7</v>
      </c>
      <c r="S551" s="7"/>
      <c r="T551" s="7">
        <f t="shared" ca="1" si="83"/>
        <v>32</v>
      </c>
      <c r="U551" s="7" t="str">
        <f t="shared" si="84"/>
        <v>44035165</v>
      </c>
      <c r="V551" s="7"/>
      <c r="W551" s="7"/>
      <c r="X551" s="7"/>
      <c r="Y551" s="7"/>
      <c r="Z551" s="7"/>
      <c r="AA551" s="8">
        <f>+Tabla1[[#This Row],[FECHA DE
NACIMIENTO]]</f>
        <v>31734</v>
      </c>
      <c r="AB551" s="20"/>
      <c r="AC551" s="7"/>
      <c r="AD551" s="7" t="str">
        <f>IF(COUNTIF(D$1:D550,D551)=0,"OK","Duplicado")</f>
        <v>OK</v>
      </c>
      <c r="AE551" s="7" t="str">
        <f t="shared" ca="1" si="85"/>
        <v>Inactivo</v>
      </c>
      <c r="AF551" s="9" t="s">
        <v>901</v>
      </c>
      <c r="AG551" s="9" t="str">
        <f t="shared" si="88"/>
        <v>CMAC</v>
      </c>
      <c r="AH551" s="7"/>
      <c r="AI551" s="7"/>
      <c r="AJ551" s="7"/>
      <c r="AK551" s="7"/>
      <c r="AL551" s="7"/>
      <c r="AM551" s="7"/>
      <c r="AN551" s="7"/>
      <c r="AO551" s="7" t="e">
        <f ca="1">SEPARARAPELLIDOS2018(Tabla1[[#This Row],[APELLIDOS Y NOMBRES]])</f>
        <v>#NAME?</v>
      </c>
      <c r="AP551" s="7">
        <f t="shared" ca="1" si="89"/>
        <v>0</v>
      </c>
      <c r="AQ551" s="7">
        <f t="shared" ca="1" si="90"/>
        <v>0</v>
      </c>
      <c r="AR551" s="7">
        <f t="shared" ca="1" si="91"/>
        <v>0</v>
      </c>
      <c r="AS551" s="7" t="e">
        <f ca="1">QuitarSimbolos(Tabla1[[#This Row],[CODTRA5]])</f>
        <v>#NAME?</v>
      </c>
      <c r="AT551" s="7" t="s">
        <v>1703</v>
      </c>
      <c r="AU551" s="7">
        <f t="shared" si="86"/>
        <v>1</v>
      </c>
      <c r="AV551" s="7">
        <v>1</v>
      </c>
      <c r="AW551" s="7" t="str">
        <f>+Tabla1[[#This Row],[DNI23]]</f>
        <v>44035165</v>
      </c>
      <c r="AX551" s="7">
        <v>604</v>
      </c>
      <c r="AY551" s="8">
        <f>+Tabla1[[#This Row],[FECHA DE
NACIMIENTO]]</f>
        <v>31734</v>
      </c>
      <c r="AZ551" s="7">
        <f ca="1">+Tabla1[[#This Row],[CODTRA6]]</f>
        <v>0</v>
      </c>
      <c r="BA551" s="7">
        <f ca="1">+Tabla1[[#This Row],[CODTRA7]]</f>
        <v>0</v>
      </c>
      <c r="BB551" s="7" t="e">
        <f ca="1">+Tabla1[[#This Row],[CODTRA8]]</f>
        <v>#NAME?</v>
      </c>
      <c r="BC551" s="7">
        <f>+Tabla1[[#This Row],[SEXO]]</f>
        <v>1</v>
      </c>
      <c r="BD551" s="7">
        <v>9589</v>
      </c>
      <c r="BE551" s="7"/>
      <c r="BF551" s="7">
        <v>958935212</v>
      </c>
      <c r="BG551" s="10" t="s">
        <v>2769</v>
      </c>
      <c r="BH551" s="7">
        <v>1</v>
      </c>
      <c r="BI551" s="9" t="s">
        <v>2055</v>
      </c>
      <c r="BJ551" s="7" t="s">
        <v>1769</v>
      </c>
      <c r="BK551" s="7"/>
      <c r="BL551" s="7"/>
      <c r="BM551" s="7"/>
      <c r="BN551" s="7"/>
      <c r="BO551" s="7"/>
      <c r="BP551" s="7"/>
      <c r="BQ551" s="7"/>
      <c r="BR551" s="7">
        <v>2</v>
      </c>
      <c r="BS551" s="7" t="s">
        <v>2089</v>
      </c>
      <c r="BT551" s="7"/>
      <c r="BU551" s="7">
        <v>40701</v>
      </c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9"/>
      <c r="CH551" s="9"/>
      <c r="CI551" s="9"/>
      <c r="CJ551" s="7">
        <v>1</v>
      </c>
    </row>
    <row r="552" spans="1:88" ht="15" x14ac:dyDescent="0.25">
      <c r="A552">
        <v>551</v>
      </c>
      <c r="B552" s="28">
        <v>4026</v>
      </c>
      <c r="C552" s="28" t="s">
        <v>1603</v>
      </c>
      <c r="D552" s="46">
        <v>46424704</v>
      </c>
      <c r="E552" s="35" t="s">
        <v>2770</v>
      </c>
      <c r="F552" s="29" t="s">
        <v>1720</v>
      </c>
      <c r="G552" s="29" t="s">
        <v>1702</v>
      </c>
      <c r="H552" s="30">
        <f t="shared" si="87"/>
        <v>33070</v>
      </c>
      <c r="I552" s="29"/>
      <c r="J552" s="28">
        <v>0</v>
      </c>
      <c r="K552" s="31">
        <v>0</v>
      </c>
      <c r="L552" s="7"/>
      <c r="M552" s="7"/>
      <c r="N552" s="7"/>
      <c r="O552" s="32" t="str">
        <f>"Retención Judicial "&amp;(Tabla1[[#This Row],[JUDICIAL]]*100)&amp;"%"</f>
        <v>Retención Judicial 0%</v>
      </c>
      <c r="P552" s="7"/>
      <c r="Q552" s="33">
        <f t="shared" si="92"/>
        <v>930</v>
      </c>
      <c r="R552" s="34">
        <f>+Tabla1[[#This Row],[MINIMO VITAL]]*9%</f>
        <v>83.7</v>
      </c>
      <c r="S552" s="7"/>
      <c r="T552" s="7">
        <f t="shared" ca="1" si="83"/>
        <v>28</v>
      </c>
      <c r="U552" s="7" t="str">
        <f t="shared" si="84"/>
        <v>46424704</v>
      </c>
      <c r="V552" s="7"/>
      <c r="W552" s="7"/>
      <c r="X552" s="7"/>
      <c r="Y552" s="7"/>
      <c r="Z552" s="7"/>
      <c r="AA552" s="8">
        <f>+Tabla1[[#This Row],[FECHA DE
NACIMIENTO]]</f>
        <v>33070</v>
      </c>
      <c r="AB552" s="20">
        <v>3.1</v>
      </c>
      <c r="AC552" s="7"/>
      <c r="AD552" s="7" t="str">
        <f>IF(COUNTIF(D$1:D551,D552)=0,"OK","Duplicado")</f>
        <v>OK</v>
      </c>
      <c r="AE552" s="7" t="str">
        <f t="shared" ca="1" si="85"/>
        <v>Inactivo</v>
      </c>
      <c r="AF552" s="7" t="s">
        <v>1614</v>
      </c>
      <c r="AG552" s="9" t="str">
        <f t="shared" si="88"/>
        <v>CMAC</v>
      </c>
      <c r="AH552" s="7"/>
      <c r="AI552" s="7"/>
      <c r="AJ552" s="7"/>
      <c r="AK552" s="7"/>
      <c r="AL552" s="7"/>
      <c r="AM552" s="7"/>
      <c r="AN552" s="7"/>
      <c r="AO552" s="7" t="e">
        <f ca="1">SEPARARAPELLIDOS2018(Tabla1[[#This Row],[APELLIDOS Y NOMBRES]])</f>
        <v>#NAME?</v>
      </c>
      <c r="AP552" s="7">
        <f t="shared" ca="1" si="89"/>
        <v>0</v>
      </c>
      <c r="AQ552" s="7">
        <f t="shared" ca="1" si="90"/>
        <v>0</v>
      </c>
      <c r="AR552" s="7">
        <f t="shared" ca="1" si="91"/>
        <v>0</v>
      </c>
      <c r="AS552" s="7" t="e">
        <f ca="1">QuitarSimbolos(Tabla1[[#This Row],[CODTRA5]])</f>
        <v>#NAME?</v>
      </c>
      <c r="AT552" s="7" t="s">
        <v>1703</v>
      </c>
      <c r="AU552" s="7">
        <f t="shared" si="86"/>
        <v>1</v>
      </c>
      <c r="AV552" s="7">
        <v>1</v>
      </c>
      <c r="AW552" s="7" t="str">
        <f>+Tabla1[[#This Row],[DNI23]]</f>
        <v>46424704</v>
      </c>
      <c r="AX552" s="7">
        <v>604</v>
      </c>
      <c r="AY552" s="11">
        <f>+Tabla1[[#This Row],[FECHA DE
NACIMIENTO]]</f>
        <v>33070</v>
      </c>
      <c r="AZ552" s="7">
        <f ca="1">+Tabla1[[#This Row],[CODTRA6]]</f>
        <v>0</v>
      </c>
      <c r="BA552" s="7">
        <f ca="1">+Tabla1[[#This Row],[CODTRA7]]</f>
        <v>0</v>
      </c>
      <c r="BB552" s="7" t="e">
        <f ca="1">+Tabla1[[#This Row],[CODTRA8]]</f>
        <v>#NAME?</v>
      </c>
      <c r="BC552" s="7">
        <f>+Tabla1[[#This Row],[SEXO]]</f>
        <v>1</v>
      </c>
      <c r="BD552" s="7">
        <v>9589</v>
      </c>
      <c r="BE552" s="7"/>
      <c r="BF552" s="7">
        <v>959616135</v>
      </c>
      <c r="BG552" s="10" t="s">
        <v>1704</v>
      </c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</row>
    <row r="553" spans="1:88" ht="15" x14ac:dyDescent="0.25">
      <c r="A553">
        <v>552</v>
      </c>
      <c r="B553" s="28">
        <v>447</v>
      </c>
      <c r="C553" s="28" t="s">
        <v>902</v>
      </c>
      <c r="D553" s="45">
        <v>30820989</v>
      </c>
      <c r="E553" s="35" t="s">
        <v>3490</v>
      </c>
      <c r="F553" s="29" t="s">
        <v>1720</v>
      </c>
      <c r="G553" s="29" t="s">
        <v>1702</v>
      </c>
      <c r="H553" s="30">
        <f t="shared" si="87"/>
        <v>19924</v>
      </c>
      <c r="I553" s="29" t="s">
        <v>1720</v>
      </c>
      <c r="J553" s="28">
        <v>0</v>
      </c>
      <c r="K553" s="31">
        <v>0</v>
      </c>
      <c r="L553" s="7"/>
      <c r="M553" s="7"/>
      <c r="N553" s="7"/>
      <c r="O553" s="32" t="str">
        <f>"Retención Judicial "&amp;(Tabla1[[#This Row],[JUDICIAL]]*100)&amp;"%"</f>
        <v>Retención Judicial 0%</v>
      </c>
      <c r="P553" s="7"/>
      <c r="Q553" s="33">
        <f t="shared" si="92"/>
        <v>930</v>
      </c>
      <c r="R553" s="34">
        <f>+Tabla1[[#This Row],[MINIMO VITAL]]*9%</f>
        <v>83.7</v>
      </c>
      <c r="S553" s="7"/>
      <c r="T553" s="7">
        <f t="shared" ca="1" si="83"/>
        <v>64</v>
      </c>
      <c r="U553" s="7" t="str">
        <f t="shared" si="84"/>
        <v>30820989</v>
      </c>
      <c r="V553" s="7"/>
      <c r="W553" s="7"/>
      <c r="X553" s="7"/>
      <c r="Y553" s="7"/>
      <c r="Z553" s="7"/>
      <c r="AA553" s="8">
        <f>+Tabla1[[#This Row],[FECHA DE
NACIMIENTO]]</f>
        <v>19924</v>
      </c>
      <c r="AB553" s="20"/>
      <c r="AC553" s="7"/>
      <c r="AD553" s="7" t="str">
        <f>IF(COUNTIF(D$1:D552,D553)=0,"OK","Duplicado")</f>
        <v>OK</v>
      </c>
      <c r="AE553" s="7" t="str">
        <f t="shared" ca="1" si="85"/>
        <v>Inactivo</v>
      </c>
      <c r="AF553" s="9" t="s">
        <v>1720</v>
      </c>
      <c r="AG553" s="9" t="str">
        <f t="shared" si="88"/>
        <v/>
      </c>
      <c r="AH553" s="7"/>
      <c r="AI553" s="7"/>
      <c r="AJ553" s="7"/>
      <c r="AK553" s="7"/>
      <c r="AL553" s="7"/>
      <c r="AM553" s="7"/>
      <c r="AN553" s="7"/>
      <c r="AO553" s="7" t="e">
        <f ca="1">SEPARARAPELLIDOS2018(Tabla1[[#This Row],[APELLIDOS Y NOMBRES]])</f>
        <v>#NAME?</v>
      </c>
      <c r="AP553" s="7">
        <f t="shared" ca="1" si="89"/>
        <v>0</v>
      </c>
      <c r="AQ553" s="7">
        <f t="shared" ca="1" si="90"/>
        <v>0</v>
      </c>
      <c r="AR553" s="7">
        <f t="shared" ca="1" si="91"/>
        <v>0</v>
      </c>
      <c r="AS553" s="7" t="e">
        <f ca="1">QuitarSimbolos(Tabla1[[#This Row],[CODTRA5]])</f>
        <v>#NAME?</v>
      </c>
      <c r="AT553" s="7" t="s">
        <v>1703</v>
      </c>
      <c r="AU553" s="7">
        <f t="shared" si="86"/>
        <v>1</v>
      </c>
      <c r="AV553" s="7">
        <v>1</v>
      </c>
      <c r="AW553" s="7" t="str">
        <f>+Tabla1[[#This Row],[DNI23]]</f>
        <v>30820989</v>
      </c>
      <c r="AX553" s="7">
        <v>604</v>
      </c>
      <c r="AY553" s="8">
        <f>+Tabla1[[#This Row],[FECHA DE
NACIMIENTO]]</f>
        <v>19924</v>
      </c>
      <c r="AZ553" s="7">
        <f ca="1">+Tabla1[[#This Row],[CODTRA6]]</f>
        <v>0</v>
      </c>
      <c r="BA553" s="7">
        <f ca="1">+Tabla1[[#This Row],[CODTRA7]]</f>
        <v>0</v>
      </c>
      <c r="BB553" s="7" t="e">
        <f ca="1">+Tabla1[[#This Row],[CODTRA8]]</f>
        <v>#NAME?</v>
      </c>
      <c r="BC553" s="7">
        <f>+Tabla1[[#This Row],[SEXO]]</f>
        <v>1</v>
      </c>
      <c r="BD553" s="7">
        <v>9589</v>
      </c>
      <c r="BE553" s="7"/>
      <c r="BF553" s="7">
        <v>959616135</v>
      </c>
      <c r="BG553" s="10" t="s">
        <v>1704</v>
      </c>
      <c r="BH553" s="7"/>
      <c r="BI553" s="9"/>
      <c r="BJ553" s="7"/>
      <c r="BK553" s="7"/>
      <c r="BL553" s="7"/>
      <c r="BM553" s="7" t="s">
        <v>2771</v>
      </c>
      <c r="BN553" s="7">
        <v>11</v>
      </c>
      <c r="BO553" s="7"/>
      <c r="BP553" s="7"/>
      <c r="BQ553" s="7"/>
      <c r="BR553" s="7">
        <v>2</v>
      </c>
      <c r="BS553" s="7" t="s">
        <v>1840</v>
      </c>
      <c r="BT553" s="7"/>
      <c r="BU553" s="7">
        <v>170301</v>
      </c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9"/>
      <c r="CH553" s="9"/>
      <c r="CI553" s="9"/>
      <c r="CJ553" s="7">
        <v>1</v>
      </c>
    </row>
    <row r="554" spans="1:88" ht="15" x14ac:dyDescent="0.25">
      <c r="A554">
        <v>553</v>
      </c>
      <c r="B554" s="28">
        <v>366</v>
      </c>
      <c r="C554" s="28" t="s">
        <v>903</v>
      </c>
      <c r="D554" s="45">
        <v>30824571</v>
      </c>
      <c r="E554" s="35" t="s">
        <v>3491</v>
      </c>
      <c r="F554" s="29" t="s">
        <v>1720</v>
      </c>
      <c r="G554" s="29" t="s">
        <v>1702</v>
      </c>
      <c r="H554" s="30">
        <f t="shared" si="87"/>
        <v>16514</v>
      </c>
      <c r="I554" s="29" t="s">
        <v>1720</v>
      </c>
      <c r="J554" s="28">
        <v>0</v>
      </c>
      <c r="K554" s="31">
        <v>0</v>
      </c>
      <c r="L554" s="7"/>
      <c r="M554" s="7"/>
      <c r="N554" s="7"/>
      <c r="O554" s="32" t="str">
        <f>"Retención Judicial "&amp;(Tabla1[[#This Row],[JUDICIAL]]*100)&amp;"%"</f>
        <v>Retención Judicial 0%</v>
      </c>
      <c r="P554" s="7"/>
      <c r="Q554" s="33">
        <f t="shared" si="92"/>
        <v>930</v>
      </c>
      <c r="R554" s="34">
        <f>+Tabla1[[#This Row],[MINIMO VITAL]]*9%</f>
        <v>83.7</v>
      </c>
      <c r="S554" s="7"/>
      <c r="T554" s="7">
        <f t="shared" ca="1" si="83"/>
        <v>74</v>
      </c>
      <c r="U554" s="7" t="str">
        <f t="shared" si="84"/>
        <v>30824571</v>
      </c>
      <c r="V554" s="7"/>
      <c r="W554" s="7"/>
      <c r="X554" s="7"/>
      <c r="Y554" s="7"/>
      <c r="Z554" s="7"/>
      <c r="AA554" s="8">
        <f>+Tabla1[[#This Row],[FECHA DE
NACIMIENTO]]</f>
        <v>16514</v>
      </c>
      <c r="AB554" s="20"/>
      <c r="AC554" s="7"/>
      <c r="AD554" s="7" t="str">
        <f>IF(COUNTIF(D$1:D553,D554)=0,"OK","Duplicado")</f>
        <v>OK</v>
      </c>
      <c r="AE554" s="7" t="str">
        <f t="shared" ca="1" si="85"/>
        <v>Inactivo</v>
      </c>
      <c r="AF554" s="9" t="s">
        <v>1720</v>
      </c>
      <c r="AG554" s="9" t="str">
        <f t="shared" si="88"/>
        <v/>
      </c>
      <c r="AH554" s="7"/>
      <c r="AI554" s="7"/>
      <c r="AJ554" s="7"/>
      <c r="AK554" s="7"/>
      <c r="AL554" s="7"/>
      <c r="AM554" s="7"/>
      <c r="AN554" s="7"/>
      <c r="AO554" s="7" t="e">
        <f ca="1">SEPARARAPELLIDOS2018(Tabla1[[#This Row],[APELLIDOS Y NOMBRES]])</f>
        <v>#NAME?</v>
      </c>
      <c r="AP554" s="7">
        <f t="shared" ca="1" si="89"/>
        <v>0</v>
      </c>
      <c r="AQ554" s="7">
        <f t="shared" ca="1" si="90"/>
        <v>0</v>
      </c>
      <c r="AR554" s="7">
        <f t="shared" ca="1" si="91"/>
        <v>0</v>
      </c>
      <c r="AS554" s="7" t="e">
        <f ca="1">QuitarSimbolos(Tabla1[[#This Row],[CODTRA5]])</f>
        <v>#NAME?</v>
      </c>
      <c r="AT554" s="7" t="s">
        <v>1703</v>
      </c>
      <c r="AU554" s="7">
        <f t="shared" si="86"/>
        <v>1</v>
      </c>
      <c r="AV554" s="7">
        <v>1</v>
      </c>
      <c r="AW554" s="7" t="str">
        <f>+Tabla1[[#This Row],[DNI23]]</f>
        <v>30824571</v>
      </c>
      <c r="AX554" s="7">
        <v>604</v>
      </c>
      <c r="AY554" s="8">
        <f>+Tabla1[[#This Row],[FECHA DE
NACIMIENTO]]</f>
        <v>16514</v>
      </c>
      <c r="AZ554" s="7">
        <f ca="1">+Tabla1[[#This Row],[CODTRA6]]</f>
        <v>0</v>
      </c>
      <c r="BA554" s="7">
        <f ca="1">+Tabla1[[#This Row],[CODTRA7]]</f>
        <v>0</v>
      </c>
      <c r="BB554" s="7" t="e">
        <f ca="1">+Tabla1[[#This Row],[CODTRA8]]</f>
        <v>#NAME?</v>
      </c>
      <c r="BC554" s="7">
        <f>+Tabla1[[#This Row],[SEXO]]</f>
        <v>1</v>
      </c>
      <c r="BD554" s="7">
        <v>9589</v>
      </c>
      <c r="BE554" s="7"/>
      <c r="BF554" s="7">
        <v>959616135</v>
      </c>
      <c r="BG554" s="10" t="s">
        <v>1704</v>
      </c>
      <c r="BH554" s="7"/>
      <c r="BI554" s="9"/>
      <c r="BJ554" s="7"/>
      <c r="BK554" s="7"/>
      <c r="BL554" s="7"/>
      <c r="BM554" s="7" t="s">
        <v>1738</v>
      </c>
      <c r="BN554" s="7">
        <v>10</v>
      </c>
      <c r="BO554" s="7"/>
      <c r="BP554" s="7"/>
      <c r="BQ554" s="7"/>
      <c r="BR554" s="7">
        <v>2</v>
      </c>
      <c r="BS554" s="7" t="s">
        <v>2762</v>
      </c>
      <c r="BT554" s="7"/>
      <c r="BU554" s="7">
        <v>40701</v>
      </c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9"/>
      <c r="CH554" s="9"/>
      <c r="CI554" s="9"/>
      <c r="CJ554" s="7">
        <v>1</v>
      </c>
    </row>
    <row r="555" spans="1:88" ht="15" x14ac:dyDescent="0.25">
      <c r="A555">
        <v>554</v>
      </c>
      <c r="B555" s="28">
        <v>4</v>
      </c>
      <c r="C555" s="28" t="s">
        <v>904</v>
      </c>
      <c r="D555" s="45">
        <v>41174927</v>
      </c>
      <c r="E555" s="29" t="s">
        <v>2772</v>
      </c>
      <c r="F555" s="29"/>
      <c r="G555" s="29" t="s">
        <v>1702</v>
      </c>
      <c r="H555" s="30">
        <f t="shared" si="87"/>
        <v>29912</v>
      </c>
      <c r="I555" s="29"/>
      <c r="J555" s="28">
        <v>0</v>
      </c>
      <c r="K555" s="31">
        <v>0</v>
      </c>
      <c r="L555" s="7"/>
      <c r="M555" s="7"/>
      <c r="N555" s="7"/>
      <c r="O555" s="32" t="str">
        <f>"Retención Judicial "&amp;(Tabla1[[#This Row],[JUDICIAL]]*100)&amp;"%"</f>
        <v>Retención Judicial 0%</v>
      </c>
      <c r="P555" s="7"/>
      <c r="Q555" s="33">
        <f t="shared" si="92"/>
        <v>930</v>
      </c>
      <c r="R555" s="34">
        <f>+Tabla1[[#This Row],[MINIMO VITAL]]*9%</f>
        <v>83.7</v>
      </c>
      <c r="S555" s="7"/>
      <c r="T555" s="7">
        <f t="shared" ca="1" si="83"/>
        <v>37</v>
      </c>
      <c r="U555" s="7" t="str">
        <f t="shared" si="84"/>
        <v>41174927</v>
      </c>
      <c r="V555" s="7"/>
      <c r="W555" s="7"/>
      <c r="X555" s="7"/>
      <c r="Y555" s="7"/>
      <c r="Z555" s="7"/>
      <c r="AA555" s="8">
        <f>+Tabla1[[#This Row],[FECHA DE
NACIMIENTO]]</f>
        <v>29912</v>
      </c>
      <c r="AB555" s="20">
        <v>3.1</v>
      </c>
      <c r="AC555" s="7"/>
      <c r="AD555" s="7" t="str">
        <f>IF(COUNTIF(D$1:D554,D555)=0,"OK","Duplicado")</f>
        <v>OK</v>
      </c>
      <c r="AE555" s="7" t="str">
        <f t="shared" ca="1" si="85"/>
        <v>Inactivo</v>
      </c>
      <c r="AF555" s="9" t="s">
        <v>905</v>
      </c>
      <c r="AG555" s="9" t="str">
        <f t="shared" si="88"/>
        <v>CMAC</v>
      </c>
      <c r="AH555" s="7"/>
      <c r="AI555" s="7"/>
      <c r="AJ555" s="7"/>
      <c r="AK555" s="7"/>
      <c r="AL555" s="7"/>
      <c r="AM555" s="7"/>
      <c r="AN555" s="7"/>
      <c r="AO555" s="7" t="e">
        <f ca="1">SEPARARAPELLIDOS2018(Tabla1[[#This Row],[APELLIDOS Y NOMBRES]])</f>
        <v>#NAME?</v>
      </c>
      <c r="AP555" s="7">
        <f t="shared" ca="1" si="89"/>
        <v>0</v>
      </c>
      <c r="AQ555" s="7">
        <f t="shared" ca="1" si="90"/>
        <v>0</v>
      </c>
      <c r="AR555" s="7">
        <f t="shared" ca="1" si="91"/>
        <v>0</v>
      </c>
      <c r="AS555" s="7" t="e">
        <f ca="1">QuitarSimbolos(Tabla1[[#This Row],[CODTRA5]])</f>
        <v>#NAME?</v>
      </c>
      <c r="AT555" s="7" t="s">
        <v>1703</v>
      </c>
      <c r="AU555" s="7">
        <f t="shared" si="86"/>
        <v>1</v>
      </c>
      <c r="AV555" s="7">
        <v>1</v>
      </c>
      <c r="AW555" s="7" t="str">
        <f>+Tabla1[[#This Row],[DNI23]]</f>
        <v>41174927</v>
      </c>
      <c r="AX555" s="7">
        <v>604</v>
      </c>
      <c r="AY555" s="8">
        <f>+Tabla1[[#This Row],[FECHA DE
NACIMIENTO]]</f>
        <v>29912</v>
      </c>
      <c r="AZ555" s="7">
        <f ca="1">+Tabla1[[#This Row],[CODTRA6]]</f>
        <v>0</v>
      </c>
      <c r="BA555" s="7">
        <f ca="1">+Tabla1[[#This Row],[CODTRA7]]</f>
        <v>0</v>
      </c>
      <c r="BB555" s="7" t="e">
        <f ca="1">+Tabla1[[#This Row],[CODTRA8]]</f>
        <v>#NAME?</v>
      </c>
      <c r="BC555" s="7">
        <f>+Tabla1[[#This Row],[SEXO]]</f>
        <v>1</v>
      </c>
      <c r="BD555" s="7">
        <v>9589</v>
      </c>
      <c r="BE555" s="7"/>
      <c r="BF555" s="7">
        <v>999987507</v>
      </c>
      <c r="BG555" s="10" t="s">
        <v>1704</v>
      </c>
      <c r="BH555" s="7">
        <v>3</v>
      </c>
      <c r="BI555" s="9" t="s">
        <v>2039</v>
      </c>
      <c r="BJ555" s="7">
        <v>227</v>
      </c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>
        <v>40701</v>
      </c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9"/>
      <c r="CH555" s="9"/>
      <c r="CI555" s="9"/>
      <c r="CJ555" s="7">
        <v>1</v>
      </c>
    </row>
    <row r="556" spans="1:88" ht="15" x14ac:dyDescent="0.25">
      <c r="A556">
        <v>555</v>
      </c>
      <c r="B556" s="28">
        <v>1045</v>
      </c>
      <c r="C556" s="28" t="s">
        <v>906</v>
      </c>
      <c r="D556" s="45">
        <v>46842839</v>
      </c>
      <c r="E556" s="29" t="s">
        <v>2773</v>
      </c>
      <c r="F556" s="29" t="s">
        <v>2774</v>
      </c>
      <c r="G556" s="29" t="s">
        <v>1709</v>
      </c>
      <c r="H556" s="30">
        <f t="shared" si="87"/>
        <v>33327</v>
      </c>
      <c r="I556" s="29" t="s">
        <v>1710</v>
      </c>
      <c r="J556" s="28">
        <v>0</v>
      </c>
      <c r="K556" s="31">
        <v>0</v>
      </c>
      <c r="L556" s="7"/>
      <c r="M556" s="7"/>
      <c r="N556" s="7"/>
      <c r="O556" s="32" t="str">
        <f>"Retención Judicial "&amp;(Tabla1[[#This Row],[JUDICIAL]]*100)&amp;"%"</f>
        <v>Retención Judicial 0%</v>
      </c>
      <c r="P556" s="7"/>
      <c r="Q556" s="33">
        <f t="shared" si="92"/>
        <v>930</v>
      </c>
      <c r="R556" s="34">
        <f>+Tabla1[[#This Row],[MINIMO VITAL]]*9%</f>
        <v>83.7</v>
      </c>
      <c r="S556" s="7"/>
      <c r="T556" s="7">
        <f t="shared" ca="1" si="83"/>
        <v>28</v>
      </c>
      <c r="U556" s="7" t="str">
        <f t="shared" si="84"/>
        <v>46842839</v>
      </c>
      <c r="V556" s="7"/>
      <c r="W556" s="7"/>
      <c r="X556" s="7"/>
      <c r="Y556" s="7"/>
      <c r="Z556" s="7"/>
      <c r="AA556" s="8">
        <f>+Tabla1[[#This Row],[FECHA DE
NACIMIENTO]]</f>
        <v>33327</v>
      </c>
      <c r="AB556" s="20"/>
      <c r="AC556" s="7"/>
      <c r="AD556" s="7" t="str">
        <f>IF(COUNTIF(D$1:D555,D556)=0,"OK","Duplicado")</f>
        <v>OK</v>
      </c>
      <c r="AE556" s="7" t="str">
        <f t="shared" ca="1" si="85"/>
        <v>Inactivo</v>
      </c>
      <c r="AF556" s="9" t="s">
        <v>907</v>
      </c>
      <c r="AG556" s="9" t="str">
        <f t="shared" si="88"/>
        <v>CMAC</v>
      </c>
      <c r="AH556" s="7"/>
      <c r="AI556" s="7"/>
      <c r="AJ556" s="7"/>
      <c r="AK556" s="7"/>
      <c r="AL556" s="7"/>
      <c r="AM556" s="7"/>
      <c r="AN556" s="7"/>
      <c r="AO556" s="7" t="e">
        <f ca="1">SEPARARAPELLIDOS2018(Tabla1[[#This Row],[APELLIDOS Y NOMBRES]])</f>
        <v>#NAME?</v>
      </c>
      <c r="AP556" s="7">
        <f t="shared" ca="1" si="89"/>
        <v>0</v>
      </c>
      <c r="AQ556" s="7">
        <f t="shared" ca="1" si="90"/>
        <v>0</v>
      </c>
      <c r="AR556" s="7">
        <f t="shared" ca="1" si="91"/>
        <v>0</v>
      </c>
      <c r="AS556" s="7" t="e">
        <f ca="1">QuitarSimbolos(Tabla1[[#This Row],[CODTRA5]])</f>
        <v>#NAME?</v>
      </c>
      <c r="AT556" s="7" t="s">
        <v>1703</v>
      </c>
      <c r="AU556" s="7">
        <f t="shared" si="86"/>
        <v>1</v>
      </c>
      <c r="AV556" s="7">
        <v>1</v>
      </c>
      <c r="AW556" s="7" t="str">
        <f>+Tabla1[[#This Row],[DNI23]]</f>
        <v>46842839</v>
      </c>
      <c r="AX556" s="7">
        <v>604</v>
      </c>
      <c r="AY556" s="8">
        <f>+Tabla1[[#This Row],[FECHA DE
NACIMIENTO]]</f>
        <v>33327</v>
      </c>
      <c r="AZ556" s="7">
        <f ca="1">+Tabla1[[#This Row],[CODTRA6]]</f>
        <v>0</v>
      </c>
      <c r="BA556" s="7">
        <f ca="1">+Tabla1[[#This Row],[CODTRA7]]</f>
        <v>0</v>
      </c>
      <c r="BB556" s="7" t="e">
        <f ca="1">+Tabla1[[#This Row],[CODTRA8]]</f>
        <v>#NAME?</v>
      </c>
      <c r="BC556" s="7">
        <f>+Tabla1[[#This Row],[SEXO]]</f>
        <v>1</v>
      </c>
      <c r="BD556" s="7">
        <v>9589</v>
      </c>
      <c r="BE556" s="7"/>
      <c r="BF556" s="7">
        <v>959616135</v>
      </c>
      <c r="BG556" s="10" t="s">
        <v>1704</v>
      </c>
      <c r="BH556" s="7">
        <v>3</v>
      </c>
      <c r="BI556" s="9" t="s">
        <v>2039</v>
      </c>
      <c r="BJ556" s="7">
        <v>227</v>
      </c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>
        <v>40701</v>
      </c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9"/>
      <c r="CH556" s="9"/>
      <c r="CI556" s="9"/>
      <c r="CJ556" s="7">
        <v>1</v>
      </c>
    </row>
    <row r="557" spans="1:88" ht="15" x14ac:dyDescent="0.25">
      <c r="A557">
        <v>556</v>
      </c>
      <c r="B557" s="28">
        <v>1046</v>
      </c>
      <c r="C557" s="28" t="s">
        <v>908</v>
      </c>
      <c r="D557" s="45">
        <v>3886918</v>
      </c>
      <c r="E557" s="29" t="s">
        <v>2775</v>
      </c>
      <c r="F557" s="29"/>
      <c r="G557" s="29" t="s">
        <v>1702</v>
      </c>
      <c r="H557" s="30">
        <f t="shared" si="87"/>
        <v>26205</v>
      </c>
      <c r="I557" s="29"/>
      <c r="J557" s="28">
        <v>0</v>
      </c>
      <c r="K557" s="31">
        <v>0</v>
      </c>
      <c r="L557" s="7"/>
      <c r="M557" s="7"/>
      <c r="N557" s="7"/>
      <c r="O557" s="32" t="str">
        <f>"Retención Judicial "&amp;(Tabla1[[#This Row],[JUDICIAL]]*100)&amp;"%"</f>
        <v>Retención Judicial 0%</v>
      </c>
      <c r="P557" s="7"/>
      <c r="Q557" s="33">
        <f t="shared" si="92"/>
        <v>930</v>
      </c>
      <c r="R557" s="34">
        <f>+Tabla1[[#This Row],[MINIMO VITAL]]*9%</f>
        <v>83.7</v>
      </c>
      <c r="S557" s="7"/>
      <c r="T557" s="7">
        <f t="shared" ca="1" si="83"/>
        <v>47</v>
      </c>
      <c r="U557" s="7" t="str">
        <f t="shared" si="84"/>
        <v>03886918</v>
      </c>
      <c r="V557" s="7"/>
      <c r="W557" s="7"/>
      <c r="X557" s="7"/>
      <c r="Y557" s="7"/>
      <c r="Z557" s="7"/>
      <c r="AA557" s="8">
        <f>+Tabla1[[#This Row],[FECHA DE
NACIMIENTO]]</f>
        <v>26205</v>
      </c>
      <c r="AB557" s="20"/>
      <c r="AC557" s="7"/>
      <c r="AD557" s="7" t="str">
        <f>IF(COUNTIF(D$1:D556,D557)=0,"OK","Duplicado")</f>
        <v>OK</v>
      </c>
      <c r="AE557" s="7" t="str">
        <f t="shared" ca="1" si="85"/>
        <v>Inactivo</v>
      </c>
      <c r="AF557" s="9" t="s">
        <v>909</v>
      </c>
      <c r="AG557" s="9" t="str">
        <f t="shared" si="88"/>
        <v>CMAC</v>
      </c>
      <c r="AH557" s="7"/>
      <c r="AI557" s="7"/>
      <c r="AJ557" s="7"/>
      <c r="AK557" s="7"/>
      <c r="AL557" s="7"/>
      <c r="AM557" s="7"/>
      <c r="AN557" s="7"/>
      <c r="AO557" s="7" t="e">
        <f ca="1">SEPARARAPELLIDOS2018(Tabla1[[#This Row],[APELLIDOS Y NOMBRES]])</f>
        <v>#NAME?</v>
      </c>
      <c r="AP557" s="7">
        <f t="shared" ca="1" si="89"/>
        <v>0</v>
      </c>
      <c r="AQ557" s="7">
        <f t="shared" ca="1" si="90"/>
        <v>0</v>
      </c>
      <c r="AR557" s="7">
        <f t="shared" ca="1" si="91"/>
        <v>0</v>
      </c>
      <c r="AS557" s="7" t="e">
        <f ca="1">QuitarSimbolos(Tabla1[[#This Row],[CODTRA5]])</f>
        <v>#NAME?</v>
      </c>
      <c r="AT557" s="7" t="s">
        <v>1703</v>
      </c>
      <c r="AU557" s="7">
        <f t="shared" si="86"/>
        <v>1</v>
      </c>
      <c r="AV557" s="7">
        <v>1</v>
      </c>
      <c r="AW557" s="7" t="str">
        <f>+Tabla1[[#This Row],[DNI23]]</f>
        <v>03886918</v>
      </c>
      <c r="AX557" s="7">
        <v>604</v>
      </c>
      <c r="AY557" s="8">
        <f>+Tabla1[[#This Row],[FECHA DE
NACIMIENTO]]</f>
        <v>26205</v>
      </c>
      <c r="AZ557" s="7">
        <f ca="1">+Tabla1[[#This Row],[CODTRA6]]</f>
        <v>0</v>
      </c>
      <c r="BA557" s="7">
        <f ca="1">+Tabla1[[#This Row],[CODTRA7]]</f>
        <v>0</v>
      </c>
      <c r="BB557" s="7" t="e">
        <f ca="1">+Tabla1[[#This Row],[CODTRA8]]</f>
        <v>#NAME?</v>
      </c>
      <c r="BC557" s="7">
        <f>+Tabla1[[#This Row],[SEXO]]</f>
        <v>1</v>
      </c>
      <c r="BD557" s="7">
        <v>9589</v>
      </c>
      <c r="BE557" s="7"/>
      <c r="BF557" s="7">
        <v>958858748</v>
      </c>
      <c r="BG557" s="10" t="s">
        <v>2776</v>
      </c>
      <c r="BH557" s="7"/>
      <c r="BI557" s="9"/>
      <c r="BJ557" s="7"/>
      <c r="BK557" s="7"/>
      <c r="BL557" s="7"/>
      <c r="BM557" s="7" t="s">
        <v>8</v>
      </c>
      <c r="BN557" s="7">
        <v>11</v>
      </c>
      <c r="BO557" s="7"/>
      <c r="BP557" s="7"/>
      <c r="BQ557" s="7"/>
      <c r="BR557" s="7">
        <v>2</v>
      </c>
      <c r="BS557" s="7" t="s">
        <v>2230</v>
      </c>
      <c r="BT557" s="7"/>
      <c r="BU557" s="7">
        <v>40701</v>
      </c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9"/>
      <c r="CH557" s="9"/>
      <c r="CI557" s="9"/>
      <c r="CJ557" s="7">
        <v>1</v>
      </c>
    </row>
    <row r="558" spans="1:88" ht="15" x14ac:dyDescent="0.25">
      <c r="A558">
        <v>557</v>
      </c>
      <c r="B558" s="28">
        <v>287</v>
      </c>
      <c r="C558" s="28" t="s">
        <v>3499</v>
      </c>
      <c r="D558" s="45">
        <v>30857220</v>
      </c>
      <c r="E558" s="35" t="s">
        <v>3494</v>
      </c>
      <c r="F558" s="29" t="s">
        <v>1720</v>
      </c>
      <c r="G558" s="29" t="s">
        <v>1702</v>
      </c>
      <c r="H558" s="30">
        <f t="shared" si="87"/>
        <v>28629</v>
      </c>
      <c r="I558" s="29" t="s">
        <v>1720</v>
      </c>
      <c r="J558" s="28">
        <v>0</v>
      </c>
      <c r="K558" s="31">
        <v>0</v>
      </c>
      <c r="L558" s="7"/>
      <c r="M558" s="7"/>
      <c r="N558" s="7"/>
      <c r="O558" s="32" t="str">
        <f>"Retención Judicial "&amp;(Tabla1[[#This Row],[JUDICIAL]]*100)&amp;"%"</f>
        <v>Retención Judicial 0%</v>
      </c>
      <c r="P558" s="7"/>
      <c r="Q558" s="33">
        <f t="shared" si="92"/>
        <v>930</v>
      </c>
      <c r="R558" s="34">
        <f>+Tabla1[[#This Row],[MINIMO VITAL]]*9%</f>
        <v>83.7</v>
      </c>
      <c r="S558" s="7"/>
      <c r="T558" s="7">
        <f t="shared" ca="1" si="83"/>
        <v>40</v>
      </c>
      <c r="U558" s="7" t="str">
        <f t="shared" si="84"/>
        <v>30857220</v>
      </c>
      <c r="V558" s="7"/>
      <c r="W558" s="7"/>
      <c r="X558" s="7"/>
      <c r="Y558" s="7"/>
      <c r="Z558" s="7"/>
      <c r="AA558" s="8">
        <f>+Tabla1[[#This Row],[FECHA DE
NACIMIENTO]]</f>
        <v>28629</v>
      </c>
      <c r="AB558" s="20"/>
      <c r="AC558" s="7"/>
      <c r="AD558" s="7" t="str">
        <f>IF(COUNTIF(D$1:D557,D558)=0,"OK","Duplicado")</f>
        <v>OK</v>
      </c>
      <c r="AE558" s="7" t="str">
        <f t="shared" ca="1" si="85"/>
        <v>Inactivo</v>
      </c>
      <c r="AF558" s="9" t="s">
        <v>1720</v>
      </c>
      <c r="AG558" s="9" t="str">
        <f t="shared" si="88"/>
        <v/>
      </c>
      <c r="AH558" s="7"/>
      <c r="AI558" s="7"/>
      <c r="AJ558" s="7"/>
      <c r="AK558" s="7"/>
      <c r="AL558" s="7"/>
      <c r="AM558" s="7"/>
      <c r="AN558" s="7"/>
      <c r="AO558" s="7" t="e">
        <f ca="1">SEPARARAPELLIDOS2018(Tabla1[[#This Row],[APELLIDOS Y NOMBRES]])</f>
        <v>#NAME?</v>
      </c>
      <c r="AP558" s="7">
        <f t="shared" ca="1" si="89"/>
        <v>0</v>
      </c>
      <c r="AQ558" s="7">
        <f t="shared" ca="1" si="90"/>
        <v>0</v>
      </c>
      <c r="AR558" s="7">
        <f t="shared" ca="1" si="91"/>
        <v>0</v>
      </c>
      <c r="AS558" s="7" t="e">
        <f ca="1">QuitarSimbolos(Tabla1[[#This Row],[CODTRA5]])</f>
        <v>#NAME?</v>
      </c>
      <c r="AT558" s="7" t="s">
        <v>1703</v>
      </c>
      <c r="AU558" s="7">
        <f t="shared" si="86"/>
        <v>1</v>
      </c>
      <c r="AV558" s="7">
        <v>1</v>
      </c>
      <c r="AW558" s="7" t="str">
        <f>+Tabla1[[#This Row],[DNI23]]</f>
        <v>30857220</v>
      </c>
      <c r="AX558" s="7">
        <v>604</v>
      </c>
      <c r="AY558" s="8">
        <f>+Tabla1[[#This Row],[FECHA DE
NACIMIENTO]]</f>
        <v>28629</v>
      </c>
      <c r="AZ558" s="7">
        <f ca="1">+Tabla1[[#This Row],[CODTRA6]]</f>
        <v>0</v>
      </c>
      <c r="BA558" s="7">
        <f ca="1">+Tabla1[[#This Row],[CODTRA7]]</f>
        <v>0</v>
      </c>
      <c r="BB558" s="7" t="e">
        <f ca="1">+Tabla1[[#This Row],[CODTRA8]]</f>
        <v>#NAME?</v>
      </c>
      <c r="BC558" s="7">
        <f>+Tabla1[[#This Row],[SEXO]]</f>
        <v>1</v>
      </c>
      <c r="BD558" s="7">
        <v>9589</v>
      </c>
      <c r="BE558" s="7"/>
      <c r="BF558" s="7">
        <v>959616135</v>
      </c>
      <c r="BG558" s="10" t="s">
        <v>1704</v>
      </c>
      <c r="BH558" s="7"/>
      <c r="BI558" s="9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9"/>
      <c r="CH558" s="9"/>
      <c r="CI558" s="9"/>
      <c r="CJ558" s="7">
        <v>1</v>
      </c>
    </row>
    <row r="559" spans="1:88" ht="15" x14ac:dyDescent="0.25">
      <c r="A559">
        <v>558</v>
      </c>
      <c r="B559" s="28">
        <v>461</v>
      </c>
      <c r="C559" s="28" t="s">
        <v>910</v>
      </c>
      <c r="D559" s="45">
        <v>30836216</v>
      </c>
      <c r="E559" s="35" t="s">
        <v>3495</v>
      </c>
      <c r="F559" s="35" t="s">
        <v>3678</v>
      </c>
      <c r="G559" s="35" t="s">
        <v>1736</v>
      </c>
      <c r="H559" s="30">
        <f t="shared" si="87"/>
        <v>27053</v>
      </c>
      <c r="I559" s="29" t="s">
        <v>1710</v>
      </c>
      <c r="J559" s="28">
        <v>0</v>
      </c>
      <c r="K559" s="31">
        <v>0</v>
      </c>
      <c r="L559" s="7"/>
      <c r="M559" s="7"/>
      <c r="N559" s="7"/>
      <c r="O559" s="32" t="str">
        <f>"Retención Judicial "&amp;(Tabla1[[#This Row],[JUDICIAL]]*100)&amp;"%"</f>
        <v>Retención Judicial 0%</v>
      </c>
      <c r="P559" s="7"/>
      <c r="Q559" s="33">
        <f t="shared" si="92"/>
        <v>930</v>
      </c>
      <c r="R559" s="34">
        <f>+Tabla1[[#This Row],[MINIMO VITAL]]*9%</f>
        <v>83.7</v>
      </c>
      <c r="S559" s="7"/>
      <c r="T559" s="7">
        <f t="shared" ca="1" si="83"/>
        <v>45</v>
      </c>
      <c r="U559" s="7" t="str">
        <f t="shared" si="84"/>
        <v>30836216</v>
      </c>
      <c r="V559" s="7"/>
      <c r="W559" s="7"/>
      <c r="X559" s="7"/>
      <c r="Y559" s="7"/>
      <c r="Z559" s="7"/>
      <c r="AA559" s="8">
        <f>+Tabla1[[#This Row],[FECHA DE
NACIMIENTO]]</f>
        <v>27053</v>
      </c>
      <c r="AB559" s="20"/>
      <c r="AC559" s="7"/>
      <c r="AD559" s="7" t="str">
        <f>IF(COUNTIF(D$1:D558,D559)=0,"OK","Duplicado")</f>
        <v>OK</v>
      </c>
      <c r="AE559" s="7" t="str">
        <f t="shared" ca="1" si="85"/>
        <v>Inactivo</v>
      </c>
      <c r="AF559" s="9" t="s">
        <v>1720</v>
      </c>
      <c r="AG559" s="9" t="str">
        <f t="shared" si="88"/>
        <v/>
      </c>
      <c r="AH559" s="7"/>
      <c r="AI559" s="7"/>
      <c r="AJ559" s="7"/>
      <c r="AK559" s="7"/>
      <c r="AL559" s="7"/>
      <c r="AM559" s="7"/>
      <c r="AN559" s="7"/>
      <c r="AO559" s="7" t="e">
        <f ca="1">SEPARARAPELLIDOS2018(Tabla1[[#This Row],[APELLIDOS Y NOMBRES]])</f>
        <v>#NAME?</v>
      </c>
      <c r="AP559" s="7">
        <f t="shared" ca="1" si="89"/>
        <v>0</v>
      </c>
      <c r="AQ559" s="7">
        <f t="shared" ca="1" si="90"/>
        <v>0</v>
      </c>
      <c r="AR559" s="7">
        <f t="shared" ca="1" si="91"/>
        <v>0</v>
      </c>
      <c r="AS559" s="7" t="e">
        <f ca="1">QuitarSimbolos(Tabla1[[#This Row],[CODTRA5]])</f>
        <v>#NAME?</v>
      </c>
      <c r="AT559" s="7" t="s">
        <v>1974</v>
      </c>
      <c r="AU559" s="7">
        <f t="shared" si="86"/>
        <v>2</v>
      </c>
      <c r="AV559" s="7">
        <v>1</v>
      </c>
      <c r="AW559" s="7" t="str">
        <f>+Tabla1[[#This Row],[DNI23]]</f>
        <v>30836216</v>
      </c>
      <c r="AX559" s="7">
        <v>604</v>
      </c>
      <c r="AY559" s="8">
        <f>+Tabla1[[#This Row],[FECHA DE
NACIMIENTO]]</f>
        <v>27053</v>
      </c>
      <c r="AZ559" s="7">
        <f ca="1">+Tabla1[[#This Row],[CODTRA6]]</f>
        <v>0</v>
      </c>
      <c r="BA559" s="7">
        <f ca="1">+Tabla1[[#This Row],[CODTRA7]]</f>
        <v>0</v>
      </c>
      <c r="BB559" s="7" t="e">
        <f ca="1">+Tabla1[[#This Row],[CODTRA8]]</f>
        <v>#NAME?</v>
      </c>
      <c r="BC559" s="7">
        <f>+Tabla1[[#This Row],[SEXO]]</f>
        <v>2</v>
      </c>
      <c r="BD559" s="7">
        <v>9589</v>
      </c>
      <c r="BE559" s="7"/>
      <c r="BF559" s="7">
        <v>959616135</v>
      </c>
      <c r="BG559" s="10" t="s">
        <v>1704</v>
      </c>
      <c r="BH559" s="7">
        <v>3</v>
      </c>
      <c r="BI559" s="9" t="s">
        <v>2777</v>
      </c>
      <c r="BJ559" s="7">
        <v>506</v>
      </c>
      <c r="BK559" s="7"/>
      <c r="BL559" s="7"/>
      <c r="BM559" s="7"/>
      <c r="BN559" s="7"/>
      <c r="BO559" s="7"/>
      <c r="BP559" s="7"/>
      <c r="BQ559" s="7"/>
      <c r="BR559" s="7">
        <v>2</v>
      </c>
      <c r="BS559" s="7" t="s">
        <v>2230</v>
      </c>
      <c r="BT559" s="7"/>
      <c r="BU559" s="7">
        <v>40701</v>
      </c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9"/>
      <c r="CH559" s="9"/>
      <c r="CI559" s="9"/>
      <c r="CJ559" s="7">
        <v>1</v>
      </c>
    </row>
    <row r="560" spans="1:88" ht="15" x14ac:dyDescent="0.25">
      <c r="A560">
        <v>559</v>
      </c>
      <c r="B560" s="28">
        <v>502</v>
      </c>
      <c r="C560" s="28" t="s">
        <v>911</v>
      </c>
      <c r="D560" s="45">
        <v>46082278</v>
      </c>
      <c r="E560" s="35" t="s">
        <v>3496</v>
      </c>
      <c r="F560" s="29" t="s">
        <v>1720</v>
      </c>
      <c r="G560" s="29" t="s">
        <v>1702</v>
      </c>
      <c r="H560" s="30">
        <f t="shared" si="87"/>
        <v>32847</v>
      </c>
      <c r="I560" s="29" t="s">
        <v>1720</v>
      </c>
      <c r="J560" s="28">
        <v>0</v>
      </c>
      <c r="K560" s="31">
        <v>0</v>
      </c>
      <c r="L560" s="7"/>
      <c r="M560" s="7"/>
      <c r="N560" s="7"/>
      <c r="O560" s="32" t="str">
        <f>"Retención Judicial "&amp;(Tabla1[[#This Row],[JUDICIAL]]*100)&amp;"%"</f>
        <v>Retención Judicial 0%</v>
      </c>
      <c r="P560" s="7"/>
      <c r="Q560" s="33">
        <f t="shared" si="92"/>
        <v>930</v>
      </c>
      <c r="R560" s="34">
        <f>+Tabla1[[#This Row],[MINIMO VITAL]]*9%</f>
        <v>83.7</v>
      </c>
      <c r="S560" s="7"/>
      <c r="T560" s="7">
        <f t="shared" ca="1" si="83"/>
        <v>29</v>
      </c>
      <c r="U560" s="7" t="str">
        <f t="shared" si="84"/>
        <v>46082278</v>
      </c>
      <c r="V560" s="7"/>
      <c r="W560" s="7"/>
      <c r="X560" s="7"/>
      <c r="Y560" s="7"/>
      <c r="Z560" s="7"/>
      <c r="AA560" s="8">
        <f>+Tabla1[[#This Row],[FECHA DE
NACIMIENTO]]</f>
        <v>32847</v>
      </c>
      <c r="AB560" s="20"/>
      <c r="AC560" s="7"/>
      <c r="AD560" s="7" t="str">
        <f>IF(COUNTIF(D$1:D559,D560)=0,"OK","Duplicado")</f>
        <v>OK</v>
      </c>
      <c r="AE560" s="7" t="str">
        <f t="shared" ca="1" si="85"/>
        <v>Inactivo</v>
      </c>
      <c r="AF560" s="9" t="s">
        <v>1720</v>
      </c>
      <c r="AG560" s="9" t="str">
        <f t="shared" si="88"/>
        <v/>
      </c>
      <c r="AH560" s="7"/>
      <c r="AI560" s="7"/>
      <c r="AJ560" s="7"/>
      <c r="AK560" s="7"/>
      <c r="AL560" s="7"/>
      <c r="AM560" s="7"/>
      <c r="AN560" s="7"/>
      <c r="AO560" s="7" t="e">
        <f ca="1">SEPARARAPELLIDOS2018(Tabla1[[#This Row],[APELLIDOS Y NOMBRES]])</f>
        <v>#NAME?</v>
      </c>
      <c r="AP560" s="7">
        <f t="shared" ca="1" si="89"/>
        <v>0</v>
      </c>
      <c r="AQ560" s="7">
        <f t="shared" ca="1" si="90"/>
        <v>0</v>
      </c>
      <c r="AR560" s="7">
        <f t="shared" ca="1" si="91"/>
        <v>0</v>
      </c>
      <c r="AS560" s="7" t="e">
        <f ca="1">QuitarSimbolos(Tabla1[[#This Row],[CODTRA5]])</f>
        <v>#NAME?</v>
      </c>
      <c r="AT560" s="7" t="s">
        <v>1974</v>
      </c>
      <c r="AU560" s="7">
        <f t="shared" si="86"/>
        <v>2</v>
      </c>
      <c r="AV560" s="7">
        <v>1</v>
      </c>
      <c r="AW560" s="7" t="str">
        <f>+Tabla1[[#This Row],[DNI23]]</f>
        <v>46082278</v>
      </c>
      <c r="AX560" s="7">
        <v>604</v>
      </c>
      <c r="AY560" s="8">
        <f>+Tabla1[[#This Row],[FECHA DE
NACIMIENTO]]</f>
        <v>32847</v>
      </c>
      <c r="AZ560" s="7">
        <f ca="1">+Tabla1[[#This Row],[CODTRA6]]</f>
        <v>0</v>
      </c>
      <c r="BA560" s="7">
        <f ca="1">+Tabla1[[#This Row],[CODTRA7]]</f>
        <v>0</v>
      </c>
      <c r="BB560" s="7" t="e">
        <f ca="1">+Tabla1[[#This Row],[CODTRA8]]</f>
        <v>#NAME?</v>
      </c>
      <c r="BC560" s="7">
        <f>+Tabla1[[#This Row],[SEXO]]</f>
        <v>2</v>
      </c>
      <c r="BD560" s="7">
        <v>9589</v>
      </c>
      <c r="BE560" s="7"/>
      <c r="BF560" s="7">
        <v>959616135</v>
      </c>
      <c r="BG560" s="10" t="s">
        <v>1704</v>
      </c>
      <c r="BH560" s="7"/>
      <c r="BI560" s="9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 t="s">
        <v>2778</v>
      </c>
      <c r="BU560" s="7">
        <v>140116</v>
      </c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9"/>
      <c r="CH560" s="9"/>
      <c r="CI560" s="9"/>
      <c r="CJ560" s="7">
        <v>1</v>
      </c>
    </row>
    <row r="561" spans="1:88" ht="15" x14ac:dyDescent="0.25">
      <c r="A561">
        <v>560</v>
      </c>
      <c r="B561" s="28">
        <v>531</v>
      </c>
      <c r="C561" s="28" t="s">
        <v>912</v>
      </c>
      <c r="D561" s="45">
        <v>30834953</v>
      </c>
      <c r="E561" s="35" t="s">
        <v>3497</v>
      </c>
      <c r="F561" s="35" t="s">
        <v>3679</v>
      </c>
      <c r="G561" s="35" t="s">
        <v>1736</v>
      </c>
      <c r="H561" s="30">
        <f t="shared" si="87"/>
        <v>26511</v>
      </c>
      <c r="I561" s="29" t="s">
        <v>1710</v>
      </c>
      <c r="J561" s="28">
        <v>0</v>
      </c>
      <c r="K561" s="31">
        <v>0</v>
      </c>
      <c r="L561" s="7"/>
      <c r="M561" s="7"/>
      <c r="N561" s="7"/>
      <c r="O561" s="32" t="str">
        <f>"Retención Judicial "&amp;(Tabla1[[#This Row],[JUDICIAL]]*100)&amp;"%"</f>
        <v>Retención Judicial 0%</v>
      </c>
      <c r="P561" s="7"/>
      <c r="Q561" s="33">
        <f t="shared" si="92"/>
        <v>930</v>
      </c>
      <c r="R561" s="34">
        <f>+Tabla1[[#This Row],[MINIMO VITAL]]*9%</f>
        <v>83.7</v>
      </c>
      <c r="S561" s="7"/>
      <c r="T561" s="7">
        <f t="shared" ca="1" si="83"/>
        <v>46</v>
      </c>
      <c r="U561" s="7" t="str">
        <f t="shared" si="84"/>
        <v>30834953</v>
      </c>
      <c r="V561" s="7"/>
      <c r="W561" s="7"/>
      <c r="X561" s="7"/>
      <c r="Y561" s="7"/>
      <c r="Z561" s="7"/>
      <c r="AA561" s="8">
        <f>+Tabla1[[#This Row],[FECHA DE
NACIMIENTO]]</f>
        <v>26511</v>
      </c>
      <c r="AB561" s="20"/>
      <c r="AC561" s="7"/>
      <c r="AD561" s="7" t="str">
        <f>IF(COUNTIF(D$1:D560,D561)=0,"OK","Duplicado")</f>
        <v>OK</v>
      </c>
      <c r="AE561" s="7" t="str">
        <f t="shared" ca="1" si="85"/>
        <v>Inactivo</v>
      </c>
      <c r="AF561" s="9" t="s">
        <v>1720</v>
      </c>
      <c r="AG561" s="9" t="str">
        <f t="shared" si="88"/>
        <v/>
      </c>
      <c r="AH561" s="7"/>
      <c r="AI561" s="7"/>
      <c r="AJ561" s="7"/>
      <c r="AK561" s="7"/>
      <c r="AL561" s="7"/>
      <c r="AM561" s="7"/>
      <c r="AN561" s="7"/>
      <c r="AO561" s="7" t="e">
        <f ca="1">SEPARARAPELLIDOS2018(Tabla1[[#This Row],[APELLIDOS Y NOMBRES]])</f>
        <v>#NAME?</v>
      </c>
      <c r="AP561" s="7">
        <f t="shared" ca="1" si="89"/>
        <v>0</v>
      </c>
      <c r="AQ561" s="7">
        <f t="shared" ca="1" si="90"/>
        <v>0</v>
      </c>
      <c r="AR561" s="7">
        <f t="shared" ca="1" si="91"/>
        <v>0</v>
      </c>
      <c r="AS561" s="7" t="e">
        <f ca="1">QuitarSimbolos(Tabla1[[#This Row],[CODTRA5]])</f>
        <v>#NAME?</v>
      </c>
      <c r="AT561" s="7" t="s">
        <v>1703</v>
      </c>
      <c r="AU561" s="7">
        <f t="shared" si="86"/>
        <v>1</v>
      </c>
      <c r="AV561" s="7">
        <v>1</v>
      </c>
      <c r="AW561" s="7" t="str">
        <f>+Tabla1[[#This Row],[DNI23]]</f>
        <v>30834953</v>
      </c>
      <c r="AX561" s="7">
        <v>604</v>
      </c>
      <c r="AY561" s="8">
        <f>+Tabla1[[#This Row],[FECHA DE
NACIMIENTO]]</f>
        <v>26511</v>
      </c>
      <c r="AZ561" s="7">
        <f ca="1">+Tabla1[[#This Row],[CODTRA6]]</f>
        <v>0</v>
      </c>
      <c r="BA561" s="7">
        <f ca="1">+Tabla1[[#This Row],[CODTRA7]]</f>
        <v>0</v>
      </c>
      <c r="BB561" s="7" t="e">
        <f ca="1">+Tabla1[[#This Row],[CODTRA8]]</f>
        <v>#NAME?</v>
      </c>
      <c r="BC561" s="7">
        <f>+Tabla1[[#This Row],[SEXO]]</f>
        <v>1</v>
      </c>
      <c r="BD561" s="7">
        <v>9589</v>
      </c>
      <c r="BE561" s="7"/>
      <c r="BF561" s="7">
        <v>999931826</v>
      </c>
      <c r="BG561" s="10" t="s">
        <v>2779</v>
      </c>
      <c r="BH561" s="7"/>
      <c r="BI561" s="9"/>
      <c r="BJ561" s="7"/>
      <c r="BK561" s="7"/>
      <c r="BL561" s="7"/>
      <c r="BM561" s="7" t="s">
        <v>1750</v>
      </c>
      <c r="BN561" s="7">
        <v>16</v>
      </c>
      <c r="BO561" s="7"/>
      <c r="BP561" s="7"/>
      <c r="BQ561" s="7"/>
      <c r="BR561" s="7">
        <v>2</v>
      </c>
      <c r="BS561" s="7" t="s">
        <v>2780</v>
      </c>
      <c r="BT561" s="7"/>
      <c r="BU561" s="7">
        <v>40701</v>
      </c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9"/>
      <c r="CH561" s="9"/>
      <c r="CI561" s="9"/>
      <c r="CJ561" s="7">
        <v>1</v>
      </c>
    </row>
    <row r="562" spans="1:88" ht="15" x14ac:dyDescent="0.25">
      <c r="A562">
        <v>561</v>
      </c>
      <c r="B562" s="28">
        <v>205</v>
      </c>
      <c r="C562" s="28" t="s">
        <v>913</v>
      </c>
      <c r="D562" s="45">
        <v>30829747</v>
      </c>
      <c r="E562" s="35" t="s">
        <v>3498</v>
      </c>
      <c r="F562" s="35" t="s">
        <v>3680</v>
      </c>
      <c r="G562" s="35" t="s">
        <v>1757</v>
      </c>
      <c r="H562" s="30">
        <f t="shared" si="87"/>
        <v>22341</v>
      </c>
      <c r="I562" s="29" t="s">
        <v>1710</v>
      </c>
      <c r="J562" s="28">
        <v>0</v>
      </c>
      <c r="K562" s="31">
        <v>0</v>
      </c>
      <c r="L562" s="7"/>
      <c r="M562" s="7"/>
      <c r="N562" s="7"/>
      <c r="O562" s="32" t="str">
        <f>"Retención Judicial "&amp;(Tabla1[[#This Row],[JUDICIAL]]*100)&amp;"%"</f>
        <v>Retención Judicial 0%</v>
      </c>
      <c r="P562" s="7"/>
      <c r="Q562" s="33">
        <f t="shared" si="92"/>
        <v>930</v>
      </c>
      <c r="R562" s="34">
        <f>+Tabla1[[#This Row],[MINIMO VITAL]]*9%</f>
        <v>83.7</v>
      </c>
      <c r="S562" s="7"/>
      <c r="T562" s="7">
        <f t="shared" ca="1" si="83"/>
        <v>58</v>
      </c>
      <c r="U562" s="7" t="str">
        <f t="shared" si="84"/>
        <v>30829747</v>
      </c>
      <c r="V562" s="7"/>
      <c r="W562" s="7"/>
      <c r="X562" s="7"/>
      <c r="Y562" s="7"/>
      <c r="Z562" s="7"/>
      <c r="AA562" s="8">
        <f>+Tabla1[[#This Row],[FECHA DE
NACIMIENTO]]</f>
        <v>22341</v>
      </c>
      <c r="AB562" s="20"/>
      <c r="AC562" s="7"/>
      <c r="AD562" s="7" t="str">
        <f>IF(COUNTIF(D$1:D561,D562)=0,"OK","Duplicado")</f>
        <v>OK</v>
      </c>
      <c r="AE562" s="7" t="str">
        <f t="shared" ca="1" si="85"/>
        <v>Inactivo</v>
      </c>
      <c r="AF562" s="9" t="s">
        <v>1720</v>
      </c>
      <c r="AG562" s="9" t="str">
        <f t="shared" si="88"/>
        <v/>
      </c>
      <c r="AH562" s="7"/>
      <c r="AI562" s="7"/>
      <c r="AJ562" s="7"/>
      <c r="AK562" s="7"/>
      <c r="AL562" s="7"/>
      <c r="AM562" s="7"/>
      <c r="AN562" s="7"/>
      <c r="AO562" s="7" t="e">
        <f ca="1">SEPARARAPELLIDOS2018(Tabla1[[#This Row],[APELLIDOS Y NOMBRES]])</f>
        <v>#NAME?</v>
      </c>
      <c r="AP562" s="7">
        <f t="shared" ca="1" si="89"/>
        <v>0</v>
      </c>
      <c r="AQ562" s="7">
        <f t="shared" ca="1" si="90"/>
        <v>0</v>
      </c>
      <c r="AR562" s="7">
        <f t="shared" ca="1" si="91"/>
        <v>0</v>
      </c>
      <c r="AS562" s="7" t="e">
        <f ca="1">QuitarSimbolos(Tabla1[[#This Row],[CODTRA5]])</f>
        <v>#NAME?</v>
      </c>
      <c r="AT562" s="7" t="s">
        <v>1974</v>
      </c>
      <c r="AU562" s="7">
        <f t="shared" si="86"/>
        <v>2</v>
      </c>
      <c r="AV562" s="7">
        <v>1</v>
      </c>
      <c r="AW562" s="7" t="str">
        <f>+Tabla1[[#This Row],[DNI23]]</f>
        <v>30829747</v>
      </c>
      <c r="AX562" s="7">
        <v>604</v>
      </c>
      <c r="AY562" s="8">
        <f>+Tabla1[[#This Row],[FECHA DE
NACIMIENTO]]</f>
        <v>22341</v>
      </c>
      <c r="AZ562" s="7">
        <f ca="1">+Tabla1[[#This Row],[CODTRA6]]</f>
        <v>0</v>
      </c>
      <c r="BA562" s="7">
        <f ca="1">+Tabla1[[#This Row],[CODTRA7]]</f>
        <v>0</v>
      </c>
      <c r="BB562" s="7" t="e">
        <f ca="1">+Tabla1[[#This Row],[CODTRA8]]</f>
        <v>#NAME?</v>
      </c>
      <c r="BC562" s="7">
        <f>+Tabla1[[#This Row],[SEXO]]</f>
        <v>2</v>
      </c>
      <c r="BD562" s="7">
        <v>9589</v>
      </c>
      <c r="BE562" s="7"/>
      <c r="BF562" s="7">
        <v>999987507</v>
      </c>
      <c r="BG562" s="10" t="s">
        <v>1704</v>
      </c>
      <c r="BH562" s="7"/>
      <c r="BI562" s="9"/>
      <c r="BJ562" s="7"/>
      <c r="BK562" s="7"/>
      <c r="BL562" s="7"/>
      <c r="BM562" s="7" t="s">
        <v>1750</v>
      </c>
      <c r="BN562" s="7">
        <v>14</v>
      </c>
      <c r="BO562" s="7"/>
      <c r="BP562" s="7"/>
      <c r="BQ562" s="7"/>
      <c r="BR562" s="7">
        <v>2</v>
      </c>
      <c r="BS562" s="7" t="s">
        <v>2781</v>
      </c>
      <c r="BT562" s="7"/>
      <c r="BU562" s="7">
        <v>40704</v>
      </c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9"/>
      <c r="CH562" s="9"/>
      <c r="CI562" s="9"/>
      <c r="CJ562" s="7">
        <v>1</v>
      </c>
    </row>
    <row r="563" spans="1:88" ht="15" x14ac:dyDescent="0.25">
      <c r="A563">
        <v>562</v>
      </c>
      <c r="B563" s="28">
        <v>1047</v>
      </c>
      <c r="C563" s="28" t="s">
        <v>914</v>
      </c>
      <c r="D563" s="45">
        <v>7647132</v>
      </c>
      <c r="E563" s="29" t="s">
        <v>2782</v>
      </c>
      <c r="F563" s="29" t="s">
        <v>2783</v>
      </c>
      <c r="G563" s="29" t="s">
        <v>1757</v>
      </c>
      <c r="H563" s="30">
        <f t="shared" si="87"/>
        <v>27959</v>
      </c>
      <c r="I563" s="29" t="s">
        <v>1710</v>
      </c>
      <c r="J563" s="28">
        <v>0</v>
      </c>
      <c r="K563" s="31">
        <v>0</v>
      </c>
      <c r="L563" s="7"/>
      <c r="M563" s="7"/>
      <c r="N563" s="7"/>
      <c r="O563" s="32" t="str">
        <f>"Retención Judicial "&amp;(Tabla1[[#This Row],[JUDICIAL]]*100)&amp;"%"</f>
        <v>Retención Judicial 0%</v>
      </c>
      <c r="P563" s="7"/>
      <c r="Q563" s="33">
        <f t="shared" si="92"/>
        <v>930</v>
      </c>
      <c r="R563" s="34">
        <f>+Tabla1[[#This Row],[MINIMO VITAL]]*9%</f>
        <v>83.7</v>
      </c>
      <c r="S563" s="7"/>
      <c r="T563" s="7">
        <f t="shared" ca="1" si="83"/>
        <v>42</v>
      </c>
      <c r="U563" s="7" t="str">
        <f t="shared" si="84"/>
        <v>07647132</v>
      </c>
      <c r="V563" s="7"/>
      <c r="W563" s="7"/>
      <c r="X563" s="7"/>
      <c r="Y563" s="7"/>
      <c r="Z563" s="7"/>
      <c r="AA563" s="8">
        <f>+Tabla1[[#This Row],[FECHA DE
NACIMIENTO]]</f>
        <v>27959</v>
      </c>
      <c r="AB563" s="20"/>
      <c r="AC563" s="7"/>
      <c r="AD563" s="7" t="str">
        <f>IF(COUNTIF(D$1:D562,D563)=0,"OK","Duplicado")</f>
        <v>OK</v>
      </c>
      <c r="AE563" s="7" t="str">
        <f t="shared" ca="1" si="85"/>
        <v>Inactivo</v>
      </c>
      <c r="AF563" s="9" t="s">
        <v>915</v>
      </c>
      <c r="AG563" s="9" t="str">
        <f t="shared" si="88"/>
        <v>CMAC</v>
      </c>
      <c r="AH563" s="7"/>
      <c r="AI563" s="7"/>
      <c r="AJ563" s="7"/>
      <c r="AK563" s="7"/>
      <c r="AL563" s="7"/>
      <c r="AM563" s="7"/>
      <c r="AN563" s="7"/>
      <c r="AO563" s="7" t="e">
        <f ca="1">SEPARARAPELLIDOS2018(Tabla1[[#This Row],[APELLIDOS Y NOMBRES]])</f>
        <v>#NAME?</v>
      </c>
      <c r="AP563" s="7">
        <f t="shared" ca="1" si="89"/>
        <v>0</v>
      </c>
      <c r="AQ563" s="7">
        <f t="shared" ca="1" si="90"/>
        <v>0</v>
      </c>
      <c r="AR563" s="7">
        <f t="shared" ca="1" si="91"/>
        <v>0</v>
      </c>
      <c r="AS563" s="7" t="e">
        <f ca="1">QuitarSimbolos(Tabla1[[#This Row],[CODTRA5]])</f>
        <v>#NAME?</v>
      </c>
      <c r="AT563" s="7" t="s">
        <v>1703</v>
      </c>
      <c r="AU563" s="7">
        <f t="shared" si="86"/>
        <v>1</v>
      </c>
      <c r="AV563" s="7">
        <v>1</v>
      </c>
      <c r="AW563" s="7" t="str">
        <f>+Tabla1[[#This Row],[DNI23]]</f>
        <v>07647132</v>
      </c>
      <c r="AX563" s="7">
        <v>604</v>
      </c>
      <c r="AY563" s="8">
        <f>+Tabla1[[#This Row],[FECHA DE
NACIMIENTO]]</f>
        <v>27959</v>
      </c>
      <c r="AZ563" s="7">
        <f ca="1">+Tabla1[[#This Row],[CODTRA6]]</f>
        <v>0</v>
      </c>
      <c r="BA563" s="7">
        <f ca="1">+Tabla1[[#This Row],[CODTRA7]]</f>
        <v>0</v>
      </c>
      <c r="BB563" s="7" t="e">
        <f ca="1">+Tabla1[[#This Row],[CODTRA8]]</f>
        <v>#NAME?</v>
      </c>
      <c r="BC563" s="7">
        <f>+Tabla1[[#This Row],[SEXO]]</f>
        <v>1</v>
      </c>
      <c r="BD563" s="7">
        <v>9589</v>
      </c>
      <c r="BE563" s="7"/>
      <c r="BF563" s="7">
        <v>959616135</v>
      </c>
      <c r="BG563" s="10" t="s">
        <v>1704</v>
      </c>
      <c r="BH563" s="7">
        <v>3</v>
      </c>
      <c r="BI563" s="9" t="s">
        <v>2063</v>
      </c>
      <c r="BJ563" s="7">
        <v>712</v>
      </c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>
        <v>40701</v>
      </c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9"/>
      <c r="CH563" s="9"/>
      <c r="CI563" s="9"/>
      <c r="CJ563" s="7">
        <v>1</v>
      </c>
    </row>
    <row r="564" spans="1:88" ht="15" x14ac:dyDescent="0.25">
      <c r="A564">
        <v>563</v>
      </c>
      <c r="B564" s="28">
        <v>19</v>
      </c>
      <c r="C564" s="28" t="s">
        <v>916</v>
      </c>
      <c r="D564" s="45">
        <v>4620375</v>
      </c>
      <c r="E564" s="29" t="s">
        <v>2784</v>
      </c>
      <c r="F564" s="29" t="s">
        <v>2785</v>
      </c>
      <c r="G564" s="29" t="s">
        <v>1736</v>
      </c>
      <c r="H564" s="30">
        <f t="shared" si="87"/>
        <v>21956</v>
      </c>
      <c r="I564" s="29" t="s">
        <v>1737</v>
      </c>
      <c r="J564" s="28">
        <v>0</v>
      </c>
      <c r="K564" s="31">
        <v>0</v>
      </c>
      <c r="L564" s="7"/>
      <c r="M564" s="7"/>
      <c r="N564" s="7"/>
      <c r="O564" s="32" t="str">
        <f>"Retención Judicial "&amp;(Tabla1[[#This Row],[JUDICIAL]]*100)&amp;"%"</f>
        <v>Retención Judicial 0%</v>
      </c>
      <c r="P564" s="7"/>
      <c r="Q564" s="33">
        <f t="shared" si="92"/>
        <v>930</v>
      </c>
      <c r="R564" s="34">
        <f>+Tabla1[[#This Row],[MINIMO VITAL]]*9%</f>
        <v>83.7</v>
      </c>
      <c r="S564" s="7"/>
      <c r="T564" s="7">
        <f t="shared" ca="1" si="83"/>
        <v>59</v>
      </c>
      <c r="U564" s="7" t="str">
        <f t="shared" si="84"/>
        <v>04620375</v>
      </c>
      <c r="V564" s="7"/>
      <c r="W564" s="7"/>
      <c r="X564" s="7"/>
      <c r="Y564" s="7"/>
      <c r="Z564" s="7"/>
      <c r="AA564" s="8">
        <f>+Tabla1[[#This Row],[FECHA DE
NACIMIENTO]]</f>
        <v>21956</v>
      </c>
      <c r="AB564" s="20"/>
      <c r="AC564" s="7"/>
      <c r="AD564" s="7" t="str">
        <f>IF(COUNTIF(D$1:D563,D564)=0,"OK","Duplicado")</f>
        <v>OK</v>
      </c>
      <c r="AE564" s="7" t="str">
        <f t="shared" ca="1" si="85"/>
        <v>Inactivo</v>
      </c>
      <c r="AF564" s="9" t="s">
        <v>917</v>
      </c>
      <c r="AG564" s="9" t="str">
        <f t="shared" si="88"/>
        <v>CMAC</v>
      </c>
      <c r="AH564" s="7"/>
      <c r="AI564" s="7"/>
      <c r="AJ564" s="7"/>
      <c r="AK564" s="7"/>
      <c r="AL564" s="7"/>
      <c r="AM564" s="7"/>
      <c r="AN564" s="7"/>
      <c r="AO564" s="7" t="e">
        <f ca="1">SEPARARAPELLIDOS2018(Tabla1[[#This Row],[APELLIDOS Y NOMBRES]])</f>
        <v>#NAME?</v>
      </c>
      <c r="AP564" s="7">
        <f t="shared" ca="1" si="89"/>
        <v>0</v>
      </c>
      <c r="AQ564" s="7">
        <f t="shared" ca="1" si="90"/>
        <v>0</v>
      </c>
      <c r="AR564" s="7">
        <f t="shared" ca="1" si="91"/>
        <v>0</v>
      </c>
      <c r="AS564" s="7" t="e">
        <f ca="1">QuitarSimbolos(Tabla1[[#This Row],[CODTRA5]])</f>
        <v>#NAME?</v>
      </c>
      <c r="AT564" s="7" t="s">
        <v>1703</v>
      </c>
      <c r="AU564" s="7">
        <f t="shared" si="86"/>
        <v>1</v>
      </c>
      <c r="AV564" s="7">
        <v>1</v>
      </c>
      <c r="AW564" s="7" t="str">
        <f>+Tabla1[[#This Row],[DNI23]]</f>
        <v>04620375</v>
      </c>
      <c r="AX564" s="7">
        <v>604</v>
      </c>
      <c r="AY564" s="8">
        <f>+Tabla1[[#This Row],[FECHA DE
NACIMIENTO]]</f>
        <v>21956</v>
      </c>
      <c r="AZ564" s="7">
        <f ca="1">+Tabla1[[#This Row],[CODTRA6]]</f>
        <v>0</v>
      </c>
      <c r="BA564" s="7">
        <f ca="1">+Tabla1[[#This Row],[CODTRA7]]</f>
        <v>0</v>
      </c>
      <c r="BB564" s="7" t="e">
        <f ca="1">+Tabla1[[#This Row],[CODTRA8]]</f>
        <v>#NAME?</v>
      </c>
      <c r="BC564" s="7">
        <f>+Tabla1[[#This Row],[SEXO]]</f>
        <v>1</v>
      </c>
      <c r="BD564" s="7">
        <v>9589</v>
      </c>
      <c r="BE564" s="7"/>
      <c r="BF564" s="7">
        <v>974306259</v>
      </c>
      <c r="BG564" s="10" t="s">
        <v>2786</v>
      </c>
      <c r="BH564" s="7"/>
      <c r="BI564" s="9"/>
      <c r="BJ564" s="7"/>
      <c r="BK564" s="7"/>
      <c r="BL564" s="7"/>
      <c r="BM564" s="7" t="s">
        <v>1784</v>
      </c>
      <c r="BN564" s="7">
        <v>17</v>
      </c>
      <c r="BO564" s="7"/>
      <c r="BP564" s="7"/>
      <c r="BQ564" s="7"/>
      <c r="BR564" s="7">
        <v>2</v>
      </c>
      <c r="BS564" s="7" t="s">
        <v>2787</v>
      </c>
      <c r="BT564" s="7"/>
      <c r="BU564" s="7">
        <v>40701</v>
      </c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9"/>
      <c r="CH564" s="9"/>
      <c r="CI564" s="9"/>
      <c r="CJ564" s="7">
        <v>1</v>
      </c>
    </row>
    <row r="565" spans="1:88" ht="15" x14ac:dyDescent="0.25">
      <c r="A565">
        <v>564</v>
      </c>
      <c r="B565" s="28">
        <v>1048</v>
      </c>
      <c r="C565" s="28" t="s">
        <v>918</v>
      </c>
      <c r="D565" s="45">
        <v>73809942</v>
      </c>
      <c r="E565" s="29" t="s">
        <v>2788</v>
      </c>
      <c r="F565" s="29"/>
      <c r="G565" s="29" t="s">
        <v>1702</v>
      </c>
      <c r="H565" s="30">
        <f t="shared" si="87"/>
        <v>34704</v>
      </c>
      <c r="I565" s="29"/>
      <c r="J565" s="28">
        <v>0</v>
      </c>
      <c r="K565" s="31">
        <v>0</v>
      </c>
      <c r="L565" s="7"/>
      <c r="M565" s="7"/>
      <c r="N565" s="7"/>
      <c r="O565" s="32" t="str">
        <f>"Retención Judicial "&amp;(Tabla1[[#This Row],[JUDICIAL]]*100)&amp;"%"</f>
        <v>Retención Judicial 0%</v>
      </c>
      <c r="P565" s="7"/>
      <c r="Q565" s="33">
        <f t="shared" si="92"/>
        <v>930</v>
      </c>
      <c r="R565" s="34">
        <f>+Tabla1[[#This Row],[MINIMO VITAL]]*9%</f>
        <v>83.7</v>
      </c>
      <c r="S565" s="7"/>
      <c r="T565" s="7">
        <f t="shared" ca="1" si="83"/>
        <v>24</v>
      </c>
      <c r="U565" s="7" t="str">
        <f t="shared" si="84"/>
        <v>73809942</v>
      </c>
      <c r="V565" s="7"/>
      <c r="W565" s="7"/>
      <c r="X565" s="7"/>
      <c r="Y565" s="7"/>
      <c r="Z565" s="7"/>
      <c r="AA565" s="8">
        <f>+Tabla1[[#This Row],[FECHA DE
NACIMIENTO]]</f>
        <v>34704</v>
      </c>
      <c r="AB565" s="20"/>
      <c r="AC565" s="7"/>
      <c r="AD565" s="7" t="str">
        <f>IF(COUNTIF(D$1:D564,D565)=0,"OK","Duplicado")</f>
        <v>OK</v>
      </c>
      <c r="AE565" s="7" t="str">
        <f t="shared" ca="1" si="85"/>
        <v>Inactivo</v>
      </c>
      <c r="AF565" s="9" t="s">
        <v>919</v>
      </c>
      <c r="AG565" s="9" t="str">
        <f t="shared" si="88"/>
        <v>CMAC</v>
      </c>
      <c r="AH565" s="7"/>
      <c r="AI565" s="7"/>
      <c r="AJ565" s="7"/>
      <c r="AK565" s="7"/>
      <c r="AL565" s="7"/>
      <c r="AM565" s="7"/>
      <c r="AN565" s="7"/>
      <c r="AO565" s="7" t="e">
        <f ca="1">SEPARARAPELLIDOS2018(Tabla1[[#This Row],[APELLIDOS Y NOMBRES]])</f>
        <v>#NAME?</v>
      </c>
      <c r="AP565" s="7">
        <f t="shared" ca="1" si="89"/>
        <v>0</v>
      </c>
      <c r="AQ565" s="7">
        <f t="shared" ca="1" si="90"/>
        <v>0</v>
      </c>
      <c r="AR565" s="7">
        <f t="shared" ca="1" si="91"/>
        <v>0</v>
      </c>
      <c r="AS565" s="7" t="e">
        <f ca="1">QuitarSimbolos(Tabla1[[#This Row],[CODTRA5]])</f>
        <v>#NAME?</v>
      </c>
      <c r="AT565" s="7" t="s">
        <v>1974</v>
      </c>
      <c r="AU565" s="7">
        <f t="shared" si="86"/>
        <v>2</v>
      </c>
      <c r="AV565" s="7">
        <v>1</v>
      </c>
      <c r="AW565" s="7" t="str">
        <f>+Tabla1[[#This Row],[DNI23]]</f>
        <v>73809942</v>
      </c>
      <c r="AX565" s="7">
        <v>604</v>
      </c>
      <c r="AY565" s="8">
        <f>+Tabla1[[#This Row],[FECHA DE
NACIMIENTO]]</f>
        <v>34704</v>
      </c>
      <c r="AZ565" s="7">
        <f ca="1">+Tabla1[[#This Row],[CODTRA6]]</f>
        <v>0</v>
      </c>
      <c r="BA565" s="7">
        <f ca="1">+Tabla1[[#This Row],[CODTRA7]]</f>
        <v>0</v>
      </c>
      <c r="BB565" s="7" t="e">
        <f ca="1">+Tabla1[[#This Row],[CODTRA8]]</f>
        <v>#NAME?</v>
      </c>
      <c r="BC565" s="7">
        <f>+Tabla1[[#This Row],[SEXO]]</f>
        <v>2</v>
      </c>
      <c r="BD565" s="7">
        <v>9589</v>
      </c>
      <c r="BE565" s="7"/>
      <c r="BF565" s="7">
        <v>999987507</v>
      </c>
      <c r="BG565" s="10" t="s">
        <v>1704</v>
      </c>
      <c r="BH565" s="7"/>
      <c r="BI565" s="9"/>
      <c r="BJ565" s="7"/>
      <c r="BK565" s="7"/>
      <c r="BL565" s="7"/>
      <c r="BM565" s="7"/>
      <c r="BN565" s="7"/>
      <c r="BO565" s="7">
        <v>38.5</v>
      </c>
      <c r="BP565" s="7"/>
      <c r="BQ565" s="7"/>
      <c r="BR565" s="7">
        <v>10</v>
      </c>
      <c r="BS565" s="7" t="s">
        <v>2789</v>
      </c>
      <c r="BT565" s="7" t="s">
        <v>2790</v>
      </c>
      <c r="BU565" s="7">
        <v>150113</v>
      </c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9"/>
      <c r="CH565" s="9"/>
      <c r="CI565" s="9"/>
      <c r="CJ565" s="7">
        <v>1</v>
      </c>
    </row>
    <row r="566" spans="1:88" ht="15" x14ac:dyDescent="0.25">
      <c r="A566">
        <v>565</v>
      </c>
      <c r="B566" s="28">
        <v>420</v>
      </c>
      <c r="C566" s="28" t="s">
        <v>920</v>
      </c>
      <c r="D566" s="45">
        <v>30835769</v>
      </c>
      <c r="E566" s="29" t="s">
        <v>2791</v>
      </c>
      <c r="F566" s="29" t="s">
        <v>2792</v>
      </c>
      <c r="G566" s="29" t="s">
        <v>1736</v>
      </c>
      <c r="H566" s="30">
        <f t="shared" si="87"/>
        <v>26451</v>
      </c>
      <c r="I566" s="29" t="s">
        <v>1710</v>
      </c>
      <c r="J566" s="28">
        <v>0</v>
      </c>
      <c r="K566" s="31">
        <v>0</v>
      </c>
      <c r="L566" s="7"/>
      <c r="M566" s="7"/>
      <c r="N566" s="7"/>
      <c r="O566" s="32" t="str">
        <f>"Retención Judicial "&amp;(Tabla1[[#This Row],[JUDICIAL]]*100)&amp;"%"</f>
        <v>Retención Judicial 0%</v>
      </c>
      <c r="P566" s="7"/>
      <c r="Q566" s="33">
        <f t="shared" si="92"/>
        <v>930</v>
      </c>
      <c r="R566" s="34">
        <f>+Tabla1[[#This Row],[MINIMO VITAL]]*9%</f>
        <v>83.7</v>
      </c>
      <c r="S566" s="7"/>
      <c r="T566" s="7">
        <f t="shared" ca="1" si="83"/>
        <v>46</v>
      </c>
      <c r="U566" s="7" t="str">
        <f t="shared" si="84"/>
        <v>30835769</v>
      </c>
      <c r="V566" s="7"/>
      <c r="W566" s="7"/>
      <c r="X566" s="7"/>
      <c r="Y566" s="7"/>
      <c r="Z566" s="7"/>
      <c r="AA566" s="8">
        <f>+Tabla1[[#This Row],[FECHA DE
NACIMIENTO]]</f>
        <v>26451</v>
      </c>
      <c r="AB566" s="20">
        <v>3.1</v>
      </c>
      <c r="AC566" s="7"/>
      <c r="AD566" s="7" t="str">
        <f>IF(COUNTIF(D$1:D565,D566)=0,"OK","Duplicado")</f>
        <v>OK</v>
      </c>
      <c r="AE566" s="7" t="str">
        <f t="shared" ca="1" si="85"/>
        <v>Inactivo</v>
      </c>
      <c r="AF566" s="9" t="s">
        <v>921</v>
      </c>
      <c r="AG566" s="9" t="str">
        <f t="shared" si="88"/>
        <v>CMAC</v>
      </c>
      <c r="AH566" s="7"/>
      <c r="AI566" s="7"/>
      <c r="AJ566" s="7"/>
      <c r="AK566" s="7"/>
      <c r="AL566" s="7"/>
      <c r="AM566" s="7"/>
      <c r="AN566" s="7"/>
      <c r="AO566" s="7" t="e">
        <f ca="1">SEPARARAPELLIDOS2018(Tabla1[[#This Row],[APELLIDOS Y NOMBRES]])</f>
        <v>#NAME?</v>
      </c>
      <c r="AP566" s="7">
        <f t="shared" ca="1" si="89"/>
        <v>0</v>
      </c>
      <c r="AQ566" s="7">
        <f t="shared" ca="1" si="90"/>
        <v>0</v>
      </c>
      <c r="AR566" s="7">
        <f t="shared" ca="1" si="91"/>
        <v>0</v>
      </c>
      <c r="AS566" s="7" t="e">
        <f ca="1">QuitarSimbolos(Tabla1[[#This Row],[CODTRA5]])</f>
        <v>#NAME?</v>
      </c>
      <c r="AT566" s="7" t="s">
        <v>1703</v>
      </c>
      <c r="AU566" s="7">
        <f t="shared" si="86"/>
        <v>1</v>
      </c>
      <c r="AV566" s="7">
        <v>1</v>
      </c>
      <c r="AW566" s="7" t="str">
        <f>+Tabla1[[#This Row],[DNI23]]</f>
        <v>30835769</v>
      </c>
      <c r="AX566" s="7">
        <v>604</v>
      </c>
      <c r="AY566" s="8">
        <f>+Tabla1[[#This Row],[FECHA DE
NACIMIENTO]]</f>
        <v>26451</v>
      </c>
      <c r="AZ566" s="7">
        <f ca="1">+Tabla1[[#This Row],[CODTRA6]]</f>
        <v>0</v>
      </c>
      <c r="BA566" s="7">
        <f ca="1">+Tabla1[[#This Row],[CODTRA7]]</f>
        <v>0</v>
      </c>
      <c r="BB566" s="7" t="e">
        <f ca="1">+Tabla1[[#This Row],[CODTRA8]]</f>
        <v>#NAME?</v>
      </c>
      <c r="BC566" s="7">
        <f>+Tabla1[[#This Row],[SEXO]]</f>
        <v>1</v>
      </c>
      <c r="BD566" s="7">
        <v>9589</v>
      </c>
      <c r="BE566" s="7"/>
      <c r="BF566" s="7">
        <v>962556115</v>
      </c>
      <c r="BG566" s="10" t="s">
        <v>2793</v>
      </c>
      <c r="BH566" s="7">
        <v>3</v>
      </c>
      <c r="BI566" s="9" t="s">
        <v>2704</v>
      </c>
      <c r="BJ566" s="7">
        <v>332</v>
      </c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>
        <v>40701</v>
      </c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9"/>
      <c r="CH566" s="9"/>
      <c r="CI566" s="9"/>
      <c r="CJ566" s="7">
        <v>1</v>
      </c>
    </row>
    <row r="567" spans="1:88" ht="15" x14ac:dyDescent="0.25">
      <c r="A567">
        <v>566</v>
      </c>
      <c r="B567" s="28">
        <v>93</v>
      </c>
      <c r="C567" s="28" t="s">
        <v>922</v>
      </c>
      <c r="D567" s="45">
        <v>41734309</v>
      </c>
      <c r="E567" s="35" t="s">
        <v>3500</v>
      </c>
      <c r="F567" s="29" t="s">
        <v>1720</v>
      </c>
      <c r="G567" s="29" t="s">
        <v>1702</v>
      </c>
      <c r="H567" s="30">
        <f t="shared" si="87"/>
        <v>30337</v>
      </c>
      <c r="I567" s="29" t="s">
        <v>1720</v>
      </c>
      <c r="J567" s="28">
        <v>0</v>
      </c>
      <c r="K567" s="31">
        <v>0</v>
      </c>
      <c r="L567" s="7"/>
      <c r="M567" s="7"/>
      <c r="N567" s="7"/>
      <c r="O567" s="32" t="str">
        <f>"Retención Judicial "&amp;(Tabla1[[#This Row],[JUDICIAL]]*100)&amp;"%"</f>
        <v>Retención Judicial 0%</v>
      </c>
      <c r="P567" s="7"/>
      <c r="Q567" s="33">
        <f t="shared" si="92"/>
        <v>930</v>
      </c>
      <c r="R567" s="34">
        <f>+Tabla1[[#This Row],[MINIMO VITAL]]*9%</f>
        <v>83.7</v>
      </c>
      <c r="S567" s="7"/>
      <c r="T567" s="7">
        <f t="shared" ca="1" si="83"/>
        <v>36</v>
      </c>
      <c r="U567" s="7" t="str">
        <f t="shared" si="84"/>
        <v>41734309</v>
      </c>
      <c r="V567" s="7"/>
      <c r="W567" s="7"/>
      <c r="X567" s="7"/>
      <c r="Y567" s="7"/>
      <c r="Z567" s="7"/>
      <c r="AA567" s="8">
        <f>+Tabla1[[#This Row],[FECHA DE
NACIMIENTO]]</f>
        <v>30337</v>
      </c>
      <c r="AB567" s="20"/>
      <c r="AC567" s="7"/>
      <c r="AD567" s="7" t="str">
        <f>IF(COUNTIF(D$1:D566,D567)=0,"OK","Duplicado")</f>
        <v>OK</v>
      </c>
      <c r="AE567" s="7" t="str">
        <f t="shared" ca="1" si="85"/>
        <v>Inactivo</v>
      </c>
      <c r="AF567" s="9" t="s">
        <v>1720</v>
      </c>
      <c r="AG567" s="9" t="str">
        <f t="shared" si="88"/>
        <v/>
      </c>
      <c r="AH567" s="7"/>
      <c r="AI567" s="7"/>
      <c r="AJ567" s="7"/>
      <c r="AK567" s="7"/>
      <c r="AL567" s="7"/>
      <c r="AM567" s="7"/>
      <c r="AN567" s="7"/>
      <c r="AO567" s="7" t="e">
        <f ca="1">SEPARARAPELLIDOS2018(Tabla1[[#This Row],[APELLIDOS Y NOMBRES]])</f>
        <v>#NAME?</v>
      </c>
      <c r="AP567" s="7">
        <f t="shared" ca="1" si="89"/>
        <v>0</v>
      </c>
      <c r="AQ567" s="7">
        <f t="shared" ca="1" si="90"/>
        <v>0</v>
      </c>
      <c r="AR567" s="7">
        <f t="shared" ca="1" si="91"/>
        <v>0</v>
      </c>
      <c r="AS567" s="7" t="e">
        <f ca="1">QuitarSimbolos(Tabla1[[#This Row],[CODTRA5]])</f>
        <v>#NAME?</v>
      </c>
      <c r="AT567" s="7" t="s">
        <v>1703</v>
      </c>
      <c r="AU567" s="7">
        <f t="shared" si="86"/>
        <v>1</v>
      </c>
      <c r="AV567" s="7">
        <v>1</v>
      </c>
      <c r="AW567" s="7" t="str">
        <f>+Tabla1[[#This Row],[DNI23]]</f>
        <v>41734309</v>
      </c>
      <c r="AX567" s="7">
        <v>604</v>
      </c>
      <c r="AY567" s="8">
        <f>+Tabla1[[#This Row],[FECHA DE
NACIMIENTO]]</f>
        <v>30337</v>
      </c>
      <c r="AZ567" s="7">
        <f ca="1">+Tabla1[[#This Row],[CODTRA6]]</f>
        <v>0</v>
      </c>
      <c r="BA567" s="7">
        <f ca="1">+Tabla1[[#This Row],[CODTRA7]]</f>
        <v>0</v>
      </c>
      <c r="BB567" s="7" t="e">
        <f ca="1">+Tabla1[[#This Row],[CODTRA8]]</f>
        <v>#NAME?</v>
      </c>
      <c r="BC567" s="7">
        <f>+Tabla1[[#This Row],[SEXO]]</f>
        <v>1</v>
      </c>
      <c r="BD567" s="7">
        <v>9589</v>
      </c>
      <c r="BE567" s="7"/>
      <c r="BF567" s="7">
        <v>999987506</v>
      </c>
      <c r="BG567" s="10" t="s">
        <v>1836</v>
      </c>
      <c r="BH567" s="7"/>
      <c r="BI567" s="9"/>
      <c r="BJ567" s="7"/>
      <c r="BK567" s="7"/>
      <c r="BL567" s="7"/>
      <c r="BM567" s="7" t="s">
        <v>1725</v>
      </c>
      <c r="BN567" s="7">
        <v>4</v>
      </c>
      <c r="BO567" s="7"/>
      <c r="BP567" s="7"/>
      <c r="BQ567" s="7"/>
      <c r="BR567" s="7">
        <v>2</v>
      </c>
      <c r="BS567" s="7" t="s">
        <v>1758</v>
      </c>
      <c r="BT567" s="7"/>
      <c r="BU567" s="7">
        <v>170301</v>
      </c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9"/>
      <c r="CH567" s="9"/>
      <c r="CI567" s="9"/>
      <c r="CJ567" s="7">
        <v>1</v>
      </c>
    </row>
    <row r="568" spans="1:88" ht="15" x14ac:dyDescent="0.25">
      <c r="A568">
        <v>567</v>
      </c>
      <c r="B568" s="28">
        <v>8</v>
      </c>
      <c r="C568" s="28" t="s">
        <v>923</v>
      </c>
      <c r="D568" s="45">
        <v>30822089</v>
      </c>
      <c r="E568" s="35" t="s">
        <v>2794</v>
      </c>
      <c r="F568" s="29"/>
      <c r="G568" s="29" t="s">
        <v>1702</v>
      </c>
      <c r="H568" s="30">
        <f t="shared" si="87"/>
        <v>17652</v>
      </c>
      <c r="I568" s="29"/>
      <c r="J568" s="28">
        <v>0</v>
      </c>
      <c r="K568" s="31">
        <v>0</v>
      </c>
      <c r="L568" s="7"/>
      <c r="M568" s="7"/>
      <c r="N568" s="7"/>
      <c r="O568" s="32" t="str">
        <f>"Retención Judicial "&amp;(Tabla1[[#This Row],[JUDICIAL]]*100)&amp;"%"</f>
        <v>Retención Judicial 0%</v>
      </c>
      <c r="P568" s="7"/>
      <c r="Q568" s="33">
        <f t="shared" si="92"/>
        <v>930</v>
      </c>
      <c r="R568" s="34">
        <f>+Tabla1[[#This Row],[MINIMO VITAL]]*9%</f>
        <v>83.7</v>
      </c>
      <c r="S568" s="7"/>
      <c r="T568" s="7">
        <f t="shared" ca="1" si="83"/>
        <v>70</v>
      </c>
      <c r="U568" s="7" t="str">
        <f t="shared" si="84"/>
        <v>30822089</v>
      </c>
      <c r="V568" s="7"/>
      <c r="W568" s="7"/>
      <c r="X568" s="7"/>
      <c r="Y568" s="7"/>
      <c r="Z568" s="7"/>
      <c r="AA568" s="8">
        <f>+Tabla1[[#This Row],[FECHA DE
NACIMIENTO]]</f>
        <v>17652</v>
      </c>
      <c r="AB568" s="20"/>
      <c r="AC568" s="7"/>
      <c r="AD568" s="7" t="str">
        <f>IF(COUNTIF(D$1:D567,D568)=0,"OK","Duplicado")</f>
        <v>OK</v>
      </c>
      <c r="AE568" s="7" t="str">
        <f t="shared" ca="1" si="85"/>
        <v>Inactivo</v>
      </c>
      <c r="AF568" s="9" t="s">
        <v>924</v>
      </c>
      <c r="AG568" s="9" t="str">
        <f t="shared" si="88"/>
        <v>CMAC</v>
      </c>
      <c r="AH568" s="7"/>
      <c r="AI568" s="7"/>
      <c r="AJ568" s="7"/>
      <c r="AK568" s="7"/>
      <c r="AL568" s="7"/>
      <c r="AM568" s="7"/>
      <c r="AN568" s="7"/>
      <c r="AO568" s="7" t="e">
        <f ca="1">SEPARARAPELLIDOS2018(Tabla1[[#This Row],[APELLIDOS Y NOMBRES]])</f>
        <v>#NAME?</v>
      </c>
      <c r="AP568" s="7">
        <f t="shared" ca="1" si="89"/>
        <v>0</v>
      </c>
      <c r="AQ568" s="7">
        <f t="shared" ca="1" si="90"/>
        <v>0</v>
      </c>
      <c r="AR568" s="7">
        <f t="shared" ca="1" si="91"/>
        <v>0</v>
      </c>
      <c r="AS568" s="7" t="e">
        <f ca="1">QuitarSimbolos(Tabla1[[#This Row],[CODTRA5]])</f>
        <v>#NAME?</v>
      </c>
      <c r="AT568" s="7" t="s">
        <v>1703</v>
      </c>
      <c r="AU568" s="7">
        <f t="shared" si="86"/>
        <v>1</v>
      </c>
      <c r="AV568" s="7">
        <v>1</v>
      </c>
      <c r="AW568" s="7" t="str">
        <f>+Tabla1[[#This Row],[DNI23]]</f>
        <v>30822089</v>
      </c>
      <c r="AX568" s="7">
        <v>604</v>
      </c>
      <c r="AY568" s="8">
        <f>+Tabla1[[#This Row],[FECHA DE
NACIMIENTO]]</f>
        <v>17652</v>
      </c>
      <c r="AZ568" s="7">
        <f ca="1">+Tabla1[[#This Row],[CODTRA6]]</f>
        <v>0</v>
      </c>
      <c r="BA568" s="7">
        <f ca="1">+Tabla1[[#This Row],[CODTRA7]]</f>
        <v>0</v>
      </c>
      <c r="BB568" s="7" t="e">
        <f ca="1">+Tabla1[[#This Row],[CODTRA8]]</f>
        <v>#NAME?</v>
      </c>
      <c r="BC568" s="7">
        <f>+Tabla1[[#This Row],[SEXO]]</f>
        <v>1</v>
      </c>
      <c r="BD568" s="7">
        <v>9589</v>
      </c>
      <c r="BE568" s="7"/>
      <c r="BF568" s="7">
        <v>982037837</v>
      </c>
      <c r="BG568" s="10" t="s">
        <v>2795</v>
      </c>
      <c r="BH568" s="7">
        <v>17</v>
      </c>
      <c r="BI568" s="9" t="s">
        <v>2132</v>
      </c>
      <c r="BJ568" s="7">
        <v>1064</v>
      </c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>
        <v>40701</v>
      </c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9"/>
      <c r="CH568" s="9"/>
      <c r="CI568" s="9"/>
      <c r="CJ568" s="7">
        <v>1</v>
      </c>
    </row>
    <row r="569" spans="1:88" ht="15" x14ac:dyDescent="0.25">
      <c r="A569">
        <v>568</v>
      </c>
      <c r="B569" s="28">
        <v>92</v>
      </c>
      <c r="C569" s="28" t="s">
        <v>925</v>
      </c>
      <c r="D569" s="45">
        <v>30820266</v>
      </c>
      <c r="E569" s="35" t="s">
        <v>2796</v>
      </c>
      <c r="F569" s="29" t="s">
        <v>2797</v>
      </c>
      <c r="G569" s="29" t="s">
        <v>1742</v>
      </c>
      <c r="H569" s="30">
        <f t="shared" si="87"/>
        <v>20936</v>
      </c>
      <c r="I569" s="29" t="s">
        <v>1737</v>
      </c>
      <c r="J569" s="28">
        <v>0</v>
      </c>
      <c r="K569" s="31">
        <v>0</v>
      </c>
      <c r="L569" s="7"/>
      <c r="M569" s="7"/>
      <c r="N569" s="7"/>
      <c r="O569" s="32" t="str">
        <f>"Retención Judicial "&amp;(Tabla1[[#This Row],[JUDICIAL]]*100)&amp;"%"</f>
        <v>Retención Judicial 0%</v>
      </c>
      <c r="P569" s="7"/>
      <c r="Q569" s="33">
        <f t="shared" si="92"/>
        <v>930</v>
      </c>
      <c r="R569" s="34">
        <f>+Tabla1[[#This Row],[MINIMO VITAL]]*9%</f>
        <v>83.7</v>
      </c>
      <c r="S569" s="7"/>
      <c r="T569" s="7">
        <f t="shared" ca="1" si="83"/>
        <v>61</v>
      </c>
      <c r="U569" s="7" t="str">
        <f t="shared" si="84"/>
        <v>30820266</v>
      </c>
      <c r="V569" s="7"/>
      <c r="W569" s="7"/>
      <c r="X569" s="7"/>
      <c r="Y569" s="7"/>
      <c r="Z569" s="7"/>
      <c r="AA569" s="8">
        <f>+Tabla1[[#This Row],[FECHA DE
NACIMIENTO]]</f>
        <v>20936</v>
      </c>
      <c r="AB569" s="20">
        <v>3.1</v>
      </c>
      <c r="AC569" s="7"/>
      <c r="AD569" s="7" t="str">
        <f>IF(COUNTIF(D$1:D568,D569)=0,"OK","Duplicado")</f>
        <v>OK</v>
      </c>
      <c r="AE569" s="7" t="str">
        <f t="shared" ca="1" si="85"/>
        <v>Inactivo</v>
      </c>
      <c r="AF569" s="9" t="s">
        <v>926</v>
      </c>
      <c r="AG569" s="9" t="str">
        <f t="shared" si="88"/>
        <v>CMAC</v>
      </c>
      <c r="AH569" s="7"/>
      <c r="AI569" s="7"/>
      <c r="AJ569" s="7"/>
      <c r="AK569" s="7"/>
      <c r="AL569" s="7"/>
      <c r="AM569" s="7"/>
      <c r="AN569" s="7"/>
      <c r="AO569" s="7" t="e">
        <f ca="1">SEPARARAPELLIDOS2018(Tabla1[[#This Row],[APELLIDOS Y NOMBRES]])</f>
        <v>#NAME?</v>
      </c>
      <c r="AP569" s="7">
        <f t="shared" ca="1" si="89"/>
        <v>0</v>
      </c>
      <c r="AQ569" s="7">
        <f t="shared" ca="1" si="90"/>
        <v>0</v>
      </c>
      <c r="AR569" s="7">
        <f t="shared" ca="1" si="91"/>
        <v>0</v>
      </c>
      <c r="AS569" s="7" t="e">
        <f ca="1">QuitarSimbolos(Tabla1[[#This Row],[CODTRA5]])</f>
        <v>#NAME?</v>
      </c>
      <c r="AT569" s="7" t="s">
        <v>1703</v>
      </c>
      <c r="AU569" s="7">
        <f t="shared" si="86"/>
        <v>1</v>
      </c>
      <c r="AV569" s="7">
        <v>1</v>
      </c>
      <c r="AW569" s="7" t="str">
        <f>+Tabla1[[#This Row],[DNI23]]</f>
        <v>30820266</v>
      </c>
      <c r="AX569" s="7">
        <v>604</v>
      </c>
      <c r="AY569" s="8">
        <f>+Tabla1[[#This Row],[FECHA DE
NACIMIENTO]]</f>
        <v>20936</v>
      </c>
      <c r="AZ569" s="7">
        <f ca="1">+Tabla1[[#This Row],[CODTRA6]]</f>
        <v>0</v>
      </c>
      <c r="BA569" s="7">
        <f ca="1">+Tabla1[[#This Row],[CODTRA7]]</f>
        <v>0</v>
      </c>
      <c r="BB569" s="7" t="e">
        <f ca="1">+Tabla1[[#This Row],[CODTRA8]]</f>
        <v>#NAME?</v>
      </c>
      <c r="BC569" s="7">
        <f>+Tabla1[[#This Row],[SEXO]]</f>
        <v>1</v>
      </c>
      <c r="BD569" s="7">
        <v>9589</v>
      </c>
      <c r="BE569" s="7"/>
      <c r="BF569" s="7">
        <v>999987506</v>
      </c>
      <c r="BG569" s="10" t="s">
        <v>1836</v>
      </c>
      <c r="BH569" s="7">
        <v>3</v>
      </c>
      <c r="BI569" s="9" t="s">
        <v>1768</v>
      </c>
      <c r="BJ569" s="7" t="s">
        <v>1769</v>
      </c>
      <c r="BK569" s="7"/>
      <c r="BL569" s="7"/>
      <c r="BM569" s="7" t="s">
        <v>1750</v>
      </c>
      <c r="BN569" s="7">
        <v>31</v>
      </c>
      <c r="BO569" s="7"/>
      <c r="BP569" s="7"/>
      <c r="BQ569" s="7"/>
      <c r="BR569" s="7"/>
      <c r="BS569" s="7"/>
      <c r="BT569" s="7"/>
      <c r="BU569" s="7">
        <v>170301</v>
      </c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9"/>
      <c r="CH569" s="9"/>
      <c r="CI569" s="9"/>
      <c r="CJ569" s="7">
        <v>1</v>
      </c>
    </row>
    <row r="570" spans="1:88" ht="15" x14ac:dyDescent="0.25">
      <c r="A570">
        <v>569</v>
      </c>
      <c r="B570" s="28">
        <v>256</v>
      </c>
      <c r="C570" s="28" t="s">
        <v>3503</v>
      </c>
      <c r="D570" s="45">
        <v>30823483</v>
      </c>
      <c r="E570" s="35" t="s">
        <v>3501</v>
      </c>
      <c r="F570" s="35" t="s">
        <v>3681</v>
      </c>
      <c r="G570" s="35" t="s">
        <v>1736</v>
      </c>
      <c r="H570" s="30">
        <f t="shared" si="87"/>
        <v>21483</v>
      </c>
      <c r="I570" s="29" t="s">
        <v>1737</v>
      </c>
      <c r="J570" s="28">
        <v>0</v>
      </c>
      <c r="K570" s="31">
        <v>0</v>
      </c>
      <c r="L570" s="7"/>
      <c r="M570" s="7"/>
      <c r="N570" s="7"/>
      <c r="O570" s="32" t="str">
        <f>"Retención Judicial "&amp;(Tabla1[[#This Row],[JUDICIAL]]*100)&amp;"%"</f>
        <v>Retención Judicial 0%</v>
      </c>
      <c r="P570" s="7"/>
      <c r="Q570" s="33">
        <f t="shared" si="92"/>
        <v>930</v>
      </c>
      <c r="R570" s="34">
        <f>+Tabla1[[#This Row],[MINIMO VITAL]]*9%</f>
        <v>83.7</v>
      </c>
      <c r="S570" s="7"/>
      <c r="T570" s="7">
        <f t="shared" ca="1" si="83"/>
        <v>60</v>
      </c>
      <c r="U570" s="7" t="str">
        <f t="shared" si="84"/>
        <v>30823483</v>
      </c>
      <c r="V570" s="7"/>
      <c r="W570" s="7"/>
      <c r="X570" s="7"/>
      <c r="Y570" s="7"/>
      <c r="Z570" s="7"/>
      <c r="AA570" s="8">
        <f>+Tabla1[[#This Row],[FECHA DE
NACIMIENTO]]</f>
        <v>21483</v>
      </c>
      <c r="AB570" s="20"/>
      <c r="AC570" s="7"/>
      <c r="AD570" s="7" t="str">
        <f>IF(COUNTIF(D$1:D569,D570)=0,"OK","Duplicado")</f>
        <v>OK</v>
      </c>
      <c r="AE570" s="7" t="str">
        <f t="shared" ca="1" si="85"/>
        <v>Inactivo</v>
      </c>
      <c r="AF570" s="9" t="s">
        <v>1720</v>
      </c>
      <c r="AG570" s="9" t="str">
        <f t="shared" si="88"/>
        <v/>
      </c>
      <c r="AH570" s="7"/>
      <c r="AI570" s="7"/>
      <c r="AJ570" s="7"/>
      <c r="AK570" s="7"/>
      <c r="AL570" s="7"/>
      <c r="AM570" s="7"/>
      <c r="AN570" s="7"/>
      <c r="AO570" s="7" t="e">
        <f ca="1">SEPARARAPELLIDOS2018(Tabla1[[#This Row],[APELLIDOS Y NOMBRES]])</f>
        <v>#NAME?</v>
      </c>
      <c r="AP570" s="7">
        <f t="shared" ca="1" si="89"/>
        <v>0</v>
      </c>
      <c r="AQ570" s="7">
        <f t="shared" ca="1" si="90"/>
        <v>0</v>
      </c>
      <c r="AR570" s="7">
        <f t="shared" ca="1" si="91"/>
        <v>0</v>
      </c>
      <c r="AS570" s="7" t="e">
        <f ca="1">QuitarSimbolos(Tabla1[[#This Row],[CODTRA5]])</f>
        <v>#NAME?</v>
      </c>
      <c r="AT570" s="7" t="s">
        <v>1974</v>
      </c>
      <c r="AU570" s="7">
        <f t="shared" si="86"/>
        <v>2</v>
      </c>
      <c r="AV570" s="7">
        <v>1</v>
      </c>
      <c r="AW570" s="7" t="str">
        <f>+Tabla1[[#This Row],[DNI23]]</f>
        <v>30823483</v>
      </c>
      <c r="AX570" s="7">
        <v>604</v>
      </c>
      <c r="AY570" s="8">
        <f>+Tabla1[[#This Row],[FECHA DE
NACIMIENTO]]</f>
        <v>21483</v>
      </c>
      <c r="AZ570" s="7">
        <f ca="1">+Tabla1[[#This Row],[CODTRA6]]</f>
        <v>0</v>
      </c>
      <c r="BA570" s="7">
        <f ca="1">+Tabla1[[#This Row],[CODTRA7]]</f>
        <v>0</v>
      </c>
      <c r="BB570" s="7" t="e">
        <f ca="1">+Tabla1[[#This Row],[CODTRA8]]</f>
        <v>#NAME?</v>
      </c>
      <c r="BC570" s="7">
        <f>+Tabla1[[#This Row],[SEXO]]</f>
        <v>2</v>
      </c>
      <c r="BD570" s="7">
        <v>9589</v>
      </c>
      <c r="BE570" s="7"/>
      <c r="BF570" s="7">
        <v>959616135</v>
      </c>
      <c r="BG570" s="10" t="s">
        <v>1704</v>
      </c>
      <c r="BH570" s="7">
        <v>3</v>
      </c>
      <c r="BI570" s="9" t="s">
        <v>2777</v>
      </c>
      <c r="BJ570" s="7">
        <v>402</v>
      </c>
      <c r="BK570" s="7"/>
      <c r="BL570" s="7"/>
      <c r="BM570" s="7"/>
      <c r="BN570" s="7"/>
      <c r="BO570" s="7"/>
      <c r="BP570" s="7"/>
      <c r="BQ570" s="7"/>
      <c r="BR570" s="7">
        <v>2</v>
      </c>
      <c r="BS570" s="7" t="s">
        <v>2230</v>
      </c>
      <c r="BT570" s="7"/>
      <c r="BU570" s="7">
        <v>40701</v>
      </c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9"/>
      <c r="CH570" s="9"/>
      <c r="CI570" s="9"/>
      <c r="CJ570" s="7">
        <v>1</v>
      </c>
    </row>
    <row r="571" spans="1:88" ht="15" x14ac:dyDescent="0.25">
      <c r="A571">
        <v>570</v>
      </c>
      <c r="B571" s="28">
        <v>380</v>
      </c>
      <c r="C571" s="28" t="s">
        <v>3504</v>
      </c>
      <c r="D571" s="45">
        <v>30837465</v>
      </c>
      <c r="E571" s="35" t="s">
        <v>3502</v>
      </c>
      <c r="F571" s="35" t="s">
        <v>3682</v>
      </c>
      <c r="G571" s="35" t="s">
        <v>1742</v>
      </c>
      <c r="H571" s="30">
        <f t="shared" si="87"/>
        <v>27976</v>
      </c>
      <c r="I571" s="29" t="s">
        <v>1710</v>
      </c>
      <c r="J571" s="28">
        <v>0</v>
      </c>
      <c r="K571" s="31">
        <v>0</v>
      </c>
      <c r="L571" s="7"/>
      <c r="M571" s="7"/>
      <c r="N571" s="7"/>
      <c r="O571" s="32" t="str">
        <f>"Retención Judicial "&amp;(Tabla1[[#This Row],[JUDICIAL]]*100)&amp;"%"</f>
        <v>Retención Judicial 0%</v>
      </c>
      <c r="P571" s="7"/>
      <c r="Q571" s="33">
        <f t="shared" si="92"/>
        <v>930</v>
      </c>
      <c r="R571" s="34">
        <f>+Tabla1[[#This Row],[MINIMO VITAL]]*9%</f>
        <v>83.7</v>
      </c>
      <c r="S571" s="7"/>
      <c r="T571" s="7">
        <f t="shared" ca="1" si="83"/>
        <v>42</v>
      </c>
      <c r="U571" s="7" t="str">
        <f t="shared" si="84"/>
        <v>30837465</v>
      </c>
      <c r="V571" s="7"/>
      <c r="W571" s="7"/>
      <c r="X571" s="7"/>
      <c r="Y571" s="7"/>
      <c r="Z571" s="7"/>
      <c r="AA571" s="8">
        <f>+Tabla1[[#This Row],[FECHA DE
NACIMIENTO]]</f>
        <v>27976</v>
      </c>
      <c r="AB571" s="20"/>
      <c r="AC571" s="7"/>
      <c r="AD571" s="7" t="str">
        <f>IF(COUNTIF(D$1:D570,D571)=0,"OK","Duplicado")</f>
        <v>OK</v>
      </c>
      <c r="AE571" s="7" t="str">
        <f t="shared" ca="1" si="85"/>
        <v>Inactivo</v>
      </c>
      <c r="AF571" s="9" t="s">
        <v>1720</v>
      </c>
      <c r="AG571" s="9" t="str">
        <f t="shared" si="88"/>
        <v/>
      </c>
      <c r="AH571" s="7"/>
      <c r="AI571" s="7"/>
      <c r="AJ571" s="7"/>
      <c r="AK571" s="7"/>
      <c r="AL571" s="7"/>
      <c r="AM571" s="7"/>
      <c r="AN571" s="7"/>
      <c r="AO571" s="7" t="e">
        <f ca="1">SEPARARAPELLIDOS2018(Tabla1[[#This Row],[APELLIDOS Y NOMBRES]])</f>
        <v>#NAME?</v>
      </c>
      <c r="AP571" s="7">
        <f t="shared" ca="1" si="89"/>
        <v>0</v>
      </c>
      <c r="AQ571" s="7">
        <f t="shared" ca="1" si="90"/>
        <v>0</v>
      </c>
      <c r="AR571" s="7">
        <f t="shared" ca="1" si="91"/>
        <v>0</v>
      </c>
      <c r="AS571" s="7" t="e">
        <f ca="1">QuitarSimbolos(Tabla1[[#This Row],[CODTRA5]])</f>
        <v>#NAME?</v>
      </c>
      <c r="AT571" s="7" t="s">
        <v>1703</v>
      </c>
      <c r="AU571" s="7">
        <f t="shared" si="86"/>
        <v>1</v>
      </c>
      <c r="AV571" s="7">
        <v>1</v>
      </c>
      <c r="AW571" s="7" t="str">
        <f>+Tabla1[[#This Row],[DNI23]]</f>
        <v>30837465</v>
      </c>
      <c r="AX571" s="7">
        <v>604</v>
      </c>
      <c r="AY571" s="8">
        <f>+Tabla1[[#This Row],[FECHA DE
NACIMIENTO]]</f>
        <v>27976</v>
      </c>
      <c r="AZ571" s="7">
        <f ca="1">+Tabla1[[#This Row],[CODTRA6]]</f>
        <v>0</v>
      </c>
      <c r="BA571" s="7">
        <f ca="1">+Tabla1[[#This Row],[CODTRA7]]</f>
        <v>0</v>
      </c>
      <c r="BB571" s="7" t="e">
        <f ca="1">+Tabla1[[#This Row],[CODTRA8]]</f>
        <v>#NAME?</v>
      </c>
      <c r="BC571" s="7">
        <f>+Tabla1[[#This Row],[SEXO]]</f>
        <v>1</v>
      </c>
      <c r="BD571" s="7">
        <v>9589</v>
      </c>
      <c r="BE571" s="7"/>
      <c r="BF571" s="7">
        <v>957599166</v>
      </c>
      <c r="BG571" s="10" t="s">
        <v>2798</v>
      </c>
      <c r="BH571" s="7">
        <v>3</v>
      </c>
      <c r="BI571" s="9" t="s">
        <v>2777</v>
      </c>
      <c r="BJ571" s="7">
        <v>402</v>
      </c>
      <c r="BK571" s="7"/>
      <c r="BL571" s="7"/>
      <c r="BM571" s="7"/>
      <c r="BN571" s="7"/>
      <c r="BO571" s="7"/>
      <c r="BP571" s="7"/>
      <c r="BQ571" s="7"/>
      <c r="BR571" s="7">
        <v>2</v>
      </c>
      <c r="BS571" s="7" t="s">
        <v>2230</v>
      </c>
      <c r="BT571" s="7"/>
      <c r="BU571" s="7">
        <v>40701</v>
      </c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9"/>
      <c r="CH571" s="9"/>
      <c r="CI571" s="9"/>
      <c r="CJ571" s="7">
        <v>1</v>
      </c>
    </row>
    <row r="572" spans="1:88" ht="15" x14ac:dyDescent="0.25">
      <c r="A572">
        <v>571</v>
      </c>
      <c r="B572" s="28">
        <v>35</v>
      </c>
      <c r="C572" s="28" t="s">
        <v>927</v>
      </c>
      <c r="D572" s="45">
        <v>4621667</v>
      </c>
      <c r="E572" s="29" t="s">
        <v>2799</v>
      </c>
      <c r="F572" s="29"/>
      <c r="G572" s="29" t="s">
        <v>1702</v>
      </c>
      <c r="H572" s="30">
        <f t="shared" si="87"/>
        <v>18498</v>
      </c>
      <c r="I572" s="29" t="s">
        <v>1720</v>
      </c>
      <c r="J572" s="28">
        <v>0</v>
      </c>
      <c r="K572" s="31">
        <v>0</v>
      </c>
      <c r="L572" s="7"/>
      <c r="M572" s="7"/>
      <c r="N572" s="7"/>
      <c r="O572" s="32" t="str">
        <f>"Retención Judicial "&amp;(Tabla1[[#This Row],[JUDICIAL]]*100)&amp;"%"</f>
        <v>Retención Judicial 0%</v>
      </c>
      <c r="P572" s="7"/>
      <c r="Q572" s="33">
        <f t="shared" si="92"/>
        <v>930</v>
      </c>
      <c r="R572" s="34">
        <f>+Tabla1[[#This Row],[MINIMO VITAL]]*9%</f>
        <v>83.7</v>
      </c>
      <c r="S572" s="7"/>
      <c r="T572" s="7">
        <f t="shared" ca="1" si="83"/>
        <v>68</v>
      </c>
      <c r="U572" s="7" t="str">
        <f t="shared" si="84"/>
        <v>04621667</v>
      </c>
      <c r="V572" s="7"/>
      <c r="W572" s="7"/>
      <c r="X572" s="7"/>
      <c r="Y572" s="7"/>
      <c r="Z572" s="7"/>
      <c r="AA572" s="8">
        <f>+Tabla1[[#This Row],[FECHA DE
NACIMIENTO]]</f>
        <v>18498</v>
      </c>
      <c r="AB572" s="20"/>
      <c r="AC572" s="7"/>
      <c r="AD572" s="7" t="str">
        <f>IF(COUNTIF(D$1:D571,D572)=0,"OK","Duplicado")</f>
        <v>OK</v>
      </c>
      <c r="AE572" s="7" t="str">
        <f t="shared" ca="1" si="85"/>
        <v>Inactivo</v>
      </c>
      <c r="AF572" s="9" t="s">
        <v>928</v>
      </c>
      <c r="AG572" s="9" t="str">
        <f t="shared" si="88"/>
        <v>CMAC</v>
      </c>
      <c r="AH572" s="7"/>
      <c r="AI572" s="7"/>
      <c r="AJ572" s="7"/>
      <c r="AK572" s="7"/>
      <c r="AL572" s="7"/>
      <c r="AM572" s="7"/>
      <c r="AN572" s="7"/>
      <c r="AO572" s="7" t="e">
        <f ca="1">SEPARARAPELLIDOS2018(Tabla1[[#This Row],[APELLIDOS Y NOMBRES]])</f>
        <v>#NAME?</v>
      </c>
      <c r="AP572" s="7">
        <f t="shared" ca="1" si="89"/>
        <v>0</v>
      </c>
      <c r="AQ572" s="7">
        <f t="shared" ca="1" si="90"/>
        <v>0</v>
      </c>
      <c r="AR572" s="7">
        <f t="shared" ca="1" si="91"/>
        <v>0</v>
      </c>
      <c r="AS572" s="7" t="e">
        <f ca="1">QuitarSimbolos(Tabla1[[#This Row],[CODTRA5]])</f>
        <v>#NAME?</v>
      </c>
      <c r="AT572" s="7" t="s">
        <v>1703</v>
      </c>
      <c r="AU572" s="7">
        <f t="shared" si="86"/>
        <v>1</v>
      </c>
      <c r="AV572" s="7">
        <v>1</v>
      </c>
      <c r="AW572" s="7" t="str">
        <f>+Tabla1[[#This Row],[DNI23]]</f>
        <v>04621667</v>
      </c>
      <c r="AX572" s="7">
        <v>604</v>
      </c>
      <c r="AY572" s="8">
        <f>+Tabla1[[#This Row],[FECHA DE
NACIMIENTO]]</f>
        <v>18498</v>
      </c>
      <c r="AZ572" s="7">
        <f ca="1">+Tabla1[[#This Row],[CODTRA6]]</f>
        <v>0</v>
      </c>
      <c r="BA572" s="7">
        <f ca="1">+Tabla1[[#This Row],[CODTRA7]]</f>
        <v>0</v>
      </c>
      <c r="BB572" s="7" t="e">
        <f ca="1">+Tabla1[[#This Row],[CODTRA8]]</f>
        <v>#NAME?</v>
      </c>
      <c r="BC572" s="7">
        <f>+Tabla1[[#This Row],[SEXO]]</f>
        <v>1</v>
      </c>
      <c r="BD572" s="7">
        <v>9589</v>
      </c>
      <c r="BE572" s="7"/>
      <c r="BF572" s="7">
        <v>958811399</v>
      </c>
      <c r="BG572" s="10" t="s">
        <v>2800</v>
      </c>
      <c r="BH572" s="7">
        <v>3</v>
      </c>
      <c r="BI572" s="9" t="s">
        <v>2777</v>
      </c>
      <c r="BJ572" s="7">
        <v>402</v>
      </c>
      <c r="BK572" s="7"/>
      <c r="BL572" s="7"/>
      <c r="BM572" s="7"/>
      <c r="BN572" s="7"/>
      <c r="BO572" s="7"/>
      <c r="BP572" s="7"/>
      <c r="BQ572" s="7"/>
      <c r="BR572" s="7">
        <v>2</v>
      </c>
      <c r="BS572" s="7" t="s">
        <v>2230</v>
      </c>
      <c r="BT572" s="7"/>
      <c r="BU572" s="7">
        <v>40701</v>
      </c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9"/>
      <c r="CH572" s="9"/>
      <c r="CI572" s="9"/>
      <c r="CJ572" s="7">
        <v>1</v>
      </c>
    </row>
    <row r="573" spans="1:88" ht="15" x14ac:dyDescent="0.25">
      <c r="A573">
        <v>572</v>
      </c>
      <c r="B573" s="28">
        <v>1052</v>
      </c>
      <c r="C573" s="28" t="s">
        <v>929</v>
      </c>
      <c r="D573" s="45">
        <v>4621711</v>
      </c>
      <c r="E573" s="29" t="s">
        <v>2801</v>
      </c>
      <c r="F573" s="29"/>
      <c r="G573" s="29" t="s">
        <v>1702</v>
      </c>
      <c r="H573" s="30">
        <f t="shared" si="87"/>
        <v>19877</v>
      </c>
      <c r="I573" s="29"/>
      <c r="J573" s="28">
        <v>0</v>
      </c>
      <c r="K573" s="31">
        <v>0</v>
      </c>
      <c r="L573" s="7"/>
      <c r="M573" s="7"/>
      <c r="N573" s="7"/>
      <c r="O573" s="32" t="str">
        <f>"Retención Judicial "&amp;(Tabla1[[#This Row],[JUDICIAL]]*100)&amp;"%"</f>
        <v>Retención Judicial 0%</v>
      </c>
      <c r="P573" s="7"/>
      <c r="Q573" s="33">
        <f t="shared" si="92"/>
        <v>930</v>
      </c>
      <c r="R573" s="34">
        <f>+Tabla1[[#This Row],[MINIMO VITAL]]*9%</f>
        <v>83.7</v>
      </c>
      <c r="S573" s="7"/>
      <c r="T573" s="7">
        <f t="shared" ca="1" si="83"/>
        <v>64</v>
      </c>
      <c r="U573" s="7" t="str">
        <f t="shared" si="84"/>
        <v>04621711</v>
      </c>
      <c r="V573" s="7"/>
      <c r="W573" s="7"/>
      <c r="X573" s="7"/>
      <c r="Y573" s="7"/>
      <c r="Z573" s="7"/>
      <c r="AA573" s="8">
        <f>+Tabla1[[#This Row],[FECHA DE
NACIMIENTO]]</f>
        <v>19877</v>
      </c>
      <c r="AB573" s="20"/>
      <c r="AC573" s="7"/>
      <c r="AD573" s="7" t="str">
        <f>IF(COUNTIF(D$1:D572,D573)=0,"OK","Duplicado")</f>
        <v>OK</v>
      </c>
      <c r="AE573" s="7" t="str">
        <f t="shared" ca="1" si="85"/>
        <v>Inactivo</v>
      </c>
      <c r="AF573" s="9" t="s">
        <v>930</v>
      </c>
      <c r="AG573" s="9" t="str">
        <f t="shared" si="88"/>
        <v>CMAC</v>
      </c>
      <c r="AH573" s="7"/>
      <c r="AI573" s="7"/>
      <c r="AJ573" s="7"/>
      <c r="AK573" s="7"/>
      <c r="AL573" s="7"/>
      <c r="AM573" s="7"/>
      <c r="AN573" s="7"/>
      <c r="AO573" s="7" t="e">
        <f ca="1">SEPARARAPELLIDOS2018(Tabla1[[#This Row],[APELLIDOS Y NOMBRES]])</f>
        <v>#NAME?</v>
      </c>
      <c r="AP573" s="7">
        <f t="shared" ca="1" si="89"/>
        <v>0</v>
      </c>
      <c r="AQ573" s="7">
        <f t="shared" ca="1" si="90"/>
        <v>0</v>
      </c>
      <c r="AR573" s="7">
        <f t="shared" ca="1" si="91"/>
        <v>0</v>
      </c>
      <c r="AS573" s="7" t="e">
        <f ca="1">QuitarSimbolos(Tabla1[[#This Row],[CODTRA5]])</f>
        <v>#NAME?</v>
      </c>
      <c r="AT573" s="7" t="s">
        <v>1974</v>
      </c>
      <c r="AU573" s="7">
        <f t="shared" si="86"/>
        <v>2</v>
      </c>
      <c r="AV573" s="7">
        <v>1</v>
      </c>
      <c r="AW573" s="7" t="str">
        <f>+Tabla1[[#This Row],[DNI23]]</f>
        <v>04621711</v>
      </c>
      <c r="AX573" s="7">
        <v>604</v>
      </c>
      <c r="AY573" s="8">
        <f>+Tabla1[[#This Row],[FECHA DE
NACIMIENTO]]</f>
        <v>19877</v>
      </c>
      <c r="AZ573" s="7">
        <f ca="1">+Tabla1[[#This Row],[CODTRA6]]</f>
        <v>0</v>
      </c>
      <c r="BA573" s="7">
        <f ca="1">+Tabla1[[#This Row],[CODTRA7]]</f>
        <v>0</v>
      </c>
      <c r="BB573" s="7" t="e">
        <f ca="1">+Tabla1[[#This Row],[CODTRA8]]</f>
        <v>#NAME?</v>
      </c>
      <c r="BC573" s="7">
        <f>+Tabla1[[#This Row],[SEXO]]</f>
        <v>2</v>
      </c>
      <c r="BD573" s="7">
        <v>9589</v>
      </c>
      <c r="BE573" s="7"/>
      <c r="BF573" s="7">
        <v>959616135</v>
      </c>
      <c r="BG573" s="10" t="s">
        <v>1704</v>
      </c>
      <c r="BH573" s="7"/>
      <c r="BI573" s="9"/>
      <c r="BJ573" s="7"/>
      <c r="BK573" s="7"/>
      <c r="BL573" s="7"/>
      <c r="BM573" s="7" t="s">
        <v>1797</v>
      </c>
      <c r="BN573" s="7">
        <v>12</v>
      </c>
      <c r="BO573" s="7"/>
      <c r="BP573" s="7"/>
      <c r="BQ573" s="7"/>
      <c r="BR573" s="7">
        <v>2</v>
      </c>
      <c r="BS573" s="7" t="s">
        <v>2450</v>
      </c>
      <c r="BT573" s="7"/>
      <c r="BU573" s="7">
        <v>40704</v>
      </c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9"/>
      <c r="CH573" s="9"/>
      <c r="CI573" s="9"/>
      <c r="CJ573" s="7">
        <v>1</v>
      </c>
    </row>
    <row r="574" spans="1:88" ht="15" x14ac:dyDescent="0.25">
      <c r="A574">
        <v>573</v>
      </c>
      <c r="B574" s="28">
        <v>36</v>
      </c>
      <c r="C574" s="28" t="s">
        <v>931</v>
      </c>
      <c r="D574" s="45">
        <v>40400533</v>
      </c>
      <c r="E574" s="29" t="s">
        <v>2802</v>
      </c>
      <c r="F574" s="29" t="s">
        <v>2803</v>
      </c>
      <c r="G574" s="29" t="s">
        <v>1736</v>
      </c>
      <c r="H574" s="30">
        <f t="shared" si="87"/>
        <v>29183</v>
      </c>
      <c r="I574" s="29" t="s">
        <v>1710</v>
      </c>
      <c r="J574" s="28">
        <v>0</v>
      </c>
      <c r="K574" s="31">
        <v>0</v>
      </c>
      <c r="L574" s="7"/>
      <c r="M574" s="7"/>
      <c r="N574" s="7"/>
      <c r="O574" s="32" t="str">
        <f>"Retención Judicial "&amp;(Tabla1[[#This Row],[JUDICIAL]]*100)&amp;"%"</f>
        <v>Retención Judicial 0%</v>
      </c>
      <c r="P574" s="7"/>
      <c r="Q574" s="33">
        <f t="shared" si="92"/>
        <v>930</v>
      </c>
      <c r="R574" s="34">
        <f>+Tabla1[[#This Row],[MINIMO VITAL]]*9%</f>
        <v>83.7</v>
      </c>
      <c r="S574" s="7"/>
      <c r="T574" s="7">
        <f t="shared" ca="1" si="83"/>
        <v>39</v>
      </c>
      <c r="U574" s="7" t="str">
        <f t="shared" si="84"/>
        <v>40400533</v>
      </c>
      <c r="V574" s="7"/>
      <c r="W574" s="7"/>
      <c r="X574" s="7"/>
      <c r="Y574" s="7"/>
      <c r="Z574" s="7"/>
      <c r="AA574" s="8">
        <f>+Tabla1[[#This Row],[FECHA DE
NACIMIENTO]]</f>
        <v>29183</v>
      </c>
      <c r="AB574" s="20"/>
      <c r="AC574" s="7"/>
      <c r="AD574" s="7" t="str">
        <f>IF(COUNTIF(D$1:D573,D574)=0,"OK","Duplicado")</f>
        <v>OK</v>
      </c>
      <c r="AE574" s="7" t="str">
        <f t="shared" ca="1" si="85"/>
        <v>Inactivo</v>
      </c>
      <c r="AF574" s="9" t="s">
        <v>932</v>
      </c>
      <c r="AG574" s="9" t="str">
        <f t="shared" si="88"/>
        <v>CMAC</v>
      </c>
      <c r="AH574" s="7"/>
      <c r="AI574" s="7"/>
      <c r="AJ574" s="7"/>
      <c r="AK574" s="7"/>
      <c r="AL574" s="7"/>
      <c r="AM574" s="7"/>
      <c r="AN574" s="7"/>
      <c r="AO574" s="7" t="e">
        <f ca="1">SEPARARAPELLIDOS2018(Tabla1[[#This Row],[APELLIDOS Y NOMBRES]])</f>
        <v>#NAME?</v>
      </c>
      <c r="AP574" s="7">
        <f t="shared" ca="1" si="89"/>
        <v>0</v>
      </c>
      <c r="AQ574" s="7">
        <f t="shared" ca="1" si="90"/>
        <v>0</v>
      </c>
      <c r="AR574" s="7">
        <f t="shared" ca="1" si="91"/>
        <v>0</v>
      </c>
      <c r="AS574" s="7" t="e">
        <f ca="1">QuitarSimbolos(Tabla1[[#This Row],[CODTRA5]])</f>
        <v>#NAME?</v>
      </c>
      <c r="AT574" s="7" t="s">
        <v>1703</v>
      </c>
      <c r="AU574" s="7">
        <f t="shared" si="86"/>
        <v>1</v>
      </c>
      <c r="AV574" s="7">
        <v>1</v>
      </c>
      <c r="AW574" s="7" t="str">
        <f>+Tabla1[[#This Row],[DNI23]]</f>
        <v>40400533</v>
      </c>
      <c r="AX574" s="7">
        <v>604</v>
      </c>
      <c r="AY574" s="8">
        <f>+Tabla1[[#This Row],[FECHA DE
NACIMIENTO]]</f>
        <v>29183</v>
      </c>
      <c r="AZ574" s="7">
        <f ca="1">+Tabla1[[#This Row],[CODTRA6]]</f>
        <v>0</v>
      </c>
      <c r="BA574" s="7">
        <f ca="1">+Tabla1[[#This Row],[CODTRA7]]</f>
        <v>0</v>
      </c>
      <c r="BB574" s="7" t="e">
        <f ca="1">+Tabla1[[#This Row],[CODTRA8]]</f>
        <v>#NAME?</v>
      </c>
      <c r="BC574" s="7">
        <f>+Tabla1[[#This Row],[SEXO]]</f>
        <v>1</v>
      </c>
      <c r="BD574" s="7">
        <v>9589</v>
      </c>
      <c r="BE574" s="7"/>
      <c r="BF574" s="7">
        <v>959616135</v>
      </c>
      <c r="BG574" s="10" t="s">
        <v>1704</v>
      </c>
      <c r="BH574" s="7"/>
      <c r="BI574" s="9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9"/>
      <c r="CH574" s="9"/>
      <c r="CI574" s="9"/>
      <c r="CJ574" s="7">
        <v>1</v>
      </c>
    </row>
    <row r="575" spans="1:88" ht="15" x14ac:dyDescent="0.25">
      <c r="A575">
        <v>574</v>
      </c>
      <c r="B575" s="28">
        <v>1053</v>
      </c>
      <c r="C575" s="28" t="s">
        <v>933</v>
      </c>
      <c r="D575" s="45">
        <v>42373382</v>
      </c>
      <c r="E575" s="29" t="s">
        <v>2804</v>
      </c>
      <c r="F575" s="29"/>
      <c r="G575" s="29" t="s">
        <v>1702</v>
      </c>
      <c r="H575" s="30">
        <f t="shared" si="87"/>
        <v>27748</v>
      </c>
      <c r="I575" s="29"/>
      <c r="J575" s="28">
        <v>0</v>
      </c>
      <c r="K575" s="31">
        <v>0</v>
      </c>
      <c r="L575" s="7"/>
      <c r="M575" s="7"/>
      <c r="N575" s="7"/>
      <c r="O575" s="32" t="str">
        <f>"Retención Judicial "&amp;(Tabla1[[#This Row],[JUDICIAL]]*100)&amp;"%"</f>
        <v>Retención Judicial 0%</v>
      </c>
      <c r="P575" s="7"/>
      <c r="Q575" s="33">
        <f t="shared" si="92"/>
        <v>930</v>
      </c>
      <c r="R575" s="34">
        <f>+Tabla1[[#This Row],[MINIMO VITAL]]*9%</f>
        <v>83.7</v>
      </c>
      <c r="S575" s="7"/>
      <c r="T575" s="7">
        <f t="shared" ca="1" si="83"/>
        <v>43</v>
      </c>
      <c r="U575" s="7" t="str">
        <f t="shared" si="84"/>
        <v>42373382</v>
      </c>
      <c r="V575" s="7"/>
      <c r="W575" s="7"/>
      <c r="X575" s="7"/>
      <c r="Y575" s="7"/>
      <c r="Z575" s="7"/>
      <c r="AA575" s="8">
        <f>+Tabla1[[#This Row],[FECHA DE
NACIMIENTO]]</f>
        <v>27748</v>
      </c>
      <c r="AB575" s="20">
        <v>3.1</v>
      </c>
      <c r="AC575" s="7"/>
      <c r="AD575" s="7" t="str">
        <f>IF(COUNTIF(D$1:D574,D575)=0,"OK","Duplicado")</f>
        <v>OK</v>
      </c>
      <c r="AE575" s="7" t="str">
        <f t="shared" ca="1" si="85"/>
        <v>Inactivo</v>
      </c>
      <c r="AF575" s="9" t="s">
        <v>934</v>
      </c>
      <c r="AG575" s="9" t="str">
        <f t="shared" si="88"/>
        <v>CMAC</v>
      </c>
      <c r="AH575" s="7"/>
      <c r="AI575" s="7"/>
      <c r="AJ575" s="7"/>
      <c r="AK575" s="7"/>
      <c r="AL575" s="7"/>
      <c r="AM575" s="7"/>
      <c r="AN575" s="7"/>
      <c r="AO575" s="7" t="e">
        <f ca="1">SEPARARAPELLIDOS2018(Tabla1[[#This Row],[APELLIDOS Y NOMBRES]])</f>
        <v>#NAME?</v>
      </c>
      <c r="AP575" s="7">
        <f t="shared" ca="1" si="89"/>
        <v>0</v>
      </c>
      <c r="AQ575" s="7">
        <f t="shared" ca="1" si="90"/>
        <v>0</v>
      </c>
      <c r="AR575" s="7">
        <f t="shared" ca="1" si="91"/>
        <v>0</v>
      </c>
      <c r="AS575" s="7" t="e">
        <f ca="1">QuitarSimbolos(Tabla1[[#This Row],[CODTRA5]])</f>
        <v>#NAME?</v>
      </c>
      <c r="AT575" s="7" t="s">
        <v>1703</v>
      </c>
      <c r="AU575" s="7">
        <f t="shared" si="86"/>
        <v>1</v>
      </c>
      <c r="AV575" s="7">
        <v>1</v>
      </c>
      <c r="AW575" s="7" t="str">
        <f>+Tabla1[[#This Row],[DNI23]]</f>
        <v>42373382</v>
      </c>
      <c r="AX575" s="7">
        <v>604</v>
      </c>
      <c r="AY575" s="8">
        <f>+Tabla1[[#This Row],[FECHA DE
NACIMIENTO]]</f>
        <v>27748</v>
      </c>
      <c r="AZ575" s="7">
        <f ca="1">+Tabla1[[#This Row],[CODTRA6]]</f>
        <v>0</v>
      </c>
      <c r="BA575" s="7">
        <f ca="1">+Tabla1[[#This Row],[CODTRA7]]</f>
        <v>0</v>
      </c>
      <c r="BB575" s="7" t="e">
        <f ca="1">+Tabla1[[#This Row],[CODTRA8]]</f>
        <v>#NAME?</v>
      </c>
      <c r="BC575" s="7">
        <f>+Tabla1[[#This Row],[SEXO]]</f>
        <v>1</v>
      </c>
      <c r="BD575" s="7">
        <v>9589</v>
      </c>
      <c r="BE575" s="7"/>
      <c r="BF575" s="7">
        <v>999987507</v>
      </c>
      <c r="BG575" s="10" t="s">
        <v>1704</v>
      </c>
      <c r="BH575" s="7"/>
      <c r="BI575" s="9"/>
      <c r="BJ575" s="7"/>
      <c r="BK575" s="7"/>
      <c r="BL575" s="7"/>
      <c r="BM575" s="7" t="s">
        <v>1750</v>
      </c>
      <c r="BN575" s="7">
        <v>17</v>
      </c>
      <c r="BO575" s="7"/>
      <c r="BP575" s="7"/>
      <c r="BQ575" s="7"/>
      <c r="BR575" s="7">
        <v>2</v>
      </c>
      <c r="BS575" s="7" t="s">
        <v>2805</v>
      </c>
      <c r="BT575" s="7"/>
      <c r="BU575" s="7">
        <v>40701</v>
      </c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9"/>
      <c r="CH575" s="9"/>
      <c r="CI575" s="9"/>
      <c r="CJ575" s="7">
        <v>1</v>
      </c>
    </row>
    <row r="576" spans="1:88" ht="15" x14ac:dyDescent="0.25">
      <c r="A576">
        <v>575</v>
      </c>
      <c r="B576" s="28">
        <v>499</v>
      </c>
      <c r="C576" s="28" t="s">
        <v>935</v>
      </c>
      <c r="D576" s="45">
        <v>30827031</v>
      </c>
      <c r="E576" s="29" t="s">
        <v>2806</v>
      </c>
      <c r="F576" s="29" t="s">
        <v>2807</v>
      </c>
      <c r="G576" s="29" t="s">
        <v>1742</v>
      </c>
      <c r="H576" s="30">
        <f t="shared" si="87"/>
        <v>22370</v>
      </c>
      <c r="I576" s="29" t="s">
        <v>1737</v>
      </c>
      <c r="J576" s="28">
        <v>0</v>
      </c>
      <c r="K576" s="31">
        <v>0</v>
      </c>
      <c r="L576" s="7"/>
      <c r="M576" s="7"/>
      <c r="N576" s="7"/>
      <c r="O576" s="32" t="str">
        <f>"Retención Judicial "&amp;(Tabla1[[#This Row],[JUDICIAL]]*100)&amp;"%"</f>
        <v>Retención Judicial 0%</v>
      </c>
      <c r="P576" s="7"/>
      <c r="Q576" s="33">
        <f t="shared" si="92"/>
        <v>930</v>
      </c>
      <c r="R576" s="34">
        <f>+Tabla1[[#This Row],[MINIMO VITAL]]*9%</f>
        <v>83.7</v>
      </c>
      <c r="S576" s="7"/>
      <c r="T576" s="7">
        <f t="shared" ca="1" si="83"/>
        <v>58</v>
      </c>
      <c r="U576" s="7" t="str">
        <f t="shared" si="84"/>
        <v>30827031</v>
      </c>
      <c r="V576" s="7"/>
      <c r="W576" s="7"/>
      <c r="X576" s="7"/>
      <c r="Y576" s="7"/>
      <c r="Z576" s="7"/>
      <c r="AA576" s="8">
        <f>+Tabla1[[#This Row],[FECHA DE
NACIMIENTO]]</f>
        <v>22370</v>
      </c>
      <c r="AB576" s="20">
        <v>3.1</v>
      </c>
      <c r="AC576" s="7"/>
      <c r="AD576" s="7" t="str">
        <f>IF(COUNTIF(D$1:D575,D576)=0,"OK","Duplicado")</f>
        <v>OK</v>
      </c>
      <c r="AE576" s="7" t="str">
        <f t="shared" ca="1" si="85"/>
        <v>Inactivo</v>
      </c>
      <c r="AF576" s="9" t="s">
        <v>936</v>
      </c>
      <c r="AG576" s="9" t="str">
        <f t="shared" si="88"/>
        <v>CMAC</v>
      </c>
      <c r="AH576" s="7"/>
      <c r="AI576" s="7"/>
      <c r="AJ576" s="7"/>
      <c r="AK576" s="7"/>
      <c r="AL576" s="7"/>
      <c r="AM576" s="7"/>
      <c r="AN576" s="7"/>
      <c r="AO576" s="7" t="e">
        <f ca="1">SEPARARAPELLIDOS2018(Tabla1[[#This Row],[APELLIDOS Y NOMBRES]])</f>
        <v>#NAME?</v>
      </c>
      <c r="AP576" s="7">
        <f t="shared" ca="1" si="89"/>
        <v>0</v>
      </c>
      <c r="AQ576" s="7">
        <f t="shared" ca="1" si="90"/>
        <v>0</v>
      </c>
      <c r="AR576" s="7">
        <f t="shared" ca="1" si="91"/>
        <v>0</v>
      </c>
      <c r="AS576" s="7" t="e">
        <f ca="1">QuitarSimbolos(Tabla1[[#This Row],[CODTRA5]])</f>
        <v>#NAME?</v>
      </c>
      <c r="AT576" s="7" t="s">
        <v>1703</v>
      </c>
      <c r="AU576" s="7">
        <f t="shared" si="86"/>
        <v>1</v>
      </c>
      <c r="AV576" s="7">
        <v>1</v>
      </c>
      <c r="AW576" s="7" t="str">
        <f>+Tabla1[[#This Row],[DNI23]]</f>
        <v>30827031</v>
      </c>
      <c r="AX576" s="7">
        <v>604</v>
      </c>
      <c r="AY576" s="8">
        <f>+Tabla1[[#This Row],[FECHA DE
NACIMIENTO]]</f>
        <v>22370</v>
      </c>
      <c r="AZ576" s="7">
        <f ca="1">+Tabla1[[#This Row],[CODTRA6]]</f>
        <v>0</v>
      </c>
      <c r="BA576" s="7">
        <f ca="1">+Tabla1[[#This Row],[CODTRA7]]</f>
        <v>0</v>
      </c>
      <c r="BB576" s="7" t="e">
        <f ca="1">+Tabla1[[#This Row],[CODTRA8]]</f>
        <v>#NAME?</v>
      </c>
      <c r="BC576" s="7">
        <f>+Tabla1[[#This Row],[SEXO]]</f>
        <v>1</v>
      </c>
      <c r="BD576" s="7">
        <v>9589</v>
      </c>
      <c r="BE576" s="7"/>
      <c r="BF576" s="7">
        <v>959616135</v>
      </c>
      <c r="BG576" s="10" t="s">
        <v>1704</v>
      </c>
      <c r="BH576" s="7">
        <v>3</v>
      </c>
      <c r="BI576" s="9" t="s">
        <v>2148</v>
      </c>
      <c r="BJ576" s="7">
        <v>240</v>
      </c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>
        <v>40701</v>
      </c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9"/>
      <c r="CH576" s="9"/>
      <c r="CI576" s="9"/>
      <c r="CJ576" s="7">
        <v>1</v>
      </c>
    </row>
    <row r="577" spans="1:88" ht="15" x14ac:dyDescent="0.25">
      <c r="A577">
        <v>576</v>
      </c>
      <c r="B577" s="28">
        <v>1055</v>
      </c>
      <c r="C577" s="28" t="s">
        <v>937</v>
      </c>
      <c r="D577" s="45">
        <v>3853027</v>
      </c>
      <c r="E577" s="29" t="s">
        <v>2808</v>
      </c>
      <c r="F577" s="29" t="s">
        <v>2809</v>
      </c>
      <c r="G577" s="29" t="s">
        <v>1736</v>
      </c>
      <c r="H577" s="30">
        <f t="shared" si="87"/>
        <v>24576</v>
      </c>
      <c r="I577" s="29" t="s">
        <v>1710</v>
      </c>
      <c r="J577" s="28">
        <v>0</v>
      </c>
      <c r="K577" s="31">
        <v>0</v>
      </c>
      <c r="L577" s="7"/>
      <c r="M577" s="7"/>
      <c r="N577" s="7"/>
      <c r="O577" s="32" t="str">
        <f>"Retención Judicial "&amp;(Tabla1[[#This Row],[JUDICIAL]]*100)&amp;"%"</f>
        <v>Retención Judicial 0%</v>
      </c>
      <c r="P577" s="7"/>
      <c r="Q577" s="33">
        <f t="shared" si="92"/>
        <v>930</v>
      </c>
      <c r="R577" s="34">
        <f>+Tabla1[[#This Row],[MINIMO VITAL]]*9%</f>
        <v>83.7</v>
      </c>
      <c r="S577" s="7"/>
      <c r="T577" s="7">
        <f t="shared" ca="1" si="83"/>
        <v>51</v>
      </c>
      <c r="U577" s="7" t="str">
        <f t="shared" si="84"/>
        <v>03853027</v>
      </c>
      <c r="V577" s="7"/>
      <c r="W577" s="7"/>
      <c r="X577" s="7"/>
      <c r="Y577" s="7"/>
      <c r="Z577" s="7"/>
      <c r="AA577" s="8">
        <f>+Tabla1[[#This Row],[FECHA DE
NACIMIENTO]]</f>
        <v>24576</v>
      </c>
      <c r="AB577" s="20"/>
      <c r="AC577" s="7"/>
      <c r="AD577" s="7" t="str">
        <f>IF(COUNTIF(D$1:D576,D577)=0,"OK","Duplicado")</f>
        <v>OK</v>
      </c>
      <c r="AE577" s="7" t="str">
        <f t="shared" ca="1" si="85"/>
        <v>Inactivo</v>
      </c>
      <c r="AF577" s="9" t="s">
        <v>938</v>
      </c>
      <c r="AG577" s="9" t="str">
        <f t="shared" si="88"/>
        <v>CMAC</v>
      </c>
      <c r="AH577" s="7"/>
      <c r="AI577" s="7"/>
      <c r="AJ577" s="7"/>
      <c r="AK577" s="7"/>
      <c r="AL577" s="7"/>
      <c r="AM577" s="7"/>
      <c r="AN577" s="7"/>
      <c r="AO577" s="7" t="e">
        <f ca="1">SEPARARAPELLIDOS2018(Tabla1[[#This Row],[APELLIDOS Y NOMBRES]])</f>
        <v>#NAME?</v>
      </c>
      <c r="AP577" s="7">
        <f t="shared" ca="1" si="89"/>
        <v>0</v>
      </c>
      <c r="AQ577" s="7">
        <f t="shared" ca="1" si="90"/>
        <v>0</v>
      </c>
      <c r="AR577" s="7">
        <f t="shared" ca="1" si="91"/>
        <v>0</v>
      </c>
      <c r="AS577" s="7" t="e">
        <f ca="1">QuitarSimbolos(Tabla1[[#This Row],[CODTRA5]])</f>
        <v>#NAME?</v>
      </c>
      <c r="AT577" s="7" t="s">
        <v>1703</v>
      </c>
      <c r="AU577" s="7">
        <f t="shared" si="86"/>
        <v>1</v>
      </c>
      <c r="AV577" s="7">
        <v>1</v>
      </c>
      <c r="AW577" s="7" t="str">
        <f>+Tabla1[[#This Row],[DNI23]]</f>
        <v>03853027</v>
      </c>
      <c r="AX577" s="7">
        <v>604</v>
      </c>
      <c r="AY577" s="8">
        <f>+Tabla1[[#This Row],[FECHA DE
NACIMIENTO]]</f>
        <v>24576</v>
      </c>
      <c r="AZ577" s="7">
        <f ca="1">+Tabla1[[#This Row],[CODTRA6]]</f>
        <v>0</v>
      </c>
      <c r="BA577" s="7">
        <f ca="1">+Tabla1[[#This Row],[CODTRA7]]</f>
        <v>0</v>
      </c>
      <c r="BB577" s="7" t="e">
        <f ca="1">+Tabla1[[#This Row],[CODTRA8]]</f>
        <v>#NAME?</v>
      </c>
      <c r="BC577" s="7">
        <f>+Tabla1[[#This Row],[SEXO]]</f>
        <v>1</v>
      </c>
      <c r="BD577" s="7">
        <v>9589</v>
      </c>
      <c r="BE577" s="7"/>
      <c r="BF577" s="7">
        <v>959616135</v>
      </c>
      <c r="BG577" s="10" t="s">
        <v>1704</v>
      </c>
      <c r="BH577" s="7">
        <v>3</v>
      </c>
      <c r="BI577" s="9" t="s">
        <v>2704</v>
      </c>
      <c r="BJ577" s="7">
        <v>360</v>
      </c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>
        <v>40701</v>
      </c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9"/>
      <c r="CH577" s="9"/>
      <c r="CI577" s="9"/>
      <c r="CJ577" s="7">
        <v>1</v>
      </c>
    </row>
    <row r="578" spans="1:88" ht="15" x14ac:dyDescent="0.25">
      <c r="A578">
        <v>577</v>
      </c>
      <c r="B578" s="28">
        <v>357</v>
      </c>
      <c r="C578" s="28" t="s">
        <v>939</v>
      </c>
      <c r="D578" s="45">
        <v>40241723</v>
      </c>
      <c r="E578" s="29" t="s">
        <v>2810</v>
      </c>
      <c r="F578" s="29" t="s">
        <v>2811</v>
      </c>
      <c r="G578" s="29" t="s">
        <v>1736</v>
      </c>
      <c r="H578" s="30">
        <f t="shared" si="87"/>
        <v>28992</v>
      </c>
      <c r="I578" s="29" t="s">
        <v>1710</v>
      </c>
      <c r="J578" s="28">
        <v>0</v>
      </c>
      <c r="K578" s="31">
        <v>0</v>
      </c>
      <c r="L578" s="7"/>
      <c r="M578" s="7"/>
      <c r="N578" s="7"/>
      <c r="O578" s="32" t="str">
        <f>"Retención Judicial "&amp;(Tabla1[[#This Row],[JUDICIAL]]*100)&amp;"%"</f>
        <v>Retención Judicial 0%</v>
      </c>
      <c r="P578" s="7"/>
      <c r="Q578" s="33">
        <f t="shared" si="92"/>
        <v>930</v>
      </c>
      <c r="R578" s="34">
        <f>+Tabla1[[#This Row],[MINIMO VITAL]]*9%</f>
        <v>83.7</v>
      </c>
      <c r="S578" s="7"/>
      <c r="T578" s="7">
        <f t="shared" ref="T578:T641" ca="1" si="93">IFERROR(DATEDIF(H578,TODAY(),"y")," ")</f>
        <v>39</v>
      </c>
      <c r="U578" s="7" t="str">
        <f t="shared" ref="U578:U641" si="94">IF(D578="","",REPT("0",8-LEN(D578))&amp;D578)</f>
        <v>40241723</v>
      </c>
      <c r="V578" s="7"/>
      <c r="W578" s="7"/>
      <c r="X578" s="7"/>
      <c r="Y578" s="7"/>
      <c r="Z578" s="7"/>
      <c r="AA578" s="8">
        <f>+Tabla1[[#This Row],[FECHA DE
NACIMIENTO]]</f>
        <v>28992</v>
      </c>
      <c r="AB578" s="20"/>
      <c r="AC578" s="7"/>
      <c r="AD578" s="7" t="str">
        <f>IF(COUNTIF(D$1:D577,D578)=0,"OK","Duplicado")</f>
        <v>OK</v>
      </c>
      <c r="AE578" s="7" t="str">
        <f t="shared" ref="AE578:AE641" ca="1" si="95">IF(TODAY()&lt;A578,"Pendiente",IF(TODAY()&gt;A578,"Inactivo","Activo"))</f>
        <v>Inactivo</v>
      </c>
      <c r="AF578" s="9" t="s">
        <v>940</v>
      </c>
      <c r="AG578" s="9" t="str">
        <f t="shared" si="88"/>
        <v>CMAC</v>
      </c>
      <c r="AH578" s="7"/>
      <c r="AI578" s="7"/>
      <c r="AJ578" s="7"/>
      <c r="AK578" s="7"/>
      <c r="AL578" s="7"/>
      <c r="AM578" s="7"/>
      <c r="AN578" s="7"/>
      <c r="AO578" s="7" t="e">
        <f ca="1">SEPARARAPELLIDOS2018(Tabla1[[#This Row],[APELLIDOS Y NOMBRES]])</f>
        <v>#NAME?</v>
      </c>
      <c r="AP578" s="7">
        <f t="shared" ca="1" si="89"/>
        <v>0</v>
      </c>
      <c r="AQ578" s="7">
        <f t="shared" ca="1" si="90"/>
        <v>0</v>
      </c>
      <c r="AR578" s="7">
        <f t="shared" ca="1" si="91"/>
        <v>0</v>
      </c>
      <c r="AS578" s="7" t="e">
        <f ca="1">QuitarSimbolos(Tabla1[[#This Row],[CODTRA5]])</f>
        <v>#NAME?</v>
      </c>
      <c r="AT578" s="7" t="s">
        <v>1703</v>
      </c>
      <c r="AU578" s="7">
        <f t="shared" ref="AU578:AU641" si="96">IF(AT578="","",IF(AT578="MASCULINO",1,2))</f>
        <v>1</v>
      </c>
      <c r="AV578" s="7">
        <v>1</v>
      </c>
      <c r="AW578" s="7" t="str">
        <f>+Tabla1[[#This Row],[DNI23]]</f>
        <v>40241723</v>
      </c>
      <c r="AX578" s="7">
        <v>604</v>
      </c>
      <c r="AY578" s="8">
        <f>+Tabla1[[#This Row],[FECHA DE
NACIMIENTO]]</f>
        <v>28992</v>
      </c>
      <c r="AZ578" s="7">
        <f ca="1">+Tabla1[[#This Row],[CODTRA6]]</f>
        <v>0</v>
      </c>
      <c r="BA578" s="7">
        <f ca="1">+Tabla1[[#This Row],[CODTRA7]]</f>
        <v>0</v>
      </c>
      <c r="BB578" s="7" t="e">
        <f ca="1">+Tabla1[[#This Row],[CODTRA8]]</f>
        <v>#NAME?</v>
      </c>
      <c r="BC578" s="7">
        <f>+Tabla1[[#This Row],[SEXO]]</f>
        <v>1</v>
      </c>
      <c r="BD578" s="7">
        <v>9589</v>
      </c>
      <c r="BE578" s="7"/>
      <c r="BF578" s="7">
        <v>964820734</v>
      </c>
      <c r="BG578" s="10" t="s">
        <v>2812</v>
      </c>
      <c r="BH578" s="7">
        <v>3</v>
      </c>
      <c r="BI578" s="9" t="s">
        <v>2813</v>
      </c>
      <c r="BJ578" s="7">
        <v>346</v>
      </c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>
        <v>40701</v>
      </c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9"/>
      <c r="CH578" s="9"/>
      <c r="CI578" s="9"/>
      <c r="CJ578" s="7">
        <v>1</v>
      </c>
    </row>
    <row r="579" spans="1:88" ht="15" x14ac:dyDescent="0.25">
      <c r="A579">
        <v>578</v>
      </c>
      <c r="B579" s="28">
        <v>1056</v>
      </c>
      <c r="C579" s="28" t="s">
        <v>941</v>
      </c>
      <c r="D579" s="45">
        <v>42409481</v>
      </c>
      <c r="E579" s="29" t="s">
        <v>2814</v>
      </c>
      <c r="F579" s="29"/>
      <c r="G579" s="29" t="s">
        <v>1702</v>
      </c>
      <c r="H579" s="30">
        <f t="shared" ref="H579:H642" si="97">IFERROR(DATE(MID(E579,1,2),MID(E579,3,2),MID(E579,5,2))," ")</f>
        <v>30755</v>
      </c>
      <c r="I579" s="29"/>
      <c r="J579" s="28">
        <v>0</v>
      </c>
      <c r="K579" s="31">
        <v>0</v>
      </c>
      <c r="L579" s="7"/>
      <c r="M579" s="7"/>
      <c r="N579" s="7"/>
      <c r="O579" s="32" t="str">
        <f>"Retención Judicial "&amp;(Tabla1[[#This Row],[JUDICIAL]]*100)&amp;"%"</f>
        <v>Retención Judicial 0%</v>
      </c>
      <c r="P579" s="7"/>
      <c r="Q579" s="33">
        <f t="shared" si="92"/>
        <v>930</v>
      </c>
      <c r="R579" s="34">
        <f>+Tabla1[[#This Row],[MINIMO VITAL]]*9%</f>
        <v>83.7</v>
      </c>
      <c r="S579" s="7"/>
      <c r="T579" s="7">
        <f t="shared" ca="1" si="93"/>
        <v>35</v>
      </c>
      <c r="U579" s="7" t="str">
        <f t="shared" si="94"/>
        <v>42409481</v>
      </c>
      <c r="V579" s="7"/>
      <c r="W579" s="7"/>
      <c r="X579" s="7"/>
      <c r="Y579" s="7"/>
      <c r="Z579" s="7"/>
      <c r="AA579" s="8">
        <f>+Tabla1[[#This Row],[FECHA DE
NACIMIENTO]]</f>
        <v>30755</v>
      </c>
      <c r="AB579" s="20"/>
      <c r="AC579" s="7"/>
      <c r="AD579" s="7" t="str">
        <f>IF(COUNTIF(D$1:D578,D579)=0,"OK","Duplicado")</f>
        <v>OK</v>
      </c>
      <c r="AE579" s="7" t="str">
        <f t="shared" ca="1" si="95"/>
        <v>Inactivo</v>
      </c>
      <c r="AF579" s="9" t="s">
        <v>942</v>
      </c>
      <c r="AG579" s="9" t="str">
        <f t="shared" ref="AG579:AG642" si="98">IF(AF579="","",IF(AF579="00","","CMAC"))</f>
        <v>CMAC</v>
      </c>
      <c r="AH579" s="7"/>
      <c r="AI579" s="7"/>
      <c r="AJ579" s="7"/>
      <c r="AK579" s="7"/>
      <c r="AL579" s="7"/>
      <c r="AM579" s="7"/>
      <c r="AN579" s="7"/>
      <c r="AO579" s="7" t="e">
        <f ca="1">SEPARARAPELLIDOS2018(Tabla1[[#This Row],[APELLIDOS Y NOMBRES]])</f>
        <v>#NAME?</v>
      </c>
      <c r="AP579" s="7">
        <f t="shared" ref="AP579:AP642" ca="1" si="99">IFERROR(IF(AO579="","",MID((REPLACE((AO579),(SEARCH("@",(AO579))),1,"")),(SEARCH("@",(REPLACE((AO579),(SEARCH("@",(AO579))),1,""))))+1,((LEN((REPLACE((AO579),(SEARCH("@",(AO579))),1,""))))-(SEARCH("@",(REPLACE((AO579),(SEARCH("@",(AO579))),1,""))))))),)</f>
        <v>0</v>
      </c>
      <c r="AQ579" s="7">
        <f t="shared" ref="AQ579:AQ642" ca="1" si="100">IFERROR(IF(AO579="","",LEFT(AO579,(SEARCH("@",AO579))-1)),)</f>
        <v>0</v>
      </c>
      <c r="AR579" s="7">
        <f t="shared" ref="AR579:AR642" ca="1" si="101">IFERROR(IF(AO579="","",LEFT((RIGHT(AO579,(LEN(AO579))-(SEARCH("@",AO579)))),(SEARCH("@",(RIGHT(AO579,(LEN(AO579))-(SEARCH("@",AO579))))))-1)),)</f>
        <v>0</v>
      </c>
      <c r="AS579" s="7" t="e">
        <f ca="1">QuitarSimbolos(Tabla1[[#This Row],[CODTRA5]])</f>
        <v>#NAME?</v>
      </c>
      <c r="AT579" s="7" t="s">
        <v>1703</v>
      </c>
      <c r="AU579" s="7">
        <f t="shared" si="96"/>
        <v>1</v>
      </c>
      <c r="AV579" s="7">
        <v>1</v>
      </c>
      <c r="AW579" s="7" t="str">
        <f>+Tabla1[[#This Row],[DNI23]]</f>
        <v>42409481</v>
      </c>
      <c r="AX579" s="7">
        <v>604</v>
      </c>
      <c r="AY579" s="8">
        <f>+Tabla1[[#This Row],[FECHA DE
NACIMIENTO]]</f>
        <v>30755</v>
      </c>
      <c r="AZ579" s="7">
        <f ca="1">+Tabla1[[#This Row],[CODTRA6]]</f>
        <v>0</v>
      </c>
      <c r="BA579" s="7">
        <f ca="1">+Tabla1[[#This Row],[CODTRA7]]</f>
        <v>0</v>
      </c>
      <c r="BB579" s="7" t="e">
        <f ca="1">+Tabla1[[#This Row],[CODTRA8]]</f>
        <v>#NAME?</v>
      </c>
      <c r="BC579" s="7">
        <f>+Tabla1[[#This Row],[SEXO]]</f>
        <v>1</v>
      </c>
      <c r="BD579" s="7">
        <v>9589</v>
      </c>
      <c r="BE579" s="7"/>
      <c r="BF579" s="7">
        <v>999987506</v>
      </c>
      <c r="BG579" s="10" t="s">
        <v>1836</v>
      </c>
      <c r="BH579" s="7">
        <v>3</v>
      </c>
      <c r="BI579" s="9" t="s">
        <v>2815</v>
      </c>
      <c r="BJ579" s="7" t="s">
        <v>1769</v>
      </c>
      <c r="BK579" s="7"/>
      <c r="BL579" s="7"/>
      <c r="BM579" s="7"/>
      <c r="BN579" s="7"/>
      <c r="BO579" s="7"/>
      <c r="BP579" s="7"/>
      <c r="BQ579" s="7"/>
      <c r="BR579" s="7"/>
      <c r="BS579" s="7"/>
      <c r="BT579" s="7" t="s">
        <v>2816</v>
      </c>
      <c r="BU579" s="7">
        <v>170301</v>
      </c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9"/>
      <c r="CH579" s="9"/>
      <c r="CI579" s="9"/>
      <c r="CJ579" s="7">
        <v>1</v>
      </c>
    </row>
    <row r="580" spans="1:88" ht="15" x14ac:dyDescent="0.25">
      <c r="A580">
        <v>579</v>
      </c>
      <c r="B580" s="28">
        <v>47</v>
      </c>
      <c r="C580" s="28" t="s">
        <v>943</v>
      </c>
      <c r="D580" s="45">
        <v>4748729</v>
      </c>
      <c r="E580" s="29" t="s">
        <v>2817</v>
      </c>
      <c r="F580" s="29" t="s">
        <v>2818</v>
      </c>
      <c r="G580" s="29" t="s">
        <v>1742</v>
      </c>
      <c r="H580" s="30">
        <f t="shared" si="97"/>
        <v>27831</v>
      </c>
      <c r="I580" s="29" t="s">
        <v>1737</v>
      </c>
      <c r="J580" s="28">
        <v>0</v>
      </c>
      <c r="K580" s="31">
        <v>0</v>
      </c>
      <c r="L580" s="7"/>
      <c r="M580" s="7"/>
      <c r="N580" s="7"/>
      <c r="O580" s="32" t="str">
        <f>"Retención Judicial "&amp;(Tabla1[[#This Row],[JUDICIAL]]*100)&amp;"%"</f>
        <v>Retención Judicial 0%</v>
      </c>
      <c r="P580" s="7"/>
      <c r="Q580" s="33">
        <f t="shared" ref="Q580:Q643" si="102">+Q579</f>
        <v>930</v>
      </c>
      <c r="R580" s="34">
        <f>+Tabla1[[#This Row],[MINIMO VITAL]]*9%</f>
        <v>83.7</v>
      </c>
      <c r="S580" s="7"/>
      <c r="T580" s="7">
        <f t="shared" ca="1" si="93"/>
        <v>43</v>
      </c>
      <c r="U580" s="7" t="str">
        <f t="shared" si="94"/>
        <v>04748729</v>
      </c>
      <c r="V580" s="7"/>
      <c r="W580" s="7"/>
      <c r="X580" s="7"/>
      <c r="Y580" s="7"/>
      <c r="Z580" s="7"/>
      <c r="AA580" s="8">
        <f>+Tabla1[[#This Row],[FECHA DE
NACIMIENTO]]</f>
        <v>27831</v>
      </c>
      <c r="AB580" s="20"/>
      <c r="AC580" s="7"/>
      <c r="AD580" s="7" t="str">
        <f>IF(COUNTIF(D$1:D579,D580)=0,"OK","Duplicado")</f>
        <v>OK</v>
      </c>
      <c r="AE580" s="7" t="str">
        <f t="shared" ca="1" si="95"/>
        <v>Inactivo</v>
      </c>
      <c r="AF580" s="9" t="s">
        <v>944</v>
      </c>
      <c r="AG580" s="9" t="str">
        <f t="shared" si="98"/>
        <v>CMAC</v>
      </c>
      <c r="AH580" s="7"/>
      <c r="AI580" s="7"/>
      <c r="AJ580" s="7"/>
      <c r="AK580" s="7"/>
      <c r="AL580" s="7"/>
      <c r="AM580" s="7"/>
      <c r="AN580" s="7"/>
      <c r="AO580" s="7" t="e">
        <f ca="1">SEPARARAPELLIDOS2018(Tabla1[[#This Row],[APELLIDOS Y NOMBRES]])</f>
        <v>#NAME?</v>
      </c>
      <c r="AP580" s="7">
        <f t="shared" ca="1" si="99"/>
        <v>0</v>
      </c>
      <c r="AQ580" s="7">
        <f t="shared" ca="1" si="100"/>
        <v>0</v>
      </c>
      <c r="AR580" s="7">
        <f t="shared" ca="1" si="101"/>
        <v>0</v>
      </c>
      <c r="AS580" s="7" t="e">
        <f ca="1">QuitarSimbolos(Tabla1[[#This Row],[CODTRA5]])</f>
        <v>#NAME?</v>
      </c>
      <c r="AT580" s="7" t="s">
        <v>1703</v>
      </c>
      <c r="AU580" s="7">
        <f t="shared" si="96"/>
        <v>1</v>
      </c>
      <c r="AV580" s="7">
        <v>1</v>
      </c>
      <c r="AW580" s="7" t="str">
        <f>+Tabla1[[#This Row],[DNI23]]</f>
        <v>04748729</v>
      </c>
      <c r="AX580" s="7">
        <v>604</v>
      </c>
      <c r="AY580" s="8">
        <f>+Tabla1[[#This Row],[FECHA DE
NACIMIENTO]]</f>
        <v>27831</v>
      </c>
      <c r="AZ580" s="7">
        <f ca="1">+Tabla1[[#This Row],[CODTRA6]]</f>
        <v>0</v>
      </c>
      <c r="BA580" s="7">
        <f ca="1">+Tabla1[[#This Row],[CODTRA7]]</f>
        <v>0</v>
      </c>
      <c r="BB580" s="7" t="e">
        <f ca="1">+Tabla1[[#This Row],[CODTRA8]]</f>
        <v>#NAME?</v>
      </c>
      <c r="BC580" s="7">
        <f>+Tabla1[[#This Row],[SEXO]]</f>
        <v>1</v>
      </c>
      <c r="BD580" s="7">
        <v>9589</v>
      </c>
      <c r="BE580" s="7"/>
      <c r="BF580" s="7">
        <v>959616135</v>
      </c>
      <c r="BG580" s="10" t="s">
        <v>1704</v>
      </c>
      <c r="BH580" s="7"/>
      <c r="BI580" s="9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 t="s">
        <v>2819</v>
      </c>
      <c r="BU580" s="7">
        <v>40704</v>
      </c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9"/>
      <c r="CH580" s="9"/>
      <c r="CI580" s="9"/>
      <c r="CJ580" s="7">
        <v>1</v>
      </c>
    </row>
    <row r="581" spans="1:88" ht="15" x14ac:dyDescent="0.25">
      <c r="A581">
        <v>580</v>
      </c>
      <c r="B581" s="28">
        <v>85</v>
      </c>
      <c r="C581" s="28" t="s">
        <v>945</v>
      </c>
      <c r="D581" s="45">
        <v>30826077</v>
      </c>
      <c r="E581" s="29" t="s">
        <v>2820</v>
      </c>
      <c r="F581" s="29" t="s">
        <v>2821</v>
      </c>
      <c r="G581" s="29" t="s">
        <v>1742</v>
      </c>
      <c r="H581" s="30">
        <f t="shared" si="97"/>
        <v>19450</v>
      </c>
      <c r="I581" s="29" t="s">
        <v>1737</v>
      </c>
      <c r="J581" s="28">
        <v>0</v>
      </c>
      <c r="K581" s="31">
        <v>0</v>
      </c>
      <c r="L581" s="7"/>
      <c r="M581" s="7"/>
      <c r="N581" s="7"/>
      <c r="O581" s="32" t="str">
        <f>"Retención Judicial "&amp;(Tabla1[[#This Row],[JUDICIAL]]*100)&amp;"%"</f>
        <v>Retención Judicial 0%</v>
      </c>
      <c r="P581" s="7"/>
      <c r="Q581" s="33">
        <f t="shared" si="102"/>
        <v>930</v>
      </c>
      <c r="R581" s="34">
        <f>+Tabla1[[#This Row],[MINIMO VITAL]]*9%</f>
        <v>83.7</v>
      </c>
      <c r="S581" s="7"/>
      <c r="T581" s="7">
        <f t="shared" ca="1" si="93"/>
        <v>66</v>
      </c>
      <c r="U581" s="7" t="str">
        <f t="shared" si="94"/>
        <v>30826077</v>
      </c>
      <c r="V581" s="7"/>
      <c r="W581" s="7"/>
      <c r="X581" s="7"/>
      <c r="Y581" s="7"/>
      <c r="Z581" s="7"/>
      <c r="AA581" s="8">
        <f>+Tabla1[[#This Row],[FECHA DE
NACIMIENTO]]</f>
        <v>19450</v>
      </c>
      <c r="AB581" s="20">
        <v>3.1</v>
      </c>
      <c r="AC581" s="7"/>
      <c r="AD581" s="7" t="str">
        <f>IF(COUNTIF(D$1:D580,D581)=0,"OK","Duplicado")</f>
        <v>OK</v>
      </c>
      <c r="AE581" s="7" t="str">
        <f t="shared" ca="1" si="95"/>
        <v>Inactivo</v>
      </c>
      <c r="AF581" s="9" t="s">
        <v>946</v>
      </c>
      <c r="AG581" s="9" t="str">
        <f t="shared" si="98"/>
        <v>CMAC</v>
      </c>
      <c r="AH581" s="7"/>
      <c r="AI581" s="7"/>
      <c r="AJ581" s="7"/>
      <c r="AK581" s="7"/>
      <c r="AL581" s="7"/>
      <c r="AM581" s="7"/>
      <c r="AN581" s="7"/>
      <c r="AO581" s="7" t="e">
        <f ca="1">SEPARARAPELLIDOS2018(Tabla1[[#This Row],[APELLIDOS Y NOMBRES]])</f>
        <v>#NAME?</v>
      </c>
      <c r="AP581" s="7">
        <f t="shared" ca="1" si="99"/>
        <v>0</v>
      </c>
      <c r="AQ581" s="7">
        <f t="shared" ca="1" si="100"/>
        <v>0</v>
      </c>
      <c r="AR581" s="7">
        <f t="shared" ca="1" si="101"/>
        <v>0</v>
      </c>
      <c r="AS581" s="7" t="e">
        <f ca="1">QuitarSimbolos(Tabla1[[#This Row],[CODTRA5]])</f>
        <v>#NAME?</v>
      </c>
      <c r="AT581" s="7" t="s">
        <v>1703</v>
      </c>
      <c r="AU581" s="7">
        <f t="shared" si="96"/>
        <v>1</v>
      </c>
      <c r="AV581" s="7">
        <v>1</v>
      </c>
      <c r="AW581" s="7" t="str">
        <f>+Tabla1[[#This Row],[DNI23]]</f>
        <v>30826077</v>
      </c>
      <c r="AX581" s="7">
        <v>604</v>
      </c>
      <c r="AY581" s="8">
        <f>+Tabla1[[#This Row],[FECHA DE
NACIMIENTO]]</f>
        <v>19450</v>
      </c>
      <c r="AZ581" s="7">
        <f ca="1">+Tabla1[[#This Row],[CODTRA6]]</f>
        <v>0</v>
      </c>
      <c r="BA581" s="7">
        <f ca="1">+Tabla1[[#This Row],[CODTRA7]]</f>
        <v>0</v>
      </c>
      <c r="BB581" s="7" t="e">
        <f ca="1">+Tabla1[[#This Row],[CODTRA8]]</f>
        <v>#NAME?</v>
      </c>
      <c r="BC581" s="7">
        <f>+Tabla1[[#This Row],[SEXO]]</f>
        <v>1</v>
      </c>
      <c r="BD581" s="7">
        <v>9589</v>
      </c>
      <c r="BE581" s="7"/>
      <c r="BF581" s="7">
        <v>999987507</v>
      </c>
      <c r="BG581" s="10" t="s">
        <v>1704</v>
      </c>
      <c r="BH581" s="7">
        <v>3</v>
      </c>
      <c r="BI581" s="9" t="s">
        <v>2777</v>
      </c>
      <c r="BJ581" s="7">
        <v>409</v>
      </c>
      <c r="BK581" s="7"/>
      <c r="BL581" s="7"/>
      <c r="BM581" s="7"/>
      <c r="BN581" s="7"/>
      <c r="BO581" s="7"/>
      <c r="BP581" s="7"/>
      <c r="BQ581" s="7"/>
      <c r="BR581" s="7">
        <v>2</v>
      </c>
      <c r="BS581" s="7" t="s">
        <v>2230</v>
      </c>
      <c r="BT581" s="7"/>
      <c r="BU581" s="7">
        <v>40701</v>
      </c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9"/>
      <c r="CH581" s="9"/>
      <c r="CI581" s="9"/>
      <c r="CJ581" s="7">
        <v>1</v>
      </c>
    </row>
    <row r="582" spans="1:88" ht="15" x14ac:dyDescent="0.25">
      <c r="A582">
        <v>581</v>
      </c>
      <c r="B582" s="28">
        <v>367</v>
      </c>
      <c r="C582" s="28" t="s">
        <v>947</v>
      </c>
      <c r="D582" s="45">
        <v>30827030</v>
      </c>
      <c r="E582" s="29" t="s">
        <v>2822</v>
      </c>
      <c r="F582" s="29" t="s">
        <v>2823</v>
      </c>
      <c r="G582" s="29" t="s">
        <v>1736</v>
      </c>
      <c r="H582" s="30">
        <f t="shared" si="97"/>
        <v>20919</v>
      </c>
      <c r="I582" s="29" t="s">
        <v>1710</v>
      </c>
      <c r="J582" s="28">
        <v>0</v>
      </c>
      <c r="K582" s="31">
        <v>0</v>
      </c>
      <c r="L582" s="7"/>
      <c r="M582" s="7"/>
      <c r="N582" s="7"/>
      <c r="O582" s="32" t="str">
        <f>"Retención Judicial "&amp;(Tabla1[[#This Row],[JUDICIAL]]*100)&amp;"%"</f>
        <v>Retención Judicial 0%</v>
      </c>
      <c r="P582" s="7"/>
      <c r="Q582" s="33">
        <f t="shared" si="102"/>
        <v>930</v>
      </c>
      <c r="R582" s="34">
        <f>+Tabla1[[#This Row],[MINIMO VITAL]]*9%</f>
        <v>83.7</v>
      </c>
      <c r="S582" s="7"/>
      <c r="T582" s="7">
        <f t="shared" ca="1" si="93"/>
        <v>62</v>
      </c>
      <c r="U582" s="7" t="str">
        <f t="shared" si="94"/>
        <v>30827030</v>
      </c>
      <c r="V582" s="7"/>
      <c r="W582" s="7"/>
      <c r="X582" s="7"/>
      <c r="Y582" s="7"/>
      <c r="Z582" s="7"/>
      <c r="AA582" s="8">
        <f>+Tabla1[[#This Row],[FECHA DE
NACIMIENTO]]</f>
        <v>20919</v>
      </c>
      <c r="AB582" s="20">
        <v>3.1</v>
      </c>
      <c r="AC582" s="7"/>
      <c r="AD582" s="7" t="str">
        <f>IF(COUNTIF(D$1:D581,D582)=0,"OK","Duplicado")</f>
        <v>OK</v>
      </c>
      <c r="AE582" s="7" t="str">
        <f t="shared" ca="1" si="95"/>
        <v>Inactivo</v>
      </c>
      <c r="AF582" s="9" t="s">
        <v>948</v>
      </c>
      <c r="AG582" s="9" t="str">
        <f t="shared" si="98"/>
        <v>CMAC</v>
      </c>
      <c r="AH582" s="7"/>
      <c r="AI582" s="7"/>
      <c r="AJ582" s="7"/>
      <c r="AK582" s="7"/>
      <c r="AL582" s="7"/>
      <c r="AM582" s="7"/>
      <c r="AN582" s="7"/>
      <c r="AO582" s="7" t="e">
        <f ca="1">SEPARARAPELLIDOS2018(Tabla1[[#This Row],[APELLIDOS Y NOMBRES]])</f>
        <v>#NAME?</v>
      </c>
      <c r="AP582" s="7">
        <f t="shared" ca="1" si="99"/>
        <v>0</v>
      </c>
      <c r="AQ582" s="7">
        <f t="shared" ca="1" si="100"/>
        <v>0</v>
      </c>
      <c r="AR582" s="7">
        <f t="shared" ca="1" si="101"/>
        <v>0</v>
      </c>
      <c r="AS582" s="7" t="e">
        <f ca="1">QuitarSimbolos(Tabla1[[#This Row],[CODTRA5]])</f>
        <v>#NAME?</v>
      </c>
      <c r="AT582" s="7" t="s">
        <v>1703</v>
      </c>
      <c r="AU582" s="7">
        <f t="shared" si="96"/>
        <v>1</v>
      </c>
      <c r="AV582" s="7">
        <v>1</v>
      </c>
      <c r="AW582" s="7" t="str">
        <f>+Tabla1[[#This Row],[DNI23]]</f>
        <v>30827030</v>
      </c>
      <c r="AX582" s="7">
        <v>604</v>
      </c>
      <c r="AY582" s="8">
        <f>+Tabla1[[#This Row],[FECHA DE
NACIMIENTO]]</f>
        <v>20919</v>
      </c>
      <c r="AZ582" s="7">
        <f ca="1">+Tabla1[[#This Row],[CODTRA6]]</f>
        <v>0</v>
      </c>
      <c r="BA582" s="7">
        <f ca="1">+Tabla1[[#This Row],[CODTRA7]]</f>
        <v>0</v>
      </c>
      <c r="BB582" s="7" t="e">
        <f ca="1">+Tabla1[[#This Row],[CODTRA8]]</f>
        <v>#NAME?</v>
      </c>
      <c r="BC582" s="7">
        <f>+Tabla1[[#This Row],[SEXO]]</f>
        <v>1</v>
      </c>
      <c r="BD582" s="7">
        <v>9589</v>
      </c>
      <c r="BE582" s="7"/>
      <c r="BF582" s="7">
        <v>959616135</v>
      </c>
      <c r="BG582" s="10" t="s">
        <v>1704</v>
      </c>
      <c r="BH582" s="7"/>
      <c r="BI582" s="9"/>
      <c r="BJ582" s="7"/>
      <c r="BK582" s="7"/>
      <c r="BL582" s="7"/>
      <c r="BM582" s="7" t="s">
        <v>4</v>
      </c>
      <c r="BN582" s="7">
        <v>6</v>
      </c>
      <c r="BO582" s="7"/>
      <c r="BP582" s="7"/>
      <c r="BQ582" s="7"/>
      <c r="BR582" s="7">
        <v>2</v>
      </c>
      <c r="BS582" s="7" t="s">
        <v>1739</v>
      </c>
      <c r="BT582" s="7"/>
      <c r="BU582" s="7">
        <v>170301</v>
      </c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9"/>
      <c r="CH582" s="9"/>
      <c r="CI582" s="9"/>
      <c r="CJ582" s="7">
        <v>1</v>
      </c>
    </row>
    <row r="583" spans="1:88" ht="15" x14ac:dyDescent="0.25">
      <c r="A583">
        <v>582</v>
      </c>
      <c r="B583" s="28">
        <v>1059</v>
      </c>
      <c r="C583" s="28" t="s">
        <v>949</v>
      </c>
      <c r="D583" s="45">
        <v>30863335</v>
      </c>
      <c r="E583" s="29" t="s">
        <v>2824</v>
      </c>
      <c r="F583" s="29" t="s">
        <v>2825</v>
      </c>
      <c r="G583" s="29" t="s">
        <v>1736</v>
      </c>
      <c r="H583" s="30">
        <f t="shared" si="97"/>
        <v>25272</v>
      </c>
      <c r="I583" s="29" t="s">
        <v>1710</v>
      </c>
      <c r="J583" s="28">
        <v>0</v>
      </c>
      <c r="K583" s="31">
        <v>0</v>
      </c>
      <c r="L583" s="7"/>
      <c r="M583" s="7"/>
      <c r="N583" s="7"/>
      <c r="O583" s="32" t="str">
        <f>"Retención Judicial "&amp;(Tabla1[[#This Row],[JUDICIAL]]*100)&amp;"%"</f>
        <v>Retención Judicial 0%</v>
      </c>
      <c r="P583" s="7"/>
      <c r="Q583" s="33">
        <f t="shared" si="102"/>
        <v>930</v>
      </c>
      <c r="R583" s="34">
        <f>+Tabla1[[#This Row],[MINIMO VITAL]]*9%</f>
        <v>83.7</v>
      </c>
      <c r="S583" s="7"/>
      <c r="T583" s="7">
        <f t="shared" ca="1" si="93"/>
        <v>50</v>
      </c>
      <c r="U583" s="7" t="str">
        <f t="shared" si="94"/>
        <v>30863335</v>
      </c>
      <c r="V583" s="7"/>
      <c r="W583" s="7"/>
      <c r="X583" s="7"/>
      <c r="Y583" s="7"/>
      <c r="Z583" s="7"/>
      <c r="AA583" s="8">
        <f>+Tabla1[[#This Row],[FECHA DE
NACIMIENTO]]</f>
        <v>25272</v>
      </c>
      <c r="AB583" s="20"/>
      <c r="AC583" s="7"/>
      <c r="AD583" s="7" t="str">
        <f>IF(COUNTIF(D$1:D582,D583)=0,"OK","Duplicado")</f>
        <v>OK</v>
      </c>
      <c r="AE583" s="7" t="str">
        <f t="shared" ca="1" si="95"/>
        <v>Inactivo</v>
      </c>
      <c r="AF583" s="9" t="s">
        <v>950</v>
      </c>
      <c r="AG583" s="9" t="str">
        <f t="shared" si="98"/>
        <v>CMAC</v>
      </c>
      <c r="AH583" s="7"/>
      <c r="AI583" s="7"/>
      <c r="AJ583" s="7"/>
      <c r="AK583" s="7"/>
      <c r="AL583" s="7"/>
      <c r="AM583" s="7"/>
      <c r="AN583" s="7"/>
      <c r="AO583" s="7" t="e">
        <f ca="1">SEPARARAPELLIDOS2018(Tabla1[[#This Row],[APELLIDOS Y NOMBRES]])</f>
        <v>#NAME?</v>
      </c>
      <c r="AP583" s="7">
        <f t="shared" ca="1" si="99"/>
        <v>0</v>
      </c>
      <c r="AQ583" s="7">
        <f t="shared" ca="1" si="100"/>
        <v>0</v>
      </c>
      <c r="AR583" s="7">
        <f t="shared" ca="1" si="101"/>
        <v>0</v>
      </c>
      <c r="AS583" s="7" t="e">
        <f ca="1">QuitarSimbolos(Tabla1[[#This Row],[CODTRA5]])</f>
        <v>#NAME?</v>
      </c>
      <c r="AT583" s="7" t="s">
        <v>1974</v>
      </c>
      <c r="AU583" s="7">
        <f t="shared" si="96"/>
        <v>2</v>
      </c>
      <c r="AV583" s="7">
        <v>1</v>
      </c>
      <c r="AW583" s="7" t="str">
        <f>+Tabla1[[#This Row],[DNI23]]</f>
        <v>30863335</v>
      </c>
      <c r="AX583" s="7">
        <v>604</v>
      </c>
      <c r="AY583" s="8">
        <f>+Tabla1[[#This Row],[FECHA DE
NACIMIENTO]]</f>
        <v>25272</v>
      </c>
      <c r="AZ583" s="7">
        <f ca="1">+Tabla1[[#This Row],[CODTRA6]]</f>
        <v>0</v>
      </c>
      <c r="BA583" s="7">
        <f ca="1">+Tabla1[[#This Row],[CODTRA7]]</f>
        <v>0</v>
      </c>
      <c r="BB583" s="7" t="e">
        <f ca="1">+Tabla1[[#This Row],[CODTRA8]]</f>
        <v>#NAME?</v>
      </c>
      <c r="BC583" s="7">
        <f>+Tabla1[[#This Row],[SEXO]]</f>
        <v>2</v>
      </c>
      <c r="BD583" s="7">
        <v>9589</v>
      </c>
      <c r="BE583" s="7"/>
      <c r="BF583" s="7">
        <v>959616135</v>
      </c>
      <c r="BG583" s="10" t="s">
        <v>1704</v>
      </c>
      <c r="BH583" s="7">
        <v>3</v>
      </c>
      <c r="BI583" s="9" t="s">
        <v>2322</v>
      </c>
      <c r="BJ583" s="7">
        <v>105</v>
      </c>
      <c r="BK583" s="7"/>
      <c r="BL583" s="7"/>
      <c r="BM583" s="7" t="s">
        <v>1750</v>
      </c>
      <c r="BN583" s="7"/>
      <c r="BO583" s="7"/>
      <c r="BP583" s="7"/>
      <c r="BQ583" s="7"/>
      <c r="BR583" s="7"/>
      <c r="BS583" s="7"/>
      <c r="BT583" s="7"/>
      <c r="BU583" s="7">
        <v>40701</v>
      </c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9"/>
      <c r="CH583" s="9"/>
      <c r="CI583" s="9"/>
      <c r="CJ583" s="7">
        <v>1</v>
      </c>
    </row>
    <row r="584" spans="1:88" ht="15" x14ac:dyDescent="0.25">
      <c r="A584">
        <v>583</v>
      </c>
      <c r="B584" s="28">
        <v>368</v>
      </c>
      <c r="C584" s="28" t="s">
        <v>3514</v>
      </c>
      <c r="D584" s="45">
        <v>30830804</v>
      </c>
      <c r="E584" s="35" t="s">
        <v>3505</v>
      </c>
      <c r="F584" s="35" t="s">
        <v>3683</v>
      </c>
      <c r="G584" s="35" t="s">
        <v>1757</v>
      </c>
      <c r="H584" s="30">
        <f t="shared" si="97"/>
        <v>23650</v>
      </c>
      <c r="I584" s="29" t="s">
        <v>1710</v>
      </c>
      <c r="J584" s="28">
        <v>0</v>
      </c>
      <c r="K584" s="31">
        <v>0</v>
      </c>
      <c r="L584" s="7"/>
      <c r="M584" s="7"/>
      <c r="N584" s="7"/>
      <c r="O584" s="32" t="str">
        <f>"Retención Judicial "&amp;(Tabla1[[#This Row],[JUDICIAL]]*100)&amp;"%"</f>
        <v>Retención Judicial 0%</v>
      </c>
      <c r="P584" s="7"/>
      <c r="Q584" s="33">
        <f t="shared" si="102"/>
        <v>930</v>
      </c>
      <c r="R584" s="34">
        <f>+Tabla1[[#This Row],[MINIMO VITAL]]*9%</f>
        <v>83.7</v>
      </c>
      <c r="S584" s="7"/>
      <c r="T584" s="7">
        <f t="shared" ca="1" si="93"/>
        <v>54</v>
      </c>
      <c r="U584" s="7" t="str">
        <f t="shared" si="94"/>
        <v>30830804</v>
      </c>
      <c r="V584" s="7"/>
      <c r="W584" s="7"/>
      <c r="X584" s="7"/>
      <c r="Y584" s="7"/>
      <c r="Z584" s="7"/>
      <c r="AA584" s="8">
        <f>+Tabla1[[#This Row],[FECHA DE
NACIMIENTO]]</f>
        <v>23650</v>
      </c>
      <c r="AB584" s="20"/>
      <c r="AC584" s="7"/>
      <c r="AD584" s="7" t="str">
        <f>IF(COUNTIF(D$1:D583,D584)=0,"OK","Duplicado")</f>
        <v>OK</v>
      </c>
      <c r="AE584" s="7" t="str">
        <f t="shared" ca="1" si="95"/>
        <v>Inactivo</v>
      </c>
      <c r="AF584" s="9" t="s">
        <v>1720</v>
      </c>
      <c r="AG584" s="9" t="str">
        <f t="shared" si="98"/>
        <v/>
      </c>
      <c r="AH584" s="7"/>
      <c r="AI584" s="7"/>
      <c r="AJ584" s="7"/>
      <c r="AK584" s="7"/>
      <c r="AL584" s="7"/>
      <c r="AM584" s="7"/>
      <c r="AN584" s="7"/>
      <c r="AO584" s="7" t="e">
        <f ca="1">SEPARARAPELLIDOS2018(Tabla1[[#This Row],[APELLIDOS Y NOMBRES]])</f>
        <v>#NAME?</v>
      </c>
      <c r="AP584" s="7">
        <f t="shared" ca="1" si="99"/>
        <v>0</v>
      </c>
      <c r="AQ584" s="7">
        <f t="shared" ca="1" si="100"/>
        <v>0</v>
      </c>
      <c r="AR584" s="7">
        <f t="shared" ca="1" si="101"/>
        <v>0</v>
      </c>
      <c r="AS584" s="7" t="e">
        <f ca="1">QuitarSimbolos(Tabla1[[#This Row],[CODTRA5]])</f>
        <v>#NAME?</v>
      </c>
      <c r="AT584" s="7" t="s">
        <v>1703</v>
      </c>
      <c r="AU584" s="7">
        <f t="shared" si="96"/>
        <v>1</v>
      </c>
      <c r="AV584" s="7">
        <v>1</v>
      </c>
      <c r="AW584" s="7" t="str">
        <f>+Tabla1[[#This Row],[DNI23]]</f>
        <v>30830804</v>
      </c>
      <c r="AX584" s="7">
        <v>604</v>
      </c>
      <c r="AY584" s="8">
        <f>+Tabla1[[#This Row],[FECHA DE
NACIMIENTO]]</f>
        <v>23650</v>
      </c>
      <c r="AZ584" s="7">
        <f ca="1">+Tabla1[[#This Row],[CODTRA6]]</f>
        <v>0</v>
      </c>
      <c r="BA584" s="7">
        <f ca="1">+Tabla1[[#This Row],[CODTRA7]]</f>
        <v>0</v>
      </c>
      <c r="BB584" s="7" t="e">
        <f ca="1">+Tabla1[[#This Row],[CODTRA8]]</f>
        <v>#NAME?</v>
      </c>
      <c r="BC584" s="7">
        <f>+Tabla1[[#This Row],[SEXO]]</f>
        <v>1</v>
      </c>
      <c r="BD584" s="7">
        <v>9589</v>
      </c>
      <c r="BE584" s="7"/>
      <c r="BF584" s="7">
        <v>959616135</v>
      </c>
      <c r="BG584" s="10" t="s">
        <v>1704</v>
      </c>
      <c r="BH584" s="7"/>
      <c r="BI584" s="9"/>
      <c r="BJ584" s="7"/>
      <c r="BK584" s="7"/>
      <c r="BL584" s="7"/>
      <c r="BM584" s="7" t="s">
        <v>6</v>
      </c>
      <c r="BN584" s="7">
        <v>16</v>
      </c>
      <c r="BO584" s="7"/>
      <c r="BP584" s="7"/>
      <c r="BQ584" s="7"/>
      <c r="BR584" s="7">
        <v>2</v>
      </c>
      <c r="BS584" s="7" t="s">
        <v>1733</v>
      </c>
      <c r="BT584" s="7"/>
      <c r="BU584" s="7">
        <v>170301</v>
      </c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9"/>
      <c r="CH584" s="9"/>
      <c r="CI584" s="9"/>
      <c r="CJ584" s="7">
        <v>1</v>
      </c>
    </row>
    <row r="585" spans="1:88" ht="15" x14ac:dyDescent="0.25">
      <c r="A585">
        <v>584</v>
      </c>
      <c r="B585" s="28">
        <v>207</v>
      </c>
      <c r="C585" s="28" t="s">
        <v>951</v>
      </c>
      <c r="D585" s="45">
        <v>30825802</v>
      </c>
      <c r="E585" s="35" t="s">
        <v>2826</v>
      </c>
      <c r="F585" s="29"/>
      <c r="G585" s="29" t="s">
        <v>1702</v>
      </c>
      <c r="H585" s="30">
        <f t="shared" si="97"/>
        <v>18968</v>
      </c>
      <c r="I585" s="29"/>
      <c r="J585" s="28">
        <v>0</v>
      </c>
      <c r="K585" s="31">
        <v>0</v>
      </c>
      <c r="L585" s="7"/>
      <c r="M585" s="7"/>
      <c r="N585" s="7"/>
      <c r="O585" s="32" t="str">
        <f>"Retención Judicial "&amp;(Tabla1[[#This Row],[JUDICIAL]]*100)&amp;"%"</f>
        <v>Retención Judicial 0%</v>
      </c>
      <c r="P585" s="7"/>
      <c r="Q585" s="33">
        <f t="shared" si="102"/>
        <v>930</v>
      </c>
      <c r="R585" s="34">
        <f>+Tabla1[[#This Row],[MINIMO VITAL]]*9%</f>
        <v>83.7</v>
      </c>
      <c r="S585" s="7"/>
      <c r="T585" s="7">
        <f t="shared" ca="1" si="93"/>
        <v>67</v>
      </c>
      <c r="U585" s="7" t="str">
        <f t="shared" si="94"/>
        <v>30825802</v>
      </c>
      <c r="V585" s="7"/>
      <c r="W585" s="7"/>
      <c r="X585" s="7"/>
      <c r="Y585" s="7"/>
      <c r="Z585" s="7"/>
      <c r="AA585" s="8">
        <f>+Tabla1[[#This Row],[FECHA DE
NACIMIENTO]]</f>
        <v>18968</v>
      </c>
      <c r="AB585" s="20"/>
      <c r="AC585" s="7"/>
      <c r="AD585" s="7" t="str">
        <f>IF(COUNTIF(D$1:D584,D585)=0,"OK","Duplicado")</f>
        <v>OK</v>
      </c>
      <c r="AE585" s="7" t="str">
        <f t="shared" ca="1" si="95"/>
        <v>Inactivo</v>
      </c>
      <c r="AF585" s="9" t="s">
        <v>952</v>
      </c>
      <c r="AG585" s="9" t="str">
        <f t="shared" si="98"/>
        <v>CMAC</v>
      </c>
      <c r="AH585" s="7"/>
      <c r="AI585" s="7"/>
      <c r="AJ585" s="7"/>
      <c r="AK585" s="7"/>
      <c r="AL585" s="7"/>
      <c r="AM585" s="7"/>
      <c r="AN585" s="7"/>
      <c r="AO585" s="7" t="e">
        <f ca="1">SEPARARAPELLIDOS2018(Tabla1[[#This Row],[APELLIDOS Y NOMBRES]])</f>
        <v>#NAME?</v>
      </c>
      <c r="AP585" s="7">
        <f t="shared" ca="1" si="99"/>
        <v>0</v>
      </c>
      <c r="AQ585" s="7">
        <f t="shared" ca="1" si="100"/>
        <v>0</v>
      </c>
      <c r="AR585" s="7">
        <f t="shared" ca="1" si="101"/>
        <v>0</v>
      </c>
      <c r="AS585" s="7" t="e">
        <f ca="1">QuitarSimbolos(Tabla1[[#This Row],[CODTRA5]])</f>
        <v>#NAME?</v>
      </c>
      <c r="AT585" s="7" t="s">
        <v>1974</v>
      </c>
      <c r="AU585" s="7">
        <f t="shared" si="96"/>
        <v>2</v>
      </c>
      <c r="AV585" s="7">
        <v>1</v>
      </c>
      <c r="AW585" s="7" t="str">
        <f>+Tabla1[[#This Row],[DNI23]]</f>
        <v>30825802</v>
      </c>
      <c r="AX585" s="7">
        <v>604</v>
      </c>
      <c r="AY585" s="8">
        <f>+Tabla1[[#This Row],[FECHA DE
NACIMIENTO]]</f>
        <v>18968</v>
      </c>
      <c r="AZ585" s="7">
        <f ca="1">+Tabla1[[#This Row],[CODTRA6]]</f>
        <v>0</v>
      </c>
      <c r="BA585" s="7">
        <f ca="1">+Tabla1[[#This Row],[CODTRA7]]</f>
        <v>0</v>
      </c>
      <c r="BB585" s="7" t="e">
        <f ca="1">+Tabla1[[#This Row],[CODTRA8]]</f>
        <v>#NAME?</v>
      </c>
      <c r="BC585" s="7">
        <f>+Tabla1[[#This Row],[SEXO]]</f>
        <v>2</v>
      </c>
      <c r="BD585" s="7">
        <v>9589</v>
      </c>
      <c r="BE585" s="7"/>
      <c r="BF585" s="7">
        <v>959616135</v>
      </c>
      <c r="BG585" s="10" t="s">
        <v>1704</v>
      </c>
      <c r="BH585" s="7"/>
      <c r="BI585" s="9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9"/>
      <c r="CH585" s="9"/>
      <c r="CI585" s="9"/>
      <c r="CJ585" s="7">
        <v>1</v>
      </c>
    </row>
    <row r="586" spans="1:88" ht="15" x14ac:dyDescent="0.25">
      <c r="A586">
        <v>585</v>
      </c>
      <c r="B586" s="28">
        <v>1061</v>
      </c>
      <c r="C586" s="28" t="s">
        <v>953</v>
      </c>
      <c r="D586" s="45">
        <v>30836964</v>
      </c>
      <c r="E586" s="35" t="s">
        <v>2827</v>
      </c>
      <c r="F586" s="29" t="s">
        <v>2828</v>
      </c>
      <c r="G586" s="29" t="s">
        <v>1757</v>
      </c>
      <c r="H586" s="30">
        <f t="shared" si="97"/>
        <v>27588</v>
      </c>
      <c r="I586" s="29" t="s">
        <v>1737</v>
      </c>
      <c r="J586" s="28">
        <v>0</v>
      </c>
      <c r="K586" s="31">
        <v>0</v>
      </c>
      <c r="L586" s="7"/>
      <c r="M586" s="7"/>
      <c r="N586" s="7"/>
      <c r="O586" s="32" t="str">
        <f>"Retención Judicial "&amp;(Tabla1[[#This Row],[JUDICIAL]]*100)&amp;"%"</f>
        <v>Retención Judicial 0%</v>
      </c>
      <c r="P586" s="7"/>
      <c r="Q586" s="33">
        <f t="shared" si="102"/>
        <v>930</v>
      </c>
      <c r="R586" s="34">
        <f>+Tabla1[[#This Row],[MINIMO VITAL]]*9%</f>
        <v>83.7</v>
      </c>
      <c r="S586" s="7"/>
      <c r="T586" s="7">
        <f t="shared" ca="1" si="93"/>
        <v>43</v>
      </c>
      <c r="U586" s="7" t="str">
        <f t="shared" si="94"/>
        <v>30836964</v>
      </c>
      <c r="V586" s="7"/>
      <c r="W586" s="7"/>
      <c r="X586" s="7"/>
      <c r="Y586" s="7"/>
      <c r="Z586" s="7"/>
      <c r="AA586" s="8">
        <f>+Tabla1[[#This Row],[FECHA DE
NACIMIENTO]]</f>
        <v>27588</v>
      </c>
      <c r="AB586" s="20"/>
      <c r="AC586" s="7"/>
      <c r="AD586" s="7" t="str">
        <f>IF(COUNTIF(D$1:D585,D586)=0,"OK","Duplicado")</f>
        <v>OK</v>
      </c>
      <c r="AE586" s="7" t="str">
        <f t="shared" ca="1" si="95"/>
        <v>Inactivo</v>
      </c>
      <c r="AF586" s="9" t="s">
        <v>954</v>
      </c>
      <c r="AG586" s="9" t="str">
        <f t="shared" si="98"/>
        <v>CMAC</v>
      </c>
      <c r="AH586" s="7"/>
      <c r="AI586" s="7"/>
      <c r="AJ586" s="7"/>
      <c r="AK586" s="7"/>
      <c r="AL586" s="7"/>
      <c r="AM586" s="7"/>
      <c r="AN586" s="7"/>
      <c r="AO586" s="7" t="e">
        <f ca="1">SEPARARAPELLIDOS2018(Tabla1[[#This Row],[APELLIDOS Y NOMBRES]])</f>
        <v>#NAME?</v>
      </c>
      <c r="AP586" s="7">
        <f t="shared" ca="1" si="99"/>
        <v>0</v>
      </c>
      <c r="AQ586" s="7">
        <f t="shared" ca="1" si="100"/>
        <v>0</v>
      </c>
      <c r="AR586" s="7">
        <f t="shared" ca="1" si="101"/>
        <v>0</v>
      </c>
      <c r="AS586" s="7" t="e">
        <f ca="1">QuitarSimbolos(Tabla1[[#This Row],[CODTRA5]])</f>
        <v>#NAME?</v>
      </c>
      <c r="AT586" s="7" t="s">
        <v>1974</v>
      </c>
      <c r="AU586" s="7">
        <f t="shared" si="96"/>
        <v>2</v>
      </c>
      <c r="AV586" s="7">
        <v>1</v>
      </c>
      <c r="AW586" s="7" t="str">
        <f>+Tabla1[[#This Row],[DNI23]]</f>
        <v>30836964</v>
      </c>
      <c r="AX586" s="7">
        <v>604</v>
      </c>
      <c r="AY586" s="8">
        <f>+Tabla1[[#This Row],[FECHA DE
NACIMIENTO]]</f>
        <v>27588</v>
      </c>
      <c r="AZ586" s="7">
        <f ca="1">+Tabla1[[#This Row],[CODTRA6]]</f>
        <v>0</v>
      </c>
      <c r="BA586" s="7">
        <f ca="1">+Tabla1[[#This Row],[CODTRA7]]</f>
        <v>0</v>
      </c>
      <c r="BB586" s="7" t="e">
        <f ca="1">+Tabla1[[#This Row],[CODTRA8]]</f>
        <v>#NAME?</v>
      </c>
      <c r="BC586" s="7">
        <f>+Tabla1[[#This Row],[SEXO]]</f>
        <v>2</v>
      </c>
      <c r="BD586" s="7">
        <v>9589</v>
      </c>
      <c r="BE586" s="7"/>
      <c r="BF586" s="7">
        <v>959616135</v>
      </c>
      <c r="BG586" s="10" t="s">
        <v>1704</v>
      </c>
      <c r="BH586" s="7"/>
      <c r="BI586" s="9"/>
      <c r="BJ586" s="7"/>
      <c r="BK586" s="7"/>
      <c r="BL586" s="7"/>
      <c r="BM586" s="7" t="s">
        <v>1725</v>
      </c>
      <c r="BN586" s="7">
        <v>19</v>
      </c>
      <c r="BO586" s="7"/>
      <c r="BP586" s="7"/>
      <c r="BQ586" s="7"/>
      <c r="BR586" s="7">
        <v>2</v>
      </c>
      <c r="BS586" s="7" t="s">
        <v>2829</v>
      </c>
      <c r="BT586" s="7"/>
      <c r="BU586" s="7">
        <v>40704</v>
      </c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9"/>
      <c r="CH586" s="9"/>
      <c r="CI586" s="9"/>
      <c r="CJ586" s="7">
        <v>1</v>
      </c>
    </row>
    <row r="587" spans="1:88" ht="15" x14ac:dyDescent="0.25">
      <c r="A587">
        <v>586</v>
      </c>
      <c r="B587" s="28">
        <v>1062</v>
      </c>
      <c r="C587" s="28" t="s">
        <v>955</v>
      </c>
      <c r="D587" s="45">
        <v>72010990</v>
      </c>
      <c r="E587" s="35" t="s">
        <v>2830</v>
      </c>
      <c r="F587" s="29" t="s">
        <v>2831</v>
      </c>
      <c r="G587" s="29" t="s">
        <v>1709</v>
      </c>
      <c r="H587" s="30">
        <f t="shared" si="97"/>
        <v>33990</v>
      </c>
      <c r="I587" s="29" t="s">
        <v>1710</v>
      </c>
      <c r="J587" s="28">
        <v>0</v>
      </c>
      <c r="K587" s="31">
        <v>0</v>
      </c>
      <c r="L587" s="7"/>
      <c r="M587" s="7"/>
      <c r="N587" s="7"/>
      <c r="O587" s="32" t="str">
        <f>"Retención Judicial "&amp;(Tabla1[[#This Row],[JUDICIAL]]*100)&amp;"%"</f>
        <v>Retención Judicial 0%</v>
      </c>
      <c r="P587" s="7"/>
      <c r="Q587" s="33">
        <f t="shared" si="102"/>
        <v>930</v>
      </c>
      <c r="R587" s="34">
        <f>+Tabla1[[#This Row],[MINIMO VITAL]]*9%</f>
        <v>83.7</v>
      </c>
      <c r="S587" s="7"/>
      <c r="T587" s="7">
        <f t="shared" ca="1" si="93"/>
        <v>26</v>
      </c>
      <c r="U587" s="7" t="str">
        <f t="shared" si="94"/>
        <v>72010990</v>
      </c>
      <c r="V587" s="7"/>
      <c r="W587" s="7"/>
      <c r="X587" s="7"/>
      <c r="Y587" s="7"/>
      <c r="Z587" s="7"/>
      <c r="AA587" s="8">
        <f>+Tabla1[[#This Row],[FECHA DE
NACIMIENTO]]</f>
        <v>33990</v>
      </c>
      <c r="AB587" s="20"/>
      <c r="AC587" s="7"/>
      <c r="AD587" s="7" t="str">
        <f>IF(COUNTIF(D$1:D586,D587)=0,"OK","Duplicado")</f>
        <v>OK</v>
      </c>
      <c r="AE587" s="7" t="str">
        <f t="shared" ca="1" si="95"/>
        <v>Inactivo</v>
      </c>
      <c r="AF587" s="9" t="s">
        <v>956</v>
      </c>
      <c r="AG587" s="9" t="str">
        <f t="shared" si="98"/>
        <v>CMAC</v>
      </c>
      <c r="AH587" s="7"/>
      <c r="AI587" s="7"/>
      <c r="AJ587" s="7"/>
      <c r="AK587" s="7"/>
      <c r="AL587" s="7"/>
      <c r="AM587" s="7"/>
      <c r="AN587" s="7"/>
      <c r="AO587" s="7" t="e">
        <f ca="1">SEPARARAPELLIDOS2018(Tabla1[[#This Row],[APELLIDOS Y NOMBRES]])</f>
        <v>#NAME?</v>
      </c>
      <c r="AP587" s="7">
        <f t="shared" ca="1" si="99"/>
        <v>0</v>
      </c>
      <c r="AQ587" s="7">
        <f t="shared" ca="1" si="100"/>
        <v>0</v>
      </c>
      <c r="AR587" s="7">
        <f t="shared" ca="1" si="101"/>
        <v>0</v>
      </c>
      <c r="AS587" s="7" t="e">
        <f ca="1">QuitarSimbolos(Tabla1[[#This Row],[CODTRA5]])</f>
        <v>#NAME?</v>
      </c>
      <c r="AT587" s="7" t="s">
        <v>1974</v>
      </c>
      <c r="AU587" s="7">
        <f t="shared" si="96"/>
        <v>2</v>
      </c>
      <c r="AV587" s="7">
        <v>1</v>
      </c>
      <c r="AW587" s="7" t="str">
        <f>+Tabla1[[#This Row],[DNI23]]</f>
        <v>72010990</v>
      </c>
      <c r="AX587" s="7">
        <v>604</v>
      </c>
      <c r="AY587" s="8">
        <f>+Tabla1[[#This Row],[FECHA DE
NACIMIENTO]]</f>
        <v>33990</v>
      </c>
      <c r="AZ587" s="7">
        <f ca="1">+Tabla1[[#This Row],[CODTRA6]]</f>
        <v>0</v>
      </c>
      <c r="BA587" s="7">
        <f ca="1">+Tabla1[[#This Row],[CODTRA7]]</f>
        <v>0</v>
      </c>
      <c r="BB587" s="7" t="e">
        <f ca="1">+Tabla1[[#This Row],[CODTRA8]]</f>
        <v>#NAME?</v>
      </c>
      <c r="BC587" s="7">
        <f>+Tabla1[[#This Row],[SEXO]]</f>
        <v>2</v>
      </c>
      <c r="BD587" s="7">
        <v>9589</v>
      </c>
      <c r="BE587" s="7"/>
      <c r="BF587" s="7">
        <v>959616135</v>
      </c>
      <c r="BG587" s="10" t="s">
        <v>1704</v>
      </c>
      <c r="BH587" s="7"/>
      <c r="BI587" s="9"/>
      <c r="BJ587" s="7"/>
      <c r="BK587" s="7"/>
      <c r="BL587" s="7"/>
      <c r="BM587" s="7" t="s">
        <v>1797</v>
      </c>
      <c r="BN587" s="7">
        <v>8</v>
      </c>
      <c r="BO587" s="7"/>
      <c r="BP587" s="7"/>
      <c r="BQ587" s="7"/>
      <c r="BR587" s="7">
        <v>2</v>
      </c>
      <c r="BS587" s="7" t="s">
        <v>2832</v>
      </c>
      <c r="BT587" s="7"/>
      <c r="BU587" s="7">
        <v>230111</v>
      </c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9"/>
      <c r="CH587" s="9"/>
      <c r="CI587" s="9"/>
      <c r="CJ587" s="7">
        <v>1</v>
      </c>
    </row>
    <row r="588" spans="1:88" ht="15" x14ac:dyDescent="0.25">
      <c r="A588">
        <v>587</v>
      </c>
      <c r="B588" s="28">
        <v>448</v>
      </c>
      <c r="C588" s="28" t="s">
        <v>957</v>
      </c>
      <c r="D588" s="45">
        <v>40013860</v>
      </c>
      <c r="E588" s="35" t="s">
        <v>3506</v>
      </c>
      <c r="F588" s="35" t="s">
        <v>3684</v>
      </c>
      <c r="G588" s="35" t="s">
        <v>1736</v>
      </c>
      <c r="H588" s="30">
        <f t="shared" si="97"/>
        <v>28783</v>
      </c>
      <c r="I588" s="29" t="s">
        <v>1737</v>
      </c>
      <c r="J588" s="28">
        <v>0</v>
      </c>
      <c r="K588" s="31">
        <v>0</v>
      </c>
      <c r="L588" s="7"/>
      <c r="M588" s="7"/>
      <c r="N588" s="7"/>
      <c r="O588" s="32" t="str">
        <f>"Retención Judicial "&amp;(Tabla1[[#This Row],[JUDICIAL]]*100)&amp;"%"</f>
        <v>Retención Judicial 0%</v>
      </c>
      <c r="P588" s="7"/>
      <c r="Q588" s="33">
        <f t="shared" si="102"/>
        <v>930</v>
      </c>
      <c r="R588" s="34">
        <f>+Tabla1[[#This Row],[MINIMO VITAL]]*9%</f>
        <v>83.7</v>
      </c>
      <c r="S588" s="7"/>
      <c r="T588" s="7">
        <f t="shared" ca="1" si="93"/>
        <v>40</v>
      </c>
      <c r="U588" s="7" t="str">
        <f t="shared" si="94"/>
        <v>40013860</v>
      </c>
      <c r="V588" s="7"/>
      <c r="W588" s="7"/>
      <c r="X588" s="7"/>
      <c r="Y588" s="7"/>
      <c r="Z588" s="7"/>
      <c r="AA588" s="8">
        <f>+Tabla1[[#This Row],[FECHA DE
NACIMIENTO]]</f>
        <v>28783</v>
      </c>
      <c r="AB588" s="20"/>
      <c r="AC588" s="7"/>
      <c r="AD588" s="7" t="str">
        <f>IF(COUNTIF(D$1:D587,D588)=0,"OK","Duplicado")</f>
        <v>OK</v>
      </c>
      <c r="AE588" s="7" t="str">
        <f t="shared" ca="1" si="95"/>
        <v>Inactivo</v>
      </c>
      <c r="AF588" s="9" t="s">
        <v>1720</v>
      </c>
      <c r="AG588" s="9" t="str">
        <f t="shared" si="98"/>
        <v/>
      </c>
      <c r="AH588" s="7"/>
      <c r="AI588" s="7"/>
      <c r="AJ588" s="7"/>
      <c r="AK588" s="7"/>
      <c r="AL588" s="7"/>
      <c r="AM588" s="7"/>
      <c r="AN588" s="7"/>
      <c r="AO588" s="7" t="e">
        <f ca="1">SEPARARAPELLIDOS2018(Tabla1[[#This Row],[APELLIDOS Y NOMBRES]])</f>
        <v>#NAME?</v>
      </c>
      <c r="AP588" s="7">
        <f t="shared" ca="1" si="99"/>
        <v>0</v>
      </c>
      <c r="AQ588" s="7">
        <f t="shared" ca="1" si="100"/>
        <v>0</v>
      </c>
      <c r="AR588" s="7">
        <f t="shared" ca="1" si="101"/>
        <v>0</v>
      </c>
      <c r="AS588" s="7" t="e">
        <f ca="1">QuitarSimbolos(Tabla1[[#This Row],[CODTRA5]])</f>
        <v>#NAME?</v>
      </c>
      <c r="AT588" s="7" t="s">
        <v>1703</v>
      </c>
      <c r="AU588" s="7">
        <f t="shared" si="96"/>
        <v>1</v>
      </c>
      <c r="AV588" s="7">
        <v>1</v>
      </c>
      <c r="AW588" s="7" t="str">
        <f>+Tabla1[[#This Row],[DNI23]]</f>
        <v>40013860</v>
      </c>
      <c r="AX588" s="7">
        <v>604</v>
      </c>
      <c r="AY588" s="8">
        <f>+Tabla1[[#This Row],[FECHA DE
NACIMIENTO]]</f>
        <v>28783</v>
      </c>
      <c r="AZ588" s="7">
        <f ca="1">+Tabla1[[#This Row],[CODTRA6]]</f>
        <v>0</v>
      </c>
      <c r="BA588" s="7">
        <f ca="1">+Tabla1[[#This Row],[CODTRA7]]</f>
        <v>0</v>
      </c>
      <c r="BB588" s="7" t="e">
        <f ca="1">+Tabla1[[#This Row],[CODTRA8]]</f>
        <v>#NAME?</v>
      </c>
      <c r="BC588" s="7">
        <f>+Tabla1[[#This Row],[SEXO]]</f>
        <v>1</v>
      </c>
      <c r="BD588" s="7">
        <v>9589</v>
      </c>
      <c r="BE588" s="7"/>
      <c r="BF588" s="7">
        <v>959616135</v>
      </c>
      <c r="BG588" s="10" t="s">
        <v>1704</v>
      </c>
      <c r="BH588" s="7"/>
      <c r="BI588" s="9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9"/>
      <c r="CH588" s="9"/>
      <c r="CI588" s="9"/>
      <c r="CJ588" s="7">
        <v>1</v>
      </c>
    </row>
    <row r="589" spans="1:88" ht="15" x14ac:dyDescent="0.25">
      <c r="A589">
        <v>588</v>
      </c>
      <c r="B589" s="28">
        <v>184</v>
      </c>
      <c r="C589" s="28" t="s">
        <v>958</v>
      </c>
      <c r="D589" s="45">
        <v>30835609</v>
      </c>
      <c r="E589" s="35" t="s">
        <v>3507</v>
      </c>
      <c r="F589" s="35" t="s">
        <v>3685</v>
      </c>
      <c r="G589" s="35" t="s">
        <v>1757</v>
      </c>
      <c r="H589" s="30">
        <f t="shared" si="97"/>
        <v>27012</v>
      </c>
      <c r="I589" s="29" t="s">
        <v>1737</v>
      </c>
      <c r="J589" s="28">
        <v>0</v>
      </c>
      <c r="K589" s="31">
        <v>0</v>
      </c>
      <c r="L589" s="7"/>
      <c r="M589" s="7"/>
      <c r="N589" s="7"/>
      <c r="O589" s="32" t="str">
        <f>"Retención Judicial "&amp;(Tabla1[[#This Row],[JUDICIAL]]*100)&amp;"%"</f>
        <v>Retención Judicial 0%</v>
      </c>
      <c r="P589" s="7"/>
      <c r="Q589" s="33">
        <f t="shared" si="102"/>
        <v>930</v>
      </c>
      <c r="R589" s="34">
        <f>+Tabla1[[#This Row],[MINIMO VITAL]]*9%</f>
        <v>83.7</v>
      </c>
      <c r="S589" s="7"/>
      <c r="T589" s="7">
        <f t="shared" ca="1" si="93"/>
        <v>45</v>
      </c>
      <c r="U589" s="7" t="str">
        <f t="shared" si="94"/>
        <v>30835609</v>
      </c>
      <c r="V589" s="7"/>
      <c r="W589" s="7"/>
      <c r="X589" s="7"/>
      <c r="Y589" s="7"/>
      <c r="Z589" s="7"/>
      <c r="AA589" s="8">
        <f>+Tabla1[[#This Row],[FECHA DE
NACIMIENTO]]</f>
        <v>27012</v>
      </c>
      <c r="AB589" s="20"/>
      <c r="AC589" s="7"/>
      <c r="AD589" s="7" t="str">
        <f>IF(COUNTIF(D$1:D588,D589)=0,"OK","Duplicado")</f>
        <v>OK</v>
      </c>
      <c r="AE589" s="7" t="str">
        <f t="shared" ca="1" si="95"/>
        <v>Inactivo</v>
      </c>
      <c r="AF589" s="9" t="s">
        <v>1720</v>
      </c>
      <c r="AG589" s="9" t="str">
        <f t="shared" si="98"/>
        <v/>
      </c>
      <c r="AH589" s="7"/>
      <c r="AI589" s="7"/>
      <c r="AJ589" s="7"/>
      <c r="AK589" s="7"/>
      <c r="AL589" s="7"/>
      <c r="AM589" s="7"/>
      <c r="AN589" s="7"/>
      <c r="AO589" s="7" t="e">
        <f ca="1">SEPARARAPELLIDOS2018(Tabla1[[#This Row],[APELLIDOS Y NOMBRES]])</f>
        <v>#NAME?</v>
      </c>
      <c r="AP589" s="7">
        <f t="shared" ca="1" si="99"/>
        <v>0</v>
      </c>
      <c r="AQ589" s="7">
        <f t="shared" ca="1" si="100"/>
        <v>0</v>
      </c>
      <c r="AR589" s="7">
        <f t="shared" ca="1" si="101"/>
        <v>0</v>
      </c>
      <c r="AS589" s="7" t="e">
        <f ca="1">QuitarSimbolos(Tabla1[[#This Row],[CODTRA5]])</f>
        <v>#NAME?</v>
      </c>
      <c r="AT589" s="7" t="s">
        <v>1703</v>
      </c>
      <c r="AU589" s="7">
        <f t="shared" si="96"/>
        <v>1</v>
      </c>
      <c r="AV589" s="7">
        <v>1</v>
      </c>
      <c r="AW589" s="7" t="str">
        <f>+Tabla1[[#This Row],[DNI23]]</f>
        <v>30835609</v>
      </c>
      <c r="AX589" s="7">
        <v>604</v>
      </c>
      <c r="AY589" s="8">
        <f>+Tabla1[[#This Row],[FECHA DE
NACIMIENTO]]</f>
        <v>27012</v>
      </c>
      <c r="AZ589" s="7">
        <f ca="1">+Tabla1[[#This Row],[CODTRA6]]</f>
        <v>0</v>
      </c>
      <c r="BA589" s="7">
        <f ca="1">+Tabla1[[#This Row],[CODTRA7]]</f>
        <v>0</v>
      </c>
      <c r="BB589" s="7" t="e">
        <f ca="1">+Tabla1[[#This Row],[CODTRA8]]</f>
        <v>#NAME?</v>
      </c>
      <c r="BC589" s="7">
        <f>+Tabla1[[#This Row],[SEXO]]</f>
        <v>1</v>
      </c>
      <c r="BD589" s="7">
        <v>9589</v>
      </c>
      <c r="BE589" s="7"/>
      <c r="BF589" s="7">
        <v>959616135</v>
      </c>
      <c r="BG589" s="10" t="s">
        <v>1704</v>
      </c>
      <c r="BH589" s="7"/>
      <c r="BI589" s="9"/>
      <c r="BJ589" s="7"/>
      <c r="BK589" s="7"/>
      <c r="BL589" s="7"/>
      <c r="BM589" s="7" t="s">
        <v>1721</v>
      </c>
      <c r="BN589" s="7">
        <v>1</v>
      </c>
      <c r="BO589" s="7"/>
      <c r="BP589" s="7"/>
      <c r="BQ589" s="7"/>
      <c r="BR589" s="7">
        <v>2</v>
      </c>
      <c r="BS589" s="7" t="s">
        <v>1743</v>
      </c>
      <c r="BT589" s="7" t="s">
        <v>1803</v>
      </c>
      <c r="BU589" s="7">
        <v>170301</v>
      </c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9"/>
      <c r="CH589" s="9"/>
      <c r="CI589" s="9"/>
      <c r="CJ589" s="7">
        <v>1</v>
      </c>
    </row>
    <row r="590" spans="1:88" ht="15" x14ac:dyDescent="0.25">
      <c r="A590">
        <v>589</v>
      </c>
      <c r="B590" s="28">
        <v>494</v>
      </c>
      <c r="C590" s="28" t="s">
        <v>959</v>
      </c>
      <c r="D590" s="45">
        <v>30836983</v>
      </c>
      <c r="E590" s="35" t="s">
        <v>2833</v>
      </c>
      <c r="F590" s="29"/>
      <c r="G590" s="29" t="s">
        <v>1702</v>
      </c>
      <c r="H590" s="30">
        <f t="shared" si="97"/>
        <v>27715</v>
      </c>
      <c r="I590" s="29"/>
      <c r="J590" s="28">
        <v>0</v>
      </c>
      <c r="K590" s="31">
        <v>0</v>
      </c>
      <c r="L590" s="7"/>
      <c r="M590" s="7"/>
      <c r="N590" s="7"/>
      <c r="O590" s="32" t="str">
        <f>"Retención Judicial "&amp;(Tabla1[[#This Row],[JUDICIAL]]*100)&amp;"%"</f>
        <v>Retención Judicial 0%</v>
      </c>
      <c r="P590" s="7"/>
      <c r="Q590" s="33">
        <f t="shared" si="102"/>
        <v>930</v>
      </c>
      <c r="R590" s="34">
        <f>+Tabla1[[#This Row],[MINIMO VITAL]]*9%</f>
        <v>83.7</v>
      </c>
      <c r="S590" s="7"/>
      <c r="T590" s="7">
        <f t="shared" ca="1" si="93"/>
        <v>43</v>
      </c>
      <c r="U590" s="7" t="str">
        <f t="shared" si="94"/>
        <v>30836983</v>
      </c>
      <c r="V590" s="7"/>
      <c r="W590" s="7"/>
      <c r="X590" s="7"/>
      <c r="Y590" s="7"/>
      <c r="Z590" s="7"/>
      <c r="AA590" s="8">
        <f>+Tabla1[[#This Row],[FECHA DE
NACIMIENTO]]</f>
        <v>27715</v>
      </c>
      <c r="AB590" s="20"/>
      <c r="AC590" s="7"/>
      <c r="AD590" s="7" t="str">
        <f>IF(COUNTIF(D$1:D589,D590)=0,"OK","Duplicado")</f>
        <v>OK</v>
      </c>
      <c r="AE590" s="7" t="str">
        <f t="shared" ca="1" si="95"/>
        <v>Inactivo</v>
      </c>
      <c r="AF590" s="9" t="s">
        <v>960</v>
      </c>
      <c r="AG590" s="9" t="str">
        <f t="shared" si="98"/>
        <v>CMAC</v>
      </c>
      <c r="AH590" s="7"/>
      <c r="AI590" s="7"/>
      <c r="AJ590" s="7"/>
      <c r="AK590" s="7"/>
      <c r="AL590" s="7"/>
      <c r="AM590" s="7"/>
      <c r="AN590" s="7"/>
      <c r="AO590" s="7" t="e">
        <f ca="1">SEPARARAPELLIDOS2018(Tabla1[[#This Row],[APELLIDOS Y NOMBRES]])</f>
        <v>#NAME?</v>
      </c>
      <c r="AP590" s="7">
        <f t="shared" ca="1" si="99"/>
        <v>0</v>
      </c>
      <c r="AQ590" s="7">
        <f t="shared" ca="1" si="100"/>
        <v>0</v>
      </c>
      <c r="AR590" s="7">
        <f t="shared" ca="1" si="101"/>
        <v>0</v>
      </c>
      <c r="AS590" s="7" t="e">
        <f ca="1">QuitarSimbolos(Tabla1[[#This Row],[CODTRA5]])</f>
        <v>#NAME?</v>
      </c>
      <c r="AT590" s="7" t="s">
        <v>1974</v>
      </c>
      <c r="AU590" s="7">
        <f t="shared" si="96"/>
        <v>2</v>
      </c>
      <c r="AV590" s="7">
        <v>1</v>
      </c>
      <c r="AW590" s="7" t="str">
        <f>+Tabla1[[#This Row],[DNI23]]</f>
        <v>30836983</v>
      </c>
      <c r="AX590" s="7">
        <v>604</v>
      </c>
      <c r="AY590" s="8">
        <f>+Tabla1[[#This Row],[FECHA DE
NACIMIENTO]]</f>
        <v>27715</v>
      </c>
      <c r="AZ590" s="7">
        <f ca="1">+Tabla1[[#This Row],[CODTRA6]]</f>
        <v>0</v>
      </c>
      <c r="BA590" s="7">
        <f ca="1">+Tabla1[[#This Row],[CODTRA7]]</f>
        <v>0</v>
      </c>
      <c r="BB590" s="7" t="e">
        <f ca="1">+Tabla1[[#This Row],[CODTRA8]]</f>
        <v>#NAME?</v>
      </c>
      <c r="BC590" s="7">
        <f>+Tabla1[[#This Row],[SEXO]]</f>
        <v>2</v>
      </c>
      <c r="BD590" s="7">
        <v>9589</v>
      </c>
      <c r="BE590" s="7"/>
      <c r="BF590" s="7">
        <v>959616135</v>
      </c>
      <c r="BG590" s="10" t="s">
        <v>1704</v>
      </c>
      <c r="BH590" s="7">
        <v>1</v>
      </c>
      <c r="BI590" s="9" t="s">
        <v>2123</v>
      </c>
      <c r="BJ590" s="7" t="s">
        <v>1748</v>
      </c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>
        <v>40704</v>
      </c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9"/>
      <c r="CH590" s="9"/>
      <c r="CI590" s="9"/>
      <c r="CJ590" s="7">
        <v>1</v>
      </c>
    </row>
    <row r="591" spans="1:88" ht="15" x14ac:dyDescent="0.25">
      <c r="A591">
        <v>590</v>
      </c>
      <c r="B591" s="28">
        <v>224</v>
      </c>
      <c r="C591" s="28" t="s">
        <v>3513</v>
      </c>
      <c r="D591" s="45">
        <v>80268888</v>
      </c>
      <c r="E591" s="35" t="s">
        <v>3508</v>
      </c>
      <c r="F591" s="35" t="s">
        <v>3686</v>
      </c>
      <c r="G591" s="35" t="s">
        <v>1742</v>
      </c>
      <c r="H591" s="30">
        <f t="shared" si="97"/>
        <v>26461</v>
      </c>
      <c r="I591" s="29" t="s">
        <v>1710</v>
      </c>
      <c r="J591" s="28">
        <v>0</v>
      </c>
      <c r="K591" s="31">
        <v>0</v>
      </c>
      <c r="L591" s="7"/>
      <c r="M591" s="7"/>
      <c r="N591" s="7"/>
      <c r="O591" s="32" t="str">
        <f>"Retención Judicial "&amp;(Tabla1[[#This Row],[JUDICIAL]]*100)&amp;"%"</f>
        <v>Retención Judicial 0%</v>
      </c>
      <c r="P591" s="7"/>
      <c r="Q591" s="33">
        <f t="shared" si="102"/>
        <v>930</v>
      </c>
      <c r="R591" s="34">
        <f>+Tabla1[[#This Row],[MINIMO VITAL]]*9%</f>
        <v>83.7</v>
      </c>
      <c r="S591" s="7"/>
      <c r="T591" s="7">
        <f t="shared" ca="1" si="93"/>
        <v>46</v>
      </c>
      <c r="U591" s="7" t="str">
        <f t="shared" si="94"/>
        <v>80268888</v>
      </c>
      <c r="V591" s="7"/>
      <c r="W591" s="7"/>
      <c r="X591" s="7"/>
      <c r="Y591" s="7"/>
      <c r="Z591" s="7"/>
      <c r="AA591" s="8">
        <f>+Tabla1[[#This Row],[FECHA DE
NACIMIENTO]]</f>
        <v>26461</v>
      </c>
      <c r="AB591" s="20"/>
      <c r="AC591" s="7"/>
      <c r="AD591" s="7" t="str">
        <f>IF(COUNTIF(D$1:D590,D591)=0,"OK","Duplicado")</f>
        <v>OK</v>
      </c>
      <c r="AE591" s="7" t="str">
        <f t="shared" ca="1" si="95"/>
        <v>Inactivo</v>
      </c>
      <c r="AF591" s="9" t="s">
        <v>1720</v>
      </c>
      <c r="AG591" s="9" t="str">
        <f t="shared" si="98"/>
        <v/>
      </c>
      <c r="AH591" s="7"/>
      <c r="AI591" s="7"/>
      <c r="AJ591" s="7"/>
      <c r="AK591" s="7"/>
      <c r="AL591" s="7"/>
      <c r="AM591" s="7"/>
      <c r="AN591" s="7"/>
      <c r="AO591" s="7" t="e">
        <f ca="1">SEPARARAPELLIDOS2018(Tabla1[[#This Row],[APELLIDOS Y NOMBRES]])</f>
        <v>#NAME?</v>
      </c>
      <c r="AP591" s="7">
        <f t="shared" ca="1" si="99"/>
        <v>0</v>
      </c>
      <c r="AQ591" s="7">
        <f t="shared" ca="1" si="100"/>
        <v>0</v>
      </c>
      <c r="AR591" s="7">
        <f t="shared" ca="1" si="101"/>
        <v>0</v>
      </c>
      <c r="AS591" s="7" t="e">
        <f ca="1">QuitarSimbolos(Tabla1[[#This Row],[CODTRA5]])</f>
        <v>#NAME?</v>
      </c>
      <c r="AT591" s="7" t="s">
        <v>1703</v>
      </c>
      <c r="AU591" s="7">
        <f t="shared" si="96"/>
        <v>1</v>
      </c>
      <c r="AV591" s="7">
        <v>1</v>
      </c>
      <c r="AW591" s="7" t="str">
        <f>+Tabla1[[#This Row],[DNI23]]</f>
        <v>80268888</v>
      </c>
      <c r="AX591" s="7">
        <v>604</v>
      </c>
      <c r="AY591" s="8">
        <f>+Tabla1[[#This Row],[FECHA DE
NACIMIENTO]]</f>
        <v>26461</v>
      </c>
      <c r="AZ591" s="7">
        <f ca="1">+Tabla1[[#This Row],[CODTRA6]]</f>
        <v>0</v>
      </c>
      <c r="BA591" s="7">
        <f ca="1">+Tabla1[[#This Row],[CODTRA7]]</f>
        <v>0</v>
      </c>
      <c r="BB591" s="7" t="e">
        <f ca="1">+Tabla1[[#This Row],[CODTRA8]]</f>
        <v>#NAME?</v>
      </c>
      <c r="BC591" s="7">
        <f>+Tabla1[[#This Row],[SEXO]]</f>
        <v>1</v>
      </c>
      <c r="BD591" s="7">
        <v>9589</v>
      </c>
      <c r="BE591" s="7"/>
      <c r="BF591" s="7">
        <v>950841351</v>
      </c>
      <c r="BG591" s="10" t="s">
        <v>2834</v>
      </c>
      <c r="BH591" s="7"/>
      <c r="BI591" s="9"/>
      <c r="BJ591" s="7"/>
      <c r="BK591" s="7"/>
      <c r="BL591" s="7"/>
      <c r="BM591" s="7" t="s">
        <v>1705</v>
      </c>
      <c r="BN591" s="7">
        <v>3</v>
      </c>
      <c r="BO591" s="7"/>
      <c r="BP591" s="7"/>
      <c r="BQ591" s="7"/>
      <c r="BR591" s="7">
        <v>2</v>
      </c>
      <c r="BS591" s="7" t="s">
        <v>2596</v>
      </c>
      <c r="BT591" s="7"/>
      <c r="BU591" s="7">
        <v>40701</v>
      </c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9"/>
      <c r="CH591" s="9"/>
      <c r="CI591" s="9"/>
      <c r="CJ591" s="7">
        <v>1</v>
      </c>
    </row>
    <row r="592" spans="1:88" ht="15" x14ac:dyDescent="0.25">
      <c r="A592">
        <v>591</v>
      </c>
      <c r="B592" s="28">
        <v>1064</v>
      </c>
      <c r="C592" s="28" t="s">
        <v>961</v>
      </c>
      <c r="D592" s="45">
        <v>40835816</v>
      </c>
      <c r="E592" s="35" t="s">
        <v>2835</v>
      </c>
      <c r="F592" s="29" t="s">
        <v>2836</v>
      </c>
      <c r="G592" s="29" t="s">
        <v>1736</v>
      </c>
      <c r="H592" s="30">
        <f t="shared" si="97"/>
        <v>29129</v>
      </c>
      <c r="I592" s="29" t="s">
        <v>1737</v>
      </c>
      <c r="J592" s="28">
        <v>0</v>
      </c>
      <c r="K592" s="31">
        <v>0</v>
      </c>
      <c r="L592" s="7"/>
      <c r="M592" s="7"/>
      <c r="N592" s="7"/>
      <c r="O592" s="32" t="str">
        <f>"Retención Judicial "&amp;(Tabla1[[#This Row],[JUDICIAL]]*100)&amp;"%"</f>
        <v>Retención Judicial 0%</v>
      </c>
      <c r="P592" s="7"/>
      <c r="Q592" s="33">
        <f t="shared" si="102"/>
        <v>930</v>
      </c>
      <c r="R592" s="34">
        <f>+Tabla1[[#This Row],[MINIMO VITAL]]*9%</f>
        <v>83.7</v>
      </c>
      <c r="S592" s="7"/>
      <c r="T592" s="7">
        <f t="shared" ca="1" si="93"/>
        <v>39</v>
      </c>
      <c r="U592" s="7" t="str">
        <f t="shared" si="94"/>
        <v>40835816</v>
      </c>
      <c r="V592" s="7"/>
      <c r="W592" s="7"/>
      <c r="X592" s="7"/>
      <c r="Y592" s="7"/>
      <c r="Z592" s="7"/>
      <c r="AA592" s="8">
        <f>+Tabla1[[#This Row],[FECHA DE
NACIMIENTO]]</f>
        <v>29129</v>
      </c>
      <c r="AB592" s="20"/>
      <c r="AC592" s="7"/>
      <c r="AD592" s="7" t="str">
        <f>IF(COUNTIF(D$1:D591,D592)=0,"OK","Duplicado")</f>
        <v>OK</v>
      </c>
      <c r="AE592" s="7" t="str">
        <f t="shared" ca="1" si="95"/>
        <v>Inactivo</v>
      </c>
      <c r="AF592" s="9" t="s">
        <v>962</v>
      </c>
      <c r="AG592" s="9" t="str">
        <f t="shared" si="98"/>
        <v>CMAC</v>
      </c>
      <c r="AH592" s="7"/>
      <c r="AI592" s="7"/>
      <c r="AJ592" s="7"/>
      <c r="AK592" s="7"/>
      <c r="AL592" s="7"/>
      <c r="AM592" s="7"/>
      <c r="AN592" s="7"/>
      <c r="AO592" s="7" t="e">
        <f ca="1">SEPARARAPELLIDOS2018(Tabla1[[#This Row],[APELLIDOS Y NOMBRES]])</f>
        <v>#NAME?</v>
      </c>
      <c r="AP592" s="7">
        <f t="shared" ca="1" si="99"/>
        <v>0</v>
      </c>
      <c r="AQ592" s="7">
        <f t="shared" ca="1" si="100"/>
        <v>0</v>
      </c>
      <c r="AR592" s="7">
        <f t="shared" ca="1" si="101"/>
        <v>0</v>
      </c>
      <c r="AS592" s="7" t="e">
        <f ca="1">QuitarSimbolos(Tabla1[[#This Row],[CODTRA5]])</f>
        <v>#NAME?</v>
      </c>
      <c r="AT592" s="7" t="s">
        <v>1703</v>
      </c>
      <c r="AU592" s="7">
        <f t="shared" si="96"/>
        <v>1</v>
      </c>
      <c r="AV592" s="7">
        <v>1</v>
      </c>
      <c r="AW592" s="7" t="str">
        <f>+Tabla1[[#This Row],[DNI23]]</f>
        <v>40835816</v>
      </c>
      <c r="AX592" s="7">
        <v>604</v>
      </c>
      <c r="AY592" s="8">
        <f>+Tabla1[[#This Row],[FECHA DE
NACIMIENTO]]</f>
        <v>29129</v>
      </c>
      <c r="AZ592" s="7">
        <f ca="1">+Tabla1[[#This Row],[CODTRA6]]</f>
        <v>0</v>
      </c>
      <c r="BA592" s="7">
        <f ca="1">+Tabla1[[#This Row],[CODTRA7]]</f>
        <v>0</v>
      </c>
      <c r="BB592" s="7" t="e">
        <f ca="1">+Tabla1[[#This Row],[CODTRA8]]</f>
        <v>#NAME?</v>
      </c>
      <c r="BC592" s="7">
        <f>+Tabla1[[#This Row],[SEXO]]</f>
        <v>1</v>
      </c>
      <c r="BD592" s="7">
        <v>9589</v>
      </c>
      <c r="BE592" s="7"/>
      <c r="BF592" s="7">
        <v>959616135</v>
      </c>
      <c r="BG592" s="10" t="s">
        <v>1704</v>
      </c>
      <c r="BH592" s="7"/>
      <c r="BI592" s="9"/>
      <c r="BJ592" s="7"/>
      <c r="BK592" s="7"/>
      <c r="BL592" s="7"/>
      <c r="BM592" s="7" t="s">
        <v>1750</v>
      </c>
      <c r="BN592" s="7">
        <v>1</v>
      </c>
      <c r="BO592" s="7"/>
      <c r="BP592" s="7"/>
      <c r="BQ592" s="7"/>
      <c r="BR592" s="7">
        <v>2</v>
      </c>
      <c r="BS592" s="7" t="s">
        <v>2837</v>
      </c>
      <c r="BT592" s="7"/>
      <c r="BU592" s="7">
        <v>40701</v>
      </c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9"/>
      <c r="CH592" s="9"/>
      <c r="CI592" s="9"/>
      <c r="CJ592" s="7">
        <v>1</v>
      </c>
    </row>
    <row r="593" spans="1:88" ht="15" x14ac:dyDescent="0.25">
      <c r="A593">
        <v>592</v>
      </c>
      <c r="B593" s="28">
        <v>217</v>
      </c>
      <c r="C593" s="28" t="s">
        <v>963</v>
      </c>
      <c r="D593" s="45">
        <v>30835239</v>
      </c>
      <c r="E593" s="35" t="s">
        <v>2838</v>
      </c>
      <c r="F593" s="29" t="s">
        <v>2839</v>
      </c>
      <c r="G593" s="29" t="s">
        <v>1736</v>
      </c>
      <c r="H593" s="30">
        <f t="shared" si="97"/>
        <v>24453</v>
      </c>
      <c r="I593" s="29" t="s">
        <v>1737</v>
      </c>
      <c r="J593" s="28">
        <v>0</v>
      </c>
      <c r="K593" s="31">
        <v>0</v>
      </c>
      <c r="L593" s="7"/>
      <c r="M593" s="7"/>
      <c r="N593" s="7"/>
      <c r="O593" s="32" t="str">
        <f>"Retención Judicial "&amp;(Tabla1[[#This Row],[JUDICIAL]]*100)&amp;"%"</f>
        <v>Retención Judicial 0%</v>
      </c>
      <c r="P593" s="7"/>
      <c r="Q593" s="33">
        <f t="shared" si="102"/>
        <v>930</v>
      </c>
      <c r="R593" s="34">
        <f>+Tabla1[[#This Row],[MINIMO VITAL]]*9%</f>
        <v>83.7</v>
      </c>
      <c r="S593" s="7"/>
      <c r="T593" s="7">
        <f t="shared" ca="1" si="93"/>
        <v>52</v>
      </c>
      <c r="U593" s="7" t="str">
        <f t="shared" si="94"/>
        <v>30835239</v>
      </c>
      <c r="V593" s="7"/>
      <c r="W593" s="7"/>
      <c r="X593" s="7"/>
      <c r="Y593" s="7"/>
      <c r="Z593" s="7"/>
      <c r="AA593" s="8">
        <f>+Tabla1[[#This Row],[FECHA DE
NACIMIENTO]]</f>
        <v>24453</v>
      </c>
      <c r="AB593" s="20">
        <v>3.1</v>
      </c>
      <c r="AC593" s="7"/>
      <c r="AD593" s="7" t="str">
        <f>IF(COUNTIF(D$1:D592,D593)=0,"OK","Duplicado")</f>
        <v>OK</v>
      </c>
      <c r="AE593" s="7" t="str">
        <f t="shared" ca="1" si="95"/>
        <v>Inactivo</v>
      </c>
      <c r="AF593" s="9" t="s">
        <v>964</v>
      </c>
      <c r="AG593" s="9" t="str">
        <f t="shared" si="98"/>
        <v>CMAC</v>
      </c>
      <c r="AH593" s="7"/>
      <c r="AI593" s="7"/>
      <c r="AJ593" s="7"/>
      <c r="AK593" s="7"/>
      <c r="AL593" s="7"/>
      <c r="AM593" s="7"/>
      <c r="AN593" s="7"/>
      <c r="AO593" s="7" t="e">
        <f ca="1">SEPARARAPELLIDOS2018(Tabla1[[#This Row],[APELLIDOS Y NOMBRES]])</f>
        <v>#NAME?</v>
      </c>
      <c r="AP593" s="7">
        <f t="shared" ca="1" si="99"/>
        <v>0</v>
      </c>
      <c r="AQ593" s="7">
        <f t="shared" ca="1" si="100"/>
        <v>0</v>
      </c>
      <c r="AR593" s="7">
        <f t="shared" ca="1" si="101"/>
        <v>0</v>
      </c>
      <c r="AS593" s="7" t="e">
        <f ca="1">QuitarSimbolos(Tabla1[[#This Row],[CODTRA5]])</f>
        <v>#NAME?</v>
      </c>
      <c r="AT593" s="7" t="s">
        <v>1703</v>
      </c>
      <c r="AU593" s="7">
        <f t="shared" si="96"/>
        <v>1</v>
      </c>
      <c r="AV593" s="7">
        <v>1</v>
      </c>
      <c r="AW593" s="7" t="str">
        <f>+Tabla1[[#This Row],[DNI23]]</f>
        <v>30835239</v>
      </c>
      <c r="AX593" s="7">
        <v>604</v>
      </c>
      <c r="AY593" s="8">
        <f>+Tabla1[[#This Row],[FECHA DE
NACIMIENTO]]</f>
        <v>24453</v>
      </c>
      <c r="AZ593" s="7">
        <f ca="1">+Tabla1[[#This Row],[CODTRA6]]</f>
        <v>0</v>
      </c>
      <c r="BA593" s="7">
        <f ca="1">+Tabla1[[#This Row],[CODTRA7]]</f>
        <v>0</v>
      </c>
      <c r="BB593" s="7" t="e">
        <f ca="1">+Tabla1[[#This Row],[CODTRA8]]</f>
        <v>#NAME?</v>
      </c>
      <c r="BC593" s="7">
        <f>+Tabla1[[#This Row],[SEXO]]</f>
        <v>1</v>
      </c>
      <c r="BD593" s="7">
        <v>9589</v>
      </c>
      <c r="BE593" s="7"/>
      <c r="BF593" s="7">
        <v>959616135</v>
      </c>
      <c r="BG593" s="10" t="s">
        <v>1704</v>
      </c>
      <c r="BH593" s="7"/>
      <c r="BI593" s="9"/>
      <c r="BJ593" s="7"/>
      <c r="BK593" s="7"/>
      <c r="BL593" s="7"/>
      <c r="BM593" s="7" t="s">
        <v>6</v>
      </c>
      <c r="BN593" s="7">
        <v>16</v>
      </c>
      <c r="BO593" s="7"/>
      <c r="BP593" s="7"/>
      <c r="BQ593" s="7"/>
      <c r="BR593" s="7">
        <v>2</v>
      </c>
      <c r="BS593" s="7" t="s">
        <v>2780</v>
      </c>
      <c r="BT593" s="7"/>
      <c r="BU593" s="7">
        <v>40701</v>
      </c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9"/>
      <c r="CH593" s="9"/>
      <c r="CI593" s="9"/>
      <c r="CJ593" s="7">
        <v>1</v>
      </c>
    </row>
    <row r="594" spans="1:88" ht="15" x14ac:dyDescent="0.25">
      <c r="A594">
        <v>593</v>
      </c>
      <c r="B594" s="28">
        <v>334</v>
      </c>
      <c r="C594" s="28" t="s">
        <v>965</v>
      </c>
      <c r="D594" s="45">
        <v>30836227</v>
      </c>
      <c r="E594" s="35" t="s">
        <v>3509</v>
      </c>
      <c r="F594" s="35" t="s">
        <v>3687</v>
      </c>
      <c r="G594" s="35" t="s">
        <v>1736</v>
      </c>
      <c r="H594" s="30">
        <f t="shared" si="97"/>
        <v>27235</v>
      </c>
      <c r="I594" s="29" t="s">
        <v>1737</v>
      </c>
      <c r="J594" s="28">
        <v>0</v>
      </c>
      <c r="K594" s="31">
        <v>0</v>
      </c>
      <c r="L594" s="7"/>
      <c r="M594" s="7"/>
      <c r="N594" s="7"/>
      <c r="O594" s="32" t="str">
        <f>"Retención Judicial "&amp;(Tabla1[[#This Row],[JUDICIAL]]*100)&amp;"%"</f>
        <v>Retención Judicial 0%</v>
      </c>
      <c r="P594" s="7"/>
      <c r="Q594" s="33">
        <f t="shared" si="102"/>
        <v>930</v>
      </c>
      <c r="R594" s="34">
        <f>+Tabla1[[#This Row],[MINIMO VITAL]]*9%</f>
        <v>83.7</v>
      </c>
      <c r="S594" s="7"/>
      <c r="T594" s="7">
        <f t="shared" ca="1" si="93"/>
        <v>44</v>
      </c>
      <c r="U594" s="7" t="str">
        <f t="shared" si="94"/>
        <v>30836227</v>
      </c>
      <c r="V594" s="7"/>
      <c r="W594" s="7"/>
      <c r="X594" s="7"/>
      <c r="Y594" s="7"/>
      <c r="Z594" s="7"/>
      <c r="AA594" s="8">
        <f>+Tabla1[[#This Row],[FECHA DE
NACIMIENTO]]</f>
        <v>27235</v>
      </c>
      <c r="AB594" s="20"/>
      <c r="AC594" s="7"/>
      <c r="AD594" s="7" t="str">
        <f>IF(COUNTIF(D$1:D593,D594)=0,"OK","Duplicado")</f>
        <v>OK</v>
      </c>
      <c r="AE594" s="7" t="str">
        <f t="shared" ca="1" si="95"/>
        <v>Inactivo</v>
      </c>
      <c r="AF594" s="9" t="s">
        <v>1720</v>
      </c>
      <c r="AG594" s="9" t="str">
        <f t="shared" si="98"/>
        <v/>
      </c>
      <c r="AH594" s="7"/>
      <c r="AI594" s="7"/>
      <c r="AJ594" s="7"/>
      <c r="AK594" s="7"/>
      <c r="AL594" s="7"/>
      <c r="AM594" s="7"/>
      <c r="AN594" s="7"/>
      <c r="AO594" s="7" t="e">
        <f ca="1">SEPARARAPELLIDOS2018(Tabla1[[#This Row],[APELLIDOS Y NOMBRES]])</f>
        <v>#NAME?</v>
      </c>
      <c r="AP594" s="7">
        <f t="shared" ca="1" si="99"/>
        <v>0</v>
      </c>
      <c r="AQ594" s="7">
        <f t="shared" ca="1" si="100"/>
        <v>0</v>
      </c>
      <c r="AR594" s="7">
        <f t="shared" ca="1" si="101"/>
        <v>0</v>
      </c>
      <c r="AS594" s="7" t="e">
        <f ca="1">QuitarSimbolos(Tabla1[[#This Row],[CODTRA5]])</f>
        <v>#NAME?</v>
      </c>
      <c r="AT594" s="7" t="s">
        <v>1703</v>
      </c>
      <c r="AU594" s="7">
        <f t="shared" si="96"/>
        <v>1</v>
      </c>
      <c r="AV594" s="7">
        <v>1</v>
      </c>
      <c r="AW594" s="7" t="str">
        <f>+Tabla1[[#This Row],[DNI23]]</f>
        <v>30836227</v>
      </c>
      <c r="AX594" s="7">
        <v>604</v>
      </c>
      <c r="AY594" s="8">
        <f>+Tabla1[[#This Row],[FECHA DE
NACIMIENTO]]</f>
        <v>27235</v>
      </c>
      <c r="AZ594" s="7">
        <f ca="1">+Tabla1[[#This Row],[CODTRA6]]</f>
        <v>0</v>
      </c>
      <c r="BA594" s="7">
        <f ca="1">+Tabla1[[#This Row],[CODTRA7]]</f>
        <v>0</v>
      </c>
      <c r="BB594" s="7" t="e">
        <f ca="1">+Tabla1[[#This Row],[CODTRA8]]</f>
        <v>#NAME?</v>
      </c>
      <c r="BC594" s="7">
        <f>+Tabla1[[#This Row],[SEXO]]</f>
        <v>1</v>
      </c>
      <c r="BD594" s="7">
        <v>9589</v>
      </c>
      <c r="BE594" s="7"/>
      <c r="BF594" s="7">
        <v>987840034</v>
      </c>
      <c r="BG594" s="10" t="s">
        <v>2840</v>
      </c>
      <c r="BH594" s="7">
        <v>3</v>
      </c>
      <c r="BI594" s="9" t="s">
        <v>2841</v>
      </c>
      <c r="BJ594" s="7">
        <v>800</v>
      </c>
      <c r="BK594" s="7"/>
      <c r="BL594" s="7"/>
      <c r="BM594" s="7"/>
      <c r="BN594" s="7"/>
      <c r="BO594" s="7"/>
      <c r="BP594" s="7"/>
      <c r="BQ594" s="7"/>
      <c r="BR594" s="7">
        <v>2</v>
      </c>
      <c r="BS594" s="7" t="s">
        <v>2842</v>
      </c>
      <c r="BT594" s="7"/>
      <c r="BU594" s="7">
        <v>40701</v>
      </c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9"/>
      <c r="CH594" s="9"/>
      <c r="CI594" s="9"/>
      <c r="CJ594" s="7">
        <v>1</v>
      </c>
    </row>
    <row r="595" spans="1:88" ht="15" x14ac:dyDescent="0.25">
      <c r="A595">
        <v>594</v>
      </c>
      <c r="B595" s="28">
        <v>1066</v>
      </c>
      <c r="C595" s="28" t="s">
        <v>966</v>
      </c>
      <c r="D595" s="45">
        <v>71924647</v>
      </c>
      <c r="E595" s="35" t="s">
        <v>2843</v>
      </c>
      <c r="F595" s="29" t="s">
        <v>2844</v>
      </c>
      <c r="G595" s="29" t="s">
        <v>1709</v>
      </c>
      <c r="H595" s="30">
        <f t="shared" si="97"/>
        <v>33805</v>
      </c>
      <c r="I595" s="29" t="s">
        <v>1710</v>
      </c>
      <c r="J595" s="28">
        <v>0</v>
      </c>
      <c r="K595" s="31">
        <v>0</v>
      </c>
      <c r="L595" s="7"/>
      <c r="M595" s="7"/>
      <c r="N595" s="7"/>
      <c r="O595" s="32" t="str">
        <f>"Retención Judicial "&amp;(Tabla1[[#This Row],[JUDICIAL]]*100)&amp;"%"</f>
        <v>Retención Judicial 0%</v>
      </c>
      <c r="P595" s="7"/>
      <c r="Q595" s="33">
        <f t="shared" si="102"/>
        <v>930</v>
      </c>
      <c r="R595" s="34">
        <f>+Tabla1[[#This Row],[MINIMO VITAL]]*9%</f>
        <v>83.7</v>
      </c>
      <c r="S595" s="7"/>
      <c r="T595" s="7">
        <f t="shared" ca="1" si="93"/>
        <v>26</v>
      </c>
      <c r="U595" s="7" t="str">
        <f t="shared" si="94"/>
        <v>71924647</v>
      </c>
      <c r="V595" s="7"/>
      <c r="W595" s="7"/>
      <c r="X595" s="7"/>
      <c r="Y595" s="7"/>
      <c r="Z595" s="7"/>
      <c r="AA595" s="8">
        <f>+Tabla1[[#This Row],[FECHA DE
NACIMIENTO]]</f>
        <v>33805</v>
      </c>
      <c r="AB595" s="20"/>
      <c r="AC595" s="7"/>
      <c r="AD595" s="7" t="str">
        <f>IF(COUNTIF(D$1:D594,D595)=0,"OK","Duplicado")</f>
        <v>OK</v>
      </c>
      <c r="AE595" s="7" t="str">
        <f t="shared" ca="1" si="95"/>
        <v>Inactivo</v>
      </c>
      <c r="AF595" s="9" t="s">
        <v>967</v>
      </c>
      <c r="AG595" s="9" t="str">
        <f t="shared" si="98"/>
        <v>CMAC</v>
      </c>
      <c r="AH595" s="7"/>
      <c r="AI595" s="7"/>
      <c r="AJ595" s="7"/>
      <c r="AK595" s="7"/>
      <c r="AL595" s="7"/>
      <c r="AM595" s="7"/>
      <c r="AN595" s="7"/>
      <c r="AO595" s="7" t="e">
        <f ca="1">SEPARARAPELLIDOS2018(Tabla1[[#This Row],[APELLIDOS Y NOMBRES]])</f>
        <v>#NAME?</v>
      </c>
      <c r="AP595" s="7">
        <f t="shared" ca="1" si="99"/>
        <v>0</v>
      </c>
      <c r="AQ595" s="7">
        <f t="shared" ca="1" si="100"/>
        <v>0</v>
      </c>
      <c r="AR595" s="7">
        <f t="shared" ca="1" si="101"/>
        <v>0</v>
      </c>
      <c r="AS595" s="7" t="e">
        <f ca="1">QuitarSimbolos(Tabla1[[#This Row],[CODTRA5]])</f>
        <v>#NAME?</v>
      </c>
      <c r="AT595" s="7" t="s">
        <v>1703</v>
      </c>
      <c r="AU595" s="7">
        <f t="shared" si="96"/>
        <v>1</v>
      </c>
      <c r="AV595" s="7">
        <v>1</v>
      </c>
      <c r="AW595" s="7" t="str">
        <f>+Tabla1[[#This Row],[DNI23]]</f>
        <v>71924647</v>
      </c>
      <c r="AX595" s="7">
        <v>604</v>
      </c>
      <c r="AY595" s="8">
        <f>+Tabla1[[#This Row],[FECHA DE
NACIMIENTO]]</f>
        <v>33805</v>
      </c>
      <c r="AZ595" s="7">
        <f ca="1">+Tabla1[[#This Row],[CODTRA6]]</f>
        <v>0</v>
      </c>
      <c r="BA595" s="7">
        <f ca="1">+Tabla1[[#This Row],[CODTRA7]]</f>
        <v>0</v>
      </c>
      <c r="BB595" s="7" t="e">
        <f ca="1">+Tabla1[[#This Row],[CODTRA8]]</f>
        <v>#NAME?</v>
      </c>
      <c r="BC595" s="7">
        <f>+Tabla1[[#This Row],[SEXO]]</f>
        <v>1</v>
      </c>
      <c r="BD595" s="7">
        <v>9589</v>
      </c>
      <c r="BE595" s="7"/>
      <c r="BF595" s="7">
        <v>999987507</v>
      </c>
      <c r="BG595" s="10" t="s">
        <v>1704</v>
      </c>
      <c r="BH595" s="7">
        <v>3</v>
      </c>
      <c r="BI595" s="9" t="s">
        <v>2338</v>
      </c>
      <c r="BJ595" s="7">
        <v>918</v>
      </c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>
        <v>40701</v>
      </c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9"/>
      <c r="CH595" s="9"/>
      <c r="CI595" s="9"/>
      <c r="CJ595" s="7">
        <v>1</v>
      </c>
    </row>
    <row r="596" spans="1:88" ht="15" x14ac:dyDescent="0.25">
      <c r="A596">
        <v>595</v>
      </c>
      <c r="B596" s="28">
        <v>1067</v>
      </c>
      <c r="C596" s="28" t="s">
        <v>968</v>
      </c>
      <c r="D596" s="45">
        <v>30857165</v>
      </c>
      <c r="E596" s="35" t="s">
        <v>2845</v>
      </c>
      <c r="F596" s="29"/>
      <c r="G596" s="29" t="s">
        <v>1702</v>
      </c>
      <c r="H596" s="30">
        <f t="shared" si="97"/>
        <v>28346</v>
      </c>
      <c r="I596" s="29"/>
      <c r="J596" s="28">
        <v>0</v>
      </c>
      <c r="K596" s="31">
        <v>0</v>
      </c>
      <c r="L596" s="7"/>
      <c r="M596" s="7"/>
      <c r="N596" s="7"/>
      <c r="O596" s="32" t="str">
        <f>"Retención Judicial "&amp;(Tabla1[[#This Row],[JUDICIAL]]*100)&amp;"%"</f>
        <v>Retención Judicial 0%</v>
      </c>
      <c r="P596" s="7"/>
      <c r="Q596" s="33">
        <f t="shared" si="102"/>
        <v>930</v>
      </c>
      <c r="R596" s="34">
        <f>+Tabla1[[#This Row],[MINIMO VITAL]]*9%</f>
        <v>83.7</v>
      </c>
      <c r="S596" s="7"/>
      <c r="T596" s="7">
        <f t="shared" ca="1" si="93"/>
        <v>41</v>
      </c>
      <c r="U596" s="7" t="str">
        <f t="shared" si="94"/>
        <v>30857165</v>
      </c>
      <c r="V596" s="7"/>
      <c r="W596" s="7"/>
      <c r="X596" s="7"/>
      <c r="Y596" s="7"/>
      <c r="Z596" s="7"/>
      <c r="AA596" s="8">
        <f>+Tabla1[[#This Row],[FECHA DE
NACIMIENTO]]</f>
        <v>28346</v>
      </c>
      <c r="AB596" s="20"/>
      <c r="AC596" s="7"/>
      <c r="AD596" s="7" t="str">
        <f>IF(COUNTIF(D$1:D595,D596)=0,"OK","Duplicado")</f>
        <v>OK</v>
      </c>
      <c r="AE596" s="7" t="str">
        <f t="shared" ca="1" si="95"/>
        <v>Inactivo</v>
      </c>
      <c r="AF596" s="9" t="s">
        <v>969</v>
      </c>
      <c r="AG596" s="9" t="str">
        <f t="shared" si="98"/>
        <v>CMAC</v>
      </c>
      <c r="AH596" s="7"/>
      <c r="AI596" s="7"/>
      <c r="AJ596" s="7"/>
      <c r="AK596" s="7"/>
      <c r="AL596" s="7"/>
      <c r="AM596" s="7"/>
      <c r="AN596" s="7"/>
      <c r="AO596" s="7" t="e">
        <f ca="1">SEPARARAPELLIDOS2018(Tabla1[[#This Row],[APELLIDOS Y NOMBRES]])</f>
        <v>#NAME?</v>
      </c>
      <c r="AP596" s="7">
        <f t="shared" ca="1" si="99"/>
        <v>0</v>
      </c>
      <c r="AQ596" s="7">
        <f t="shared" ca="1" si="100"/>
        <v>0</v>
      </c>
      <c r="AR596" s="7">
        <f t="shared" ca="1" si="101"/>
        <v>0</v>
      </c>
      <c r="AS596" s="7" t="e">
        <f ca="1">QuitarSimbolos(Tabla1[[#This Row],[CODTRA5]])</f>
        <v>#NAME?</v>
      </c>
      <c r="AT596" s="7" t="s">
        <v>1974</v>
      </c>
      <c r="AU596" s="7">
        <f t="shared" si="96"/>
        <v>2</v>
      </c>
      <c r="AV596" s="7">
        <v>1</v>
      </c>
      <c r="AW596" s="7" t="str">
        <f>+Tabla1[[#This Row],[DNI23]]</f>
        <v>30857165</v>
      </c>
      <c r="AX596" s="7">
        <v>604</v>
      </c>
      <c r="AY596" s="8">
        <f>+Tabla1[[#This Row],[FECHA DE
NACIMIENTO]]</f>
        <v>28346</v>
      </c>
      <c r="AZ596" s="7">
        <f ca="1">+Tabla1[[#This Row],[CODTRA6]]</f>
        <v>0</v>
      </c>
      <c r="BA596" s="7">
        <f ca="1">+Tabla1[[#This Row],[CODTRA7]]</f>
        <v>0</v>
      </c>
      <c r="BB596" s="7" t="e">
        <f ca="1">+Tabla1[[#This Row],[CODTRA8]]</f>
        <v>#NAME?</v>
      </c>
      <c r="BC596" s="7">
        <f>+Tabla1[[#This Row],[SEXO]]</f>
        <v>2</v>
      </c>
      <c r="BD596" s="7">
        <v>9589</v>
      </c>
      <c r="BE596" s="7"/>
      <c r="BF596" s="7">
        <v>959616135</v>
      </c>
      <c r="BG596" s="10" t="s">
        <v>1704</v>
      </c>
      <c r="BH596" s="7"/>
      <c r="BI596" s="9"/>
      <c r="BJ596" s="7"/>
      <c r="BK596" s="7"/>
      <c r="BL596" s="7"/>
      <c r="BM596" s="7" t="s">
        <v>1725</v>
      </c>
      <c r="BN596" s="7">
        <v>4</v>
      </c>
      <c r="BO596" s="7"/>
      <c r="BP596" s="7"/>
      <c r="BQ596" s="7"/>
      <c r="BR596" s="7">
        <v>2</v>
      </c>
      <c r="BS596" s="7" t="s">
        <v>2829</v>
      </c>
      <c r="BT596" s="7"/>
      <c r="BU596" s="7">
        <v>40704</v>
      </c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9"/>
      <c r="CH596" s="9"/>
      <c r="CI596" s="9"/>
      <c r="CJ596" s="7">
        <v>1</v>
      </c>
    </row>
    <row r="597" spans="1:88" ht="15" x14ac:dyDescent="0.25">
      <c r="A597">
        <v>596</v>
      </c>
      <c r="B597" s="28">
        <v>516</v>
      </c>
      <c r="C597" s="28" t="s">
        <v>970</v>
      </c>
      <c r="D597" s="45">
        <v>42658581</v>
      </c>
      <c r="E597" s="35" t="s">
        <v>3510</v>
      </c>
      <c r="F597" s="29" t="s">
        <v>1720</v>
      </c>
      <c r="G597" s="29" t="s">
        <v>1702</v>
      </c>
      <c r="H597" s="30">
        <f t="shared" si="97"/>
        <v>29114</v>
      </c>
      <c r="I597" s="29" t="s">
        <v>1720</v>
      </c>
      <c r="J597" s="28">
        <v>0</v>
      </c>
      <c r="K597" s="31">
        <v>0</v>
      </c>
      <c r="L597" s="7"/>
      <c r="M597" s="7"/>
      <c r="N597" s="7"/>
      <c r="O597" s="32" t="str">
        <f>"Retención Judicial "&amp;(Tabla1[[#This Row],[JUDICIAL]]*100)&amp;"%"</f>
        <v>Retención Judicial 0%</v>
      </c>
      <c r="P597" s="7"/>
      <c r="Q597" s="33">
        <f t="shared" si="102"/>
        <v>930</v>
      </c>
      <c r="R597" s="34">
        <f>+Tabla1[[#This Row],[MINIMO VITAL]]*9%</f>
        <v>83.7</v>
      </c>
      <c r="S597" s="7"/>
      <c r="T597" s="7">
        <f t="shared" ca="1" si="93"/>
        <v>39</v>
      </c>
      <c r="U597" s="7" t="str">
        <f t="shared" si="94"/>
        <v>42658581</v>
      </c>
      <c r="V597" s="7"/>
      <c r="W597" s="7"/>
      <c r="X597" s="7"/>
      <c r="Y597" s="7"/>
      <c r="Z597" s="7"/>
      <c r="AA597" s="8">
        <f>+Tabla1[[#This Row],[FECHA DE
NACIMIENTO]]</f>
        <v>29114</v>
      </c>
      <c r="AB597" s="20"/>
      <c r="AC597" s="7"/>
      <c r="AD597" s="7" t="str">
        <f>IF(COUNTIF(D$1:D596,D597)=0,"OK","Duplicado")</f>
        <v>OK</v>
      </c>
      <c r="AE597" s="7" t="str">
        <f t="shared" ca="1" si="95"/>
        <v>Inactivo</v>
      </c>
      <c r="AF597" s="9" t="s">
        <v>1720</v>
      </c>
      <c r="AG597" s="9" t="str">
        <f t="shared" si="98"/>
        <v/>
      </c>
      <c r="AH597" s="7"/>
      <c r="AI597" s="7"/>
      <c r="AJ597" s="7"/>
      <c r="AK597" s="7"/>
      <c r="AL597" s="7"/>
      <c r="AM597" s="7"/>
      <c r="AN597" s="7"/>
      <c r="AO597" s="7" t="e">
        <f ca="1">SEPARARAPELLIDOS2018(Tabla1[[#This Row],[APELLIDOS Y NOMBRES]])</f>
        <v>#NAME?</v>
      </c>
      <c r="AP597" s="7">
        <f t="shared" ca="1" si="99"/>
        <v>0</v>
      </c>
      <c r="AQ597" s="7">
        <f t="shared" ca="1" si="100"/>
        <v>0</v>
      </c>
      <c r="AR597" s="7">
        <f t="shared" ca="1" si="101"/>
        <v>0</v>
      </c>
      <c r="AS597" s="7" t="e">
        <f ca="1">QuitarSimbolos(Tabla1[[#This Row],[CODTRA5]])</f>
        <v>#NAME?</v>
      </c>
      <c r="AT597" s="7" t="s">
        <v>1703</v>
      </c>
      <c r="AU597" s="7">
        <f t="shared" si="96"/>
        <v>1</v>
      </c>
      <c r="AV597" s="7">
        <v>1</v>
      </c>
      <c r="AW597" s="7" t="str">
        <f>+Tabla1[[#This Row],[DNI23]]</f>
        <v>42658581</v>
      </c>
      <c r="AX597" s="7">
        <v>604</v>
      </c>
      <c r="AY597" s="8">
        <f>+Tabla1[[#This Row],[FECHA DE
NACIMIENTO]]</f>
        <v>29114</v>
      </c>
      <c r="AZ597" s="7">
        <f ca="1">+Tabla1[[#This Row],[CODTRA6]]</f>
        <v>0</v>
      </c>
      <c r="BA597" s="7">
        <f ca="1">+Tabla1[[#This Row],[CODTRA7]]</f>
        <v>0</v>
      </c>
      <c r="BB597" s="7" t="e">
        <f ca="1">+Tabla1[[#This Row],[CODTRA8]]</f>
        <v>#NAME?</v>
      </c>
      <c r="BC597" s="7">
        <f>+Tabla1[[#This Row],[SEXO]]</f>
        <v>1</v>
      </c>
      <c r="BD597" s="7">
        <v>9589</v>
      </c>
      <c r="BE597" s="7"/>
      <c r="BF597" s="7">
        <v>959616135</v>
      </c>
      <c r="BG597" s="10" t="s">
        <v>1704</v>
      </c>
      <c r="BH597" s="7">
        <v>3</v>
      </c>
      <c r="BI597" s="9" t="s">
        <v>2421</v>
      </c>
      <c r="BJ597" s="7">
        <v>321</v>
      </c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>
        <v>40701</v>
      </c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9"/>
      <c r="CH597" s="9"/>
      <c r="CI597" s="9"/>
      <c r="CJ597" s="7">
        <v>1</v>
      </c>
    </row>
    <row r="598" spans="1:88" ht="15" x14ac:dyDescent="0.25">
      <c r="A598">
        <v>597</v>
      </c>
      <c r="B598" s="28">
        <v>141</v>
      </c>
      <c r="C598" s="28" t="s">
        <v>971</v>
      </c>
      <c r="D598" s="45">
        <v>30856124</v>
      </c>
      <c r="E598" s="35" t="s">
        <v>2846</v>
      </c>
      <c r="F598" s="29" t="s">
        <v>2847</v>
      </c>
      <c r="G598" s="29" t="s">
        <v>1742</v>
      </c>
      <c r="H598" s="30">
        <f t="shared" si="97"/>
        <v>19767</v>
      </c>
      <c r="I598" s="29" t="s">
        <v>1737</v>
      </c>
      <c r="J598" s="28">
        <v>0</v>
      </c>
      <c r="K598" s="31">
        <v>0</v>
      </c>
      <c r="L598" s="7"/>
      <c r="M598" s="7"/>
      <c r="N598" s="7"/>
      <c r="O598" s="32" t="str">
        <f>"Retención Judicial "&amp;(Tabla1[[#This Row],[JUDICIAL]]*100)&amp;"%"</f>
        <v>Retención Judicial 0%</v>
      </c>
      <c r="P598" s="7"/>
      <c r="Q598" s="33">
        <f t="shared" si="102"/>
        <v>930</v>
      </c>
      <c r="R598" s="34">
        <f>+Tabla1[[#This Row],[MINIMO VITAL]]*9%</f>
        <v>83.7</v>
      </c>
      <c r="S598" s="7"/>
      <c r="T598" s="7">
        <f t="shared" ca="1" si="93"/>
        <v>65</v>
      </c>
      <c r="U598" s="7" t="str">
        <f t="shared" si="94"/>
        <v>30856124</v>
      </c>
      <c r="V598" s="7"/>
      <c r="W598" s="7"/>
      <c r="X598" s="7"/>
      <c r="Y598" s="7"/>
      <c r="Z598" s="7"/>
      <c r="AA598" s="8">
        <f>+Tabla1[[#This Row],[FECHA DE
NACIMIENTO]]</f>
        <v>19767</v>
      </c>
      <c r="AB598" s="20"/>
      <c r="AC598" s="7"/>
      <c r="AD598" s="7" t="str">
        <f>IF(COUNTIF(D$1:D597,D598)=0,"OK","Duplicado")</f>
        <v>OK</v>
      </c>
      <c r="AE598" s="7" t="str">
        <f t="shared" ca="1" si="95"/>
        <v>Inactivo</v>
      </c>
      <c r="AF598" s="9" t="s">
        <v>972</v>
      </c>
      <c r="AG598" s="9" t="str">
        <f t="shared" si="98"/>
        <v>CMAC</v>
      </c>
      <c r="AH598" s="7"/>
      <c r="AI598" s="7"/>
      <c r="AJ598" s="7"/>
      <c r="AK598" s="7"/>
      <c r="AL598" s="7"/>
      <c r="AM598" s="7"/>
      <c r="AN598" s="7"/>
      <c r="AO598" s="7" t="e">
        <f ca="1">SEPARARAPELLIDOS2018(Tabla1[[#This Row],[APELLIDOS Y NOMBRES]])</f>
        <v>#NAME?</v>
      </c>
      <c r="AP598" s="7">
        <f t="shared" ca="1" si="99"/>
        <v>0</v>
      </c>
      <c r="AQ598" s="7">
        <f t="shared" ca="1" si="100"/>
        <v>0</v>
      </c>
      <c r="AR598" s="7">
        <f t="shared" ca="1" si="101"/>
        <v>0</v>
      </c>
      <c r="AS598" s="7" t="e">
        <f ca="1">QuitarSimbolos(Tabla1[[#This Row],[CODTRA5]])</f>
        <v>#NAME?</v>
      </c>
      <c r="AT598" s="7" t="s">
        <v>1703</v>
      </c>
      <c r="AU598" s="7">
        <f t="shared" si="96"/>
        <v>1</v>
      </c>
      <c r="AV598" s="7">
        <v>1</v>
      </c>
      <c r="AW598" s="7" t="str">
        <f>+Tabla1[[#This Row],[DNI23]]</f>
        <v>30856124</v>
      </c>
      <c r="AX598" s="7">
        <v>604</v>
      </c>
      <c r="AY598" s="8">
        <f>+Tabla1[[#This Row],[FECHA DE
NACIMIENTO]]</f>
        <v>19767</v>
      </c>
      <c r="AZ598" s="7">
        <f ca="1">+Tabla1[[#This Row],[CODTRA6]]</f>
        <v>0</v>
      </c>
      <c r="BA598" s="7">
        <f ca="1">+Tabla1[[#This Row],[CODTRA7]]</f>
        <v>0</v>
      </c>
      <c r="BB598" s="7" t="e">
        <f ca="1">+Tabla1[[#This Row],[CODTRA8]]</f>
        <v>#NAME?</v>
      </c>
      <c r="BC598" s="7">
        <f>+Tabla1[[#This Row],[SEXO]]</f>
        <v>1</v>
      </c>
      <c r="BD598" s="7">
        <v>9589</v>
      </c>
      <c r="BE598" s="7"/>
      <c r="BF598" s="7">
        <v>959616135</v>
      </c>
      <c r="BG598" s="10" t="s">
        <v>1704</v>
      </c>
      <c r="BH598" s="7"/>
      <c r="BI598" s="9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9"/>
      <c r="CH598" s="9"/>
      <c r="CI598" s="9"/>
      <c r="CJ598" s="7">
        <v>1</v>
      </c>
    </row>
    <row r="599" spans="1:88" ht="15" x14ac:dyDescent="0.25">
      <c r="A599">
        <v>598</v>
      </c>
      <c r="B599" s="28">
        <v>1069</v>
      </c>
      <c r="C599" s="28" t="s">
        <v>973</v>
      </c>
      <c r="D599" s="45">
        <v>73359018</v>
      </c>
      <c r="E599" s="35" t="s">
        <v>2848</v>
      </c>
      <c r="F599" s="29" t="s">
        <v>2849</v>
      </c>
      <c r="G599" s="29" t="s">
        <v>1742</v>
      </c>
      <c r="H599" s="30">
        <f t="shared" si="97"/>
        <v>35026</v>
      </c>
      <c r="I599" s="29" t="s">
        <v>1710</v>
      </c>
      <c r="J599" s="28">
        <v>0</v>
      </c>
      <c r="K599" s="31">
        <v>0</v>
      </c>
      <c r="L599" s="7"/>
      <c r="M599" s="7"/>
      <c r="N599" s="7"/>
      <c r="O599" s="32" t="str">
        <f>"Retención Judicial "&amp;(Tabla1[[#This Row],[JUDICIAL]]*100)&amp;"%"</f>
        <v>Retención Judicial 0%</v>
      </c>
      <c r="P599" s="7"/>
      <c r="Q599" s="33">
        <f t="shared" si="102"/>
        <v>930</v>
      </c>
      <c r="R599" s="34">
        <f>+Tabla1[[#This Row],[MINIMO VITAL]]*9%</f>
        <v>83.7</v>
      </c>
      <c r="S599" s="7"/>
      <c r="T599" s="7">
        <f t="shared" ca="1" si="93"/>
        <v>23</v>
      </c>
      <c r="U599" s="7" t="str">
        <f t="shared" si="94"/>
        <v>73359018</v>
      </c>
      <c r="V599" s="7"/>
      <c r="W599" s="7"/>
      <c r="X599" s="7"/>
      <c r="Y599" s="7"/>
      <c r="Z599" s="7"/>
      <c r="AA599" s="8">
        <f>+Tabla1[[#This Row],[FECHA DE
NACIMIENTO]]</f>
        <v>35026</v>
      </c>
      <c r="AB599" s="20"/>
      <c r="AC599" s="7"/>
      <c r="AD599" s="7" t="str">
        <f>IF(COUNTIF(D$1:D598,D599)=0,"OK","Duplicado")</f>
        <v>OK</v>
      </c>
      <c r="AE599" s="7" t="str">
        <f t="shared" ca="1" si="95"/>
        <v>Inactivo</v>
      </c>
      <c r="AF599" s="9" t="s">
        <v>974</v>
      </c>
      <c r="AG599" s="9" t="str">
        <f t="shared" si="98"/>
        <v>CMAC</v>
      </c>
      <c r="AH599" s="7"/>
      <c r="AI599" s="7"/>
      <c r="AJ599" s="7"/>
      <c r="AK599" s="7"/>
      <c r="AL599" s="7"/>
      <c r="AM599" s="7"/>
      <c r="AN599" s="7"/>
      <c r="AO599" s="7" t="e">
        <f ca="1">SEPARARAPELLIDOS2018(Tabla1[[#This Row],[APELLIDOS Y NOMBRES]])</f>
        <v>#NAME?</v>
      </c>
      <c r="AP599" s="7">
        <f t="shared" ca="1" si="99"/>
        <v>0</v>
      </c>
      <c r="AQ599" s="7">
        <f t="shared" ca="1" si="100"/>
        <v>0</v>
      </c>
      <c r="AR599" s="7">
        <f t="shared" ca="1" si="101"/>
        <v>0</v>
      </c>
      <c r="AS599" s="7" t="e">
        <f ca="1">QuitarSimbolos(Tabla1[[#This Row],[CODTRA5]])</f>
        <v>#NAME?</v>
      </c>
      <c r="AT599" s="7" t="s">
        <v>1703</v>
      </c>
      <c r="AU599" s="7">
        <f t="shared" si="96"/>
        <v>1</v>
      </c>
      <c r="AV599" s="7">
        <v>1</v>
      </c>
      <c r="AW599" s="7" t="str">
        <f>+Tabla1[[#This Row],[DNI23]]</f>
        <v>73359018</v>
      </c>
      <c r="AX599" s="7">
        <v>604</v>
      </c>
      <c r="AY599" s="8">
        <f>+Tabla1[[#This Row],[FECHA DE
NACIMIENTO]]</f>
        <v>35026</v>
      </c>
      <c r="AZ599" s="7">
        <f ca="1">+Tabla1[[#This Row],[CODTRA6]]</f>
        <v>0</v>
      </c>
      <c r="BA599" s="7">
        <f ca="1">+Tabla1[[#This Row],[CODTRA7]]</f>
        <v>0</v>
      </c>
      <c r="BB599" s="7" t="e">
        <f ca="1">+Tabla1[[#This Row],[CODTRA8]]</f>
        <v>#NAME?</v>
      </c>
      <c r="BC599" s="7">
        <f>+Tabla1[[#This Row],[SEXO]]</f>
        <v>1</v>
      </c>
      <c r="BD599" s="7">
        <v>9589</v>
      </c>
      <c r="BE599" s="7"/>
      <c r="BF599" s="7">
        <v>959616135</v>
      </c>
      <c r="BG599" s="10" t="s">
        <v>1704</v>
      </c>
      <c r="BH599" s="7">
        <v>3</v>
      </c>
      <c r="BI599" s="9" t="s">
        <v>2127</v>
      </c>
      <c r="BJ599" s="7">
        <v>116</v>
      </c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>
        <v>40701</v>
      </c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9"/>
      <c r="CH599" s="9"/>
      <c r="CI599" s="9"/>
      <c r="CJ599" s="7">
        <v>1</v>
      </c>
    </row>
    <row r="600" spans="1:88" ht="15" x14ac:dyDescent="0.25">
      <c r="A600">
        <v>599</v>
      </c>
      <c r="B600" s="28">
        <v>21</v>
      </c>
      <c r="C600" s="28" t="s">
        <v>975</v>
      </c>
      <c r="D600" s="45">
        <v>30820901</v>
      </c>
      <c r="E600" s="35" t="s">
        <v>2850</v>
      </c>
      <c r="F600" s="29"/>
      <c r="G600" s="29" t="s">
        <v>1702</v>
      </c>
      <c r="H600" s="30">
        <f t="shared" si="97"/>
        <v>20857</v>
      </c>
      <c r="I600" s="29"/>
      <c r="J600" s="28">
        <v>0</v>
      </c>
      <c r="K600" s="31">
        <v>0</v>
      </c>
      <c r="L600" s="7"/>
      <c r="M600" s="7"/>
      <c r="N600" s="7"/>
      <c r="O600" s="32" t="str">
        <f>"Retención Judicial "&amp;(Tabla1[[#This Row],[JUDICIAL]]*100)&amp;"%"</f>
        <v>Retención Judicial 0%</v>
      </c>
      <c r="P600" s="7"/>
      <c r="Q600" s="33">
        <f t="shared" si="102"/>
        <v>930</v>
      </c>
      <c r="R600" s="34">
        <f>+Tabla1[[#This Row],[MINIMO VITAL]]*9%</f>
        <v>83.7</v>
      </c>
      <c r="S600" s="7"/>
      <c r="T600" s="7">
        <f t="shared" ca="1" si="93"/>
        <v>62</v>
      </c>
      <c r="U600" s="7" t="str">
        <f t="shared" si="94"/>
        <v>30820901</v>
      </c>
      <c r="V600" s="7"/>
      <c r="W600" s="7"/>
      <c r="X600" s="7"/>
      <c r="Y600" s="7"/>
      <c r="Z600" s="7"/>
      <c r="AA600" s="8">
        <f>+Tabla1[[#This Row],[FECHA DE
NACIMIENTO]]</f>
        <v>20857</v>
      </c>
      <c r="AB600" s="20"/>
      <c r="AC600" s="7"/>
      <c r="AD600" s="7" t="str">
        <f>IF(COUNTIF(D$1:D599,D600)=0,"OK","Duplicado")</f>
        <v>OK</v>
      </c>
      <c r="AE600" s="7" t="str">
        <f t="shared" ca="1" si="95"/>
        <v>Inactivo</v>
      </c>
      <c r="AF600" s="9" t="s">
        <v>976</v>
      </c>
      <c r="AG600" s="9" t="str">
        <f t="shared" si="98"/>
        <v>CMAC</v>
      </c>
      <c r="AH600" s="7"/>
      <c r="AI600" s="7"/>
      <c r="AJ600" s="7"/>
      <c r="AK600" s="7"/>
      <c r="AL600" s="7"/>
      <c r="AM600" s="7"/>
      <c r="AN600" s="7"/>
      <c r="AO600" s="7" t="e">
        <f ca="1">SEPARARAPELLIDOS2018(Tabla1[[#This Row],[APELLIDOS Y NOMBRES]])</f>
        <v>#NAME?</v>
      </c>
      <c r="AP600" s="7">
        <f t="shared" ca="1" si="99"/>
        <v>0</v>
      </c>
      <c r="AQ600" s="7">
        <f t="shared" ca="1" si="100"/>
        <v>0</v>
      </c>
      <c r="AR600" s="7">
        <f t="shared" ca="1" si="101"/>
        <v>0</v>
      </c>
      <c r="AS600" s="7" t="e">
        <f ca="1">QuitarSimbolos(Tabla1[[#This Row],[CODTRA5]])</f>
        <v>#NAME?</v>
      </c>
      <c r="AT600" s="7" t="s">
        <v>1703</v>
      </c>
      <c r="AU600" s="7">
        <f t="shared" si="96"/>
        <v>1</v>
      </c>
      <c r="AV600" s="7">
        <v>1</v>
      </c>
      <c r="AW600" s="7" t="str">
        <f>+Tabla1[[#This Row],[DNI23]]</f>
        <v>30820901</v>
      </c>
      <c r="AX600" s="7">
        <v>604</v>
      </c>
      <c r="AY600" s="8">
        <f>+Tabla1[[#This Row],[FECHA DE
NACIMIENTO]]</f>
        <v>20857</v>
      </c>
      <c r="AZ600" s="7">
        <f ca="1">+Tabla1[[#This Row],[CODTRA6]]</f>
        <v>0</v>
      </c>
      <c r="BA600" s="7">
        <f ca="1">+Tabla1[[#This Row],[CODTRA7]]</f>
        <v>0</v>
      </c>
      <c r="BB600" s="7" t="e">
        <f ca="1">+Tabla1[[#This Row],[CODTRA8]]</f>
        <v>#NAME?</v>
      </c>
      <c r="BC600" s="7">
        <f>+Tabla1[[#This Row],[SEXO]]</f>
        <v>1</v>
      </c>
      <c r="BD600" s="7">
        <v>9589</v>
      </c>
      <c r="BE600" s="7"/>
      <c r="BF600" s="7">
        <v>959616135</v>
      </c>
      <c r="BG600" s="10" t="s">
        <v>1704</v>
      </c>
      <c r="BH600" s="7"/>
      <c r="BI600" s="9"/>
      <c r="BJ600" s="7"/>
      <c r="BK600" s="7"/>
      <c r="BL600" s="7"/>
      <c r="BM600" s="7" t="s">
        <v>1711</v>
      </c>
      <c r="BN600" s="7">
        <v>22</v>
      </c>
      <c r="BO600" s="7"/>
      <c r="BP600" s="7"/>
      <c r="BQ600" s="7"/>
      <c r="BR600" s="7">
        <v>99</v>
      </c>
      <c r="BS600" s="7" t="s">
        <v>2851</v>
      </c>
      <c r="BT600" s="7"/>
      <c r="BU600" s="7">
        <v>40701</v>
      </c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9"/>
      <c r="CH600" s="9"/>
      <c r="CI600" s="9"/>
      <c r="CJ600" s="7">
        <v>1</v>
      </c>
    </row>
    <row r="601" spans="1:88" ht="15" x14ac:dyDescent="0.25">
      <c r="A601">
        <v>600</v>
      </c>
      <c r="B601" s="28">
        <v>1071</v>
      </c>
      <c r="C601" s="28" t="s">
        <v>977</v>
      </c>
      <c r="D601" s="45">
        <v>30828629</v>
      </c>
      <c r="E601" s="35" t="s">
        <v>2852</v>
      </c>
      <c r="F601" s="29"/>
      <c r="G601" s="29" t="s">
        <v>1702</v>
      </c>
      <c r="H601" s="30">
        <f t="shared" si="97"/>
        <v>19456</v>
      </c>
      <c r="I601" s="29"/>
      <c r="J601" s="28">
        <v>0</v>
      </c>
      <c r="K601" s="31">
        <v>0</v>
      </c>
      <c r="L601" s="7"/>
      <c r="M601" s="7"/>
      <c r="N601" s="7"/>
      <c r="O601" s="32" t="str">
        <f>"Retención Judicial "&amp;(Tabla1[[#This Row],[JUDICIAL]]*100)&amp;"%"</f>
        <v>Retención Judicial 0%</v>
      </c>
      <c r="P601" s="7"/>
      <c r="Q601" s="33">
        <f t="shared" si="102"/>
        <v>930</v>
      </c>
      <c r="R601" s="34">
        <f>+Tabla1[[#This Row],[MINIMO VITAL]]*9%</f>
        <v>83.7</v>
      </c>
      <c r="S601" s="7"/>
      <c r="T601" s="7">
        <f t="shared" ca="1" si="93"/>
        <v>66</v>
      </c>
      <c r="U601" s="7" t="str">
        <f t="shared" si="94"/>
        <v>30828629</v>
      </c>
      <c r="V601" s="7"/>
      <c r="W601" s="7"/>
      <c r="X601" s="7"/>
      <c r="Y601" s="7"/>
      <c r="Z601" s="7"/>
      <c r="AA601" s="8">
        <f>+Tabla1[[#This Row],[FECHA DE
NACIMIENTO]]</f>
        <v>19456</v>
      </c>
      <c r="AB601" s="20"/>
      <c r="AC601" s="7"/>
      <c r="AD601" s="7" t="str">
        <f>IF(COUNTIF(D$1:D600,D601)=0,"OK","Duplicado")</f>
        <v>OK</v>
      </c>
      <c r="AE601" s="7" t="str">
        <f t="shared" ca="1" si="95"/>
        <v>Inactivo</v>
      </c>
      <c r="AF601" s="9" t="s">
        <v>978</v>
      </c>
      <c r="AG601" s="9" t="str">
        <f t="shared" si="98"/>
        <v>CMAC</v>
      </c>
      <c r="AH601" s="7"/>
      <c r="AI601" s="7"/>
      <c r="AJ601" s="7"/>
      <c r="AK601" s="7"/>
      <c r="AL601" s="7"/>
      <c r="AM601" s="7"/>
      <c r="AN601" s="7"/>
      <c r="AO601" s="7" t="e">
        <f ca="1">SEPARARAPELLIDOS2018(Tabla1[[#This Row],[APELLIDOS Y NOMBRES]])</f>
        <v>#NAME?</v>
      </c>
      <c r="AP601" s="7">
        <f t="shared" ca="1" si="99"/>
        <v>0</v>
      </c>
      <c r="AQ601" s="7">
        <f t="shared" ca="1" si="100"/>
        <v>0</v>
      </c>
      <c r="AR601" s="7">
        <f t="shared" ca="1" si="101"/>
        <v>0</v>
      </c>
      <c r="AS601" s="7" t="e">
        <f ca="1">QuitarSimbolos(Tabla1[[#This Row],[CODTRA5]])</f>
        <v>#NAME?</v>
      </c>
      <c r="AT601" s="7" t="s">
        <v>1703</v>
      </c>
      <c r="AU601" s="7">
        <f t="shared" si="96"/>
        <v>1</v>
      </c>
      <c r="AV601" s="7">
        <v>1</v>
      </c>
      <c r="AW601" s="7" t="str">
        <f>+Tabla1[[#This Row],[DNI23]]</f>
        <v>30828629</v>
      </c>
      <c r="AX601" s="7">
        <v>604</v>
      </c>
      <c r="AY601" s="8">
        <f>+Tabla1[[#This Row],[FECHA DE
NACIMIENTO]]</f>
        <v>19456</v>
      </c>
      <c r="AZ601" s="7">
        <f ca="1">+Tabla1[[#This Row],[CODTRA6]]</f>
        <v>0</v>
      </c>
      <c r="BA601" s="7">
        <f ca="1">+Tabla1[[#This Row],[CODTRA7]]</f>
        <v>0</v>
      </c>
      <c r="BB601" s="7" t="e">
        <f ca="1">+Tabla1[[#This Row],[CODTRA8]]</f>
        <v>#NAME?</v>
      </c>
      <c r="BC601" s="7">
        <f>+Tabla1[[#This Row],[SEXO]]</f>
        <v>1</v>
      </c>
      <c r="BD601" s="7">
        <v>9589</v>
      </c>
      <c r="BE601" s="7"/>
      <c r="BF601" s="7">
        <v>947462202</v>
      </c>
      <c r="BG601" s="10" t="s">
        <v>2853</v>
      </c>
      <c r="BH601" s="7">
        <v>3</v>
      </c>
      <c r="BI601" s="9" t="s">
        <v>2841</v>
      </c>
      <c r="BJ601" s="7">
        <v>800</v>
      </c>
      <c r="BK601" s="7"/>
      <c r="BL601" s="7"/>
      <c r="BM601" s="7"/>
      <c r="BN601" s="7"/>
      <c r="BO601" s="7"/>
      <c r="BP601" s="7"/>
      <c r="BQ601" s="7"/>
      <c r="BR601" s="7">
        <v>2</v>
      </c>
      <c r="BS601" s="7" t="s">
        <v>1961</v>
      </c>
      <c r="BT601" s="7"/>
      <c r="BU601" s="7">
        <v>40701</v>
      </c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9"/>
      <c r="CH601" s="9"/>
      <c r="CI601" s="9"/>
      <c r="CJ601" s="7">
        <v>1</v>
      </c>
    </row>
    <row r="602" spans="1:88" ht="15" x14ac:dyDescent="0.25">
      <c r="A602">
        <v>601</v>
      </c>
      <c r="B602" s="28">
        <v>551</v>
      </c>
      <c r="C602" s="28" t="s">
        <v>979</v>
      </c>
      <c r="D602" s="45">
        <v>43024910</v>
      </c>
      <c r="E602" s="35" t="s">
        <v>3511</v>
      </c>
      <c r="F602" s="29" t="s">
        <v>1720</v>
      </c>
      <c r="G602" s="29" t="s">
        <v>1702</v>
      </c>
      <c r="H602" s="30">
        <f t="shared" si="97"/>
        <v>31139</v>
      </c>
      <c r="I602" s="29" t="s">
        <v>1720</v>
      </c>
      <c r="J602" s="28">
        <v>0</v>
      </c>
      <c r="K602" s="31">
        <v>0</v>
      </c>
      <c r="L602" s="7"/>
      <c r="M602" s="7"/>
      <c r="N602" s="7"/>
      <c r="O602" s="32" t="str">
        <f>"Retención Judicial "&amp;(Tabla1[[#This Row],[JUDICIAL]]*100)&amp;"%"</f>
        <v>Retención Judicial 0%</v>
      </c>
      <c r="P602" s="7"/>
      <c r="Q602" s="33">
        <f t="shared" si="102"/>
        <v>930</v>
      </c>
      <c r="R602" s="34">
        <f>+Tabla1[[#This Row],[MINIMO VITAL]]*9%</f>
        <v>83.7</v>
      </c>
      <c r="S602" s="7"/>
      <c r="T602" s="7">
        <f t="shared" ca="1" si="93"/>
        <v>34</v>
      </c>
      <c r="U602" s="7" t="str">
        <f t="shared" si="94"/>
        <v>43024910</v>
      </c>
      <c r="V602" s="7"/>
      <c r="W602" s="7"/>
      <c r="X602" s="7"/>
      <c r="Y602" s="7"/>
      <c r="Z602" s="7"/>
      <c r="AA602" s="8">
        <f>+Tabla1[[#This Row],[FECHA DE
NACIMIENTO]]</f>
        <v>31139</v>
      </c>
      <c r="AB602" s="20"/>
      <c r="AC602" s="7"/>
      <c r="AD602" s="7" t="str">
        <f>IF(COUNTIF(D$1:D601,D602)=0,"OK","Duplicado")</f>
        <v>OK</v>
      </c>
      <c r="AE602" s="7" t="str">
        <f t="shared" ca="1" si="95"/>
        <v>Inactivo</v>
      </c>
      <c r="AF602" s="9" t="s">
        <v>1720</v>
      </c>
      <c r="AG602" s="9" t="str">
        <f t="shared" si="98"/>
        <v/>
      </c>
      <c r="AH602" s="7"/>
      <c r="AI602" s="7"/>
      <c r="AJ602" s="7"/>
      <c r="AK602" s="7"/>
      <c r="AL602" s="7"/>
      <c r="AM602" s="7"/>
      <c r="AN602" s="7"/>
      <c r="AO602" s="7" t="e">
        <f ca="1">SEPARARAPELLIDOS2018(Tabla1[[#This Row],[APELLIDOS Y NOMBRES]])</f>
        <v>#NAME?</v>
      </c>
      <c r="AP602" s="7">
        <f t="shared" ca="1" si="99"/>
        <v>0</v>
      </c>
      <c r="AQ602" s="7">
        <f t="shared" ca="1" si="100"/>
        <v>0</v>
      </c>
      <c r="AR602" s="7">
        <f t="shared" ca="1" si="101"/>
        <v>0</v>
      </c>
      <c r="AS602" s="7" t="e">
        <f ca="1">QuitarSimbolos(Tabla1[[#This Row],[CODTRA5]])</f>
        <v>#NAME?</v>
      </c>
      <c r="AT602" s="7" t="s">
        <v>1703</v>
      </c>
      <c r="AU602" s="7">
        <f t="shared" si="96"/>
        <v>1</v>
      </c>
      <c r="AV602" s="7">
        <v>1</v>
      </c>
      <c r="AW602" s="7" t="str">
        <f>+Tabla1[[#This Row],[DNI23]]</f>
        <v>43024910</v>
      </c>
      <c r="AX602" s="7">
        <v>604</v>
      </c>
      <c r="AY602" s="8">
        <f>+Tabla1[[#This Row],[FECHA DE
NACIMIENTO]]</f>
        <v>31139</v>
      </c>
      <c r="AZ602" s="7">
        <f ca="1">+Tabla1[[#This Row],[CODTRA6]]</f>
        <v>0</v>
      </c>
      <c r="BA602" s="7">
        <f ca="1">+Tabla1[[#This Row],[CODTRA7]]</f>
        <v>0</v>
      </c>
      <c r="BB602" s="7" t="e">
        <f ca="1">+Tabla1[[#This Row],[CODTRA8]]</f>
        <v>#NAME?</v>
      </c>
      <c r="BC602" s="7">
        <f>+Tabla1[[#This Row],[SEXO]]</f>
        <v>1</v>
      </c>
      <c r="BD602" s="7">
        <v>9589</v>
      </c>
      <c r="BE602" s="7"/>
      <c r="BF602" s="7">
        <v>959616135</v>
      </c>
      <c r="BG602" s="10" t="s">
        <v>1704</v>
      </c>
      <c r="BH602" s="7"/>
      <c r="BI602" s="9"/>
      <c r="BJ602" s="7"/>
      <c r="BK602" s="7"/>
      <c r="BL602" s="7"/>
      <c r="BM602" s="7" t="s">
        <v>1711</v>
      </c>
      <c r="BN602" s="7">
        <v>22</v>
      </c>
      <c r="BO602" s="7"/>
      <c r="BP602" s="7"/>
      <c r="BQ602" s="7"/>
      <c r="BR602" s="7">
        <v>99</v>
      </c>
      <c r="BS602" s="7" t="s">
        <v>2851</v>
      </c>
      <c r="BT602" s="7"/>
      <c r="BU602" s="7">
        <v>40701</v>
      </c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9"/>
      <c r="CH602" s="9"/>
      <c r="CI602" s="9"/>
      <c r="CJ602" s="7">
        <v>1</v>
      </c>
    </row>
    <row r="603" spans="1:88" ht="15" x14ac:dyDescent="0.25">
      <c r="A603">
        <v>602</v>
      </c>
      <c r="B603" s="28">
        <v>376</v>
      </c>
      <c r="C603" s="28" t="s">
        <v>3515</v>
      </c>
      <c r="D603" s="45">
        <v>80502071</v>
      </c>
      <c r="E603" s="35" t="s">
        <v>3512</v>
      </c>
      <c r="F603" s="35" t="s">
        <v>3688</v>
      </c>
      <c r="G603" s="35" t="s">
        <v>1757</v>
      </c>
      <c r="H603" s="30">
        <f t="shared" si="97"/>
        <v>28324</v>
      </c>
      <c r="I603" s="29" t="s">
        <v>1737</v>
      </c>
      <c r="J603" s="28">
        <v>0</v>
      </c>
      <c r="K603" s="31">
        <v>0</v>
      </c>
      <c r="L603" s="7"/>
      <c r="M603" s="7"/>
      <c r="N603" s="7"/>
      <c r="O603" s="32" t="str">
        <f>"Retención Judicial "&amp;(Tabla1[[#This Row],[JUDICIAL]]*100)&amp;"%"</f>
        <v>Retención Judicial 0%</v>
      </c>
      <c r="P603" s="7"/>
      <c r="Q603" s="33">
        <f t="shared" si="102"/>
        <v>930</v>
      </c>
      <c r="R603" s="34">
        <f>+Tabla1[[#This Row],[MINIMO VITAL]]*9%</f>
        <v>83.7</v>
      </c>
      <c r="S603" s="7"/>
      <c r="T603" s="7">
        <f t="shared" ca="1" si="93"/>
        <v>41</v>
      </c>
      <c r="U603" s="7" t="str">
        <f t="shared" si="94"/>
        <v>80502071</v>
      </c>
      <c r="V603" s="7"/>
      <c r="W603" s="7"/>
      <c r="X603" s="7"/>
      <c r="Y603" s="7"/>
      <c r="Z603" s="7"/>
      <c r="AA603" s="8">
        <f>+Tabla1[[#This Row],[FECHA DE
NACIMIENTO]]</f>
        <v>28324</v>
      </c>
      <c r="AB603" s="20"/>
      <c r="AC603" s="7"/>
      <c r="AD603" s="7" t="str">
        <f>IF(COUNTIF(D$1:D602,D603)=0,"OK","Duplicado")</f>
        <v>OK</v>
      </c>
      <c r="AE603" s="7" t="str">
        <f t="shared" ca="1" si="95"/>
        <v>Inactivo</v>
      </c>
      <c r="AF603" s="9" t="s">
        <v>1720</v>
      </c>
      <c r="AG603" s="9" t="str">
        <f t="shared" si="98"/>
        <v/>
      </c>
      <c r="AH603" s="7"/>
      <c r="AI603" s="7"/>
      <c r="AJ603" s="7"/>
      <c r="AK603" s="7"/>
      <c r="AL603" s="7"/>
      <c r="AM603" s="7"/>
      <c r="AN603" s="7"/>
      <c r="AO603" s="7" t="e">
        <f ca="1">SEPARARAPELLIDOS2018(Tabla1[[#This Row],[APELLIDOS Y NOMBRES]])</f>
        <v>#NAME?</v>
      </c>
      <c r="AP603" s="7">
        <f t="shared" ca="1" si="99"/>
        <v>0</v>
      </c>
      <c r="AQ603" s="7">
        <f t="shared" ca="1" si="100"/>
        <v>0</v>
      </c>
      <c r="AR603" s="7">
        <f t="shared" ca="1" si="101"/>
        <v>0</v>
      </c>
      <c r="AS603" s="7" t="e">
        <f ca="1">QuitarSimbolos(Tabla1[[#This Row],[CODTRA5]])</f>
        <v>#NAME?</v>
      </c>
      <c r="AT603" s="7" t="s">
        <v>1703</v>
      </c>
      <c r="AU603" s="7">
        <f t="shared" si="96"/>
        <v>1</v>
      </c>
      <c r="AV603" s="7">
        <v>1</v>
      </c>
      <c r="AW603" s="7" t="str">
        <f>+Tabla1[[#This Row],[DNI23]]</f>
        <v>80502071</v>
      </c>
      <c r="AX603" s="7">
        <v>604</v>
      </c>
      <c r="AY603" s="8">
        <f>+Tabla1[[#This Row],[FECHA DE
NACIMIENTO]]</f>
        <v>28324</v>
      </c>
      <c r="AZ603" s="7">
        <f ca="1">+Tabla1[[#This Row],[CODTRA6]]</f>
        <v>0</v>
      </c>
      <c r="BA603" s="7">
        <f ca="1">+Tabla1[[#This Row],[CODTRA7]]</f>
        <v>0</v>
      </c>
      <c r="BB603" s="7" t="e">
        <f ca="1">+Tabla1[[#This Row],[CODTRA8]]</f>
        <v>#NAME?</v>
      </c>
      <c r="BC603" s="7">
        <f>+Tabla1[[#This Row],[SEXO]]</f>
        <v>1</v>
      </c>
      <c r="BD603" s="7">
        <v>9589</v>
      </c>
      <c r="BE603" s="7"/>
      <c r="BF603" s="7">
        <v>958902532</v>
      </c>
      <c r="BG603" s="10" t="s">
        <v>2854</v>
      </c>
      <c r="BH603" s="7"/>
      <c r="BI603" s="9"/>
      <c r="BJ603" s="7"/>
      <c r="BK603" s="7"/>
      <c r="BL603" s="7"/>
      <c r="BM603" s="7" t="s">
        <v>1750</v>
      </c>
      <c r="BN603" s="7">
        <v>2</v>
      </c>
      <c r="BO603" s="7"/>
      <c r="BP603" s="7"/>
      <c r="BQ603" s="7"/>
      <c r="BR603" s="7">
        <v>1</v>
      </c>
      <c r="BS603" s="7" t="s">
        <v>2855</v>
      </c>
      <c r="BT603" s="7"/>
      <c r="BU603" s="7">
        <v>40701</v>
      </c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9"/>
      <c r="CH603" s="9"/>
      <c r="CI603" s="9"/>
      <c r="CJ603" s="7">
        <v>1</v>
      </c>
    </row>
    <row r="604" spans="1:88" ht="15" x14ac:dyDescent="0.25">
      <c r="A604">
        <v>603</v>
      </c>
      <c r="B604" s="28">
        <v>539</v>
      </c>
      <c r="C604" s="28" t="s">
        <v>980</v>
      </c>
      <c r="D604" s="45">
        <v>45705422</v>
      </c>
      <c r="E604" s="29" t="s">
        <v>2856</v>
      </c>
      <c r="F604" s="29"/>
      <c r="G604" s="29" t="s">
        <v>1702</v>
      </c>
      <c r="H604" s="30">
        <f t="shared" si="97"/>
        <v>32587</v>
      </c>
      <c r="I604" s="29"/>
      <c r="J604" s="28">
        <v>0</v>
      </c>
      <c r="K604" s="31">
        <v>0</v>
      </c>
      <c r="L604" s="7"/>
      <c r="M604" s="7"/>
      <c r="N604" s="7"/>
      <c r="O604" s="32" t="str">
        <f>"Retención Judicial "&amp;(Tabla1[[#This Row],[JUDICIAL]]*100)&amp;"%"</f>
        <v>Retención Judicial 0%</v>
      </c>
      <c r="P604" s="7"/>
      <c r="Q604" s="33">
        <f t="shared" si="102"/>
        <v>930</v>
      </c>
      <c r="R604" s="34">
        <f>+Tabla1[[#This Row],[MINIMO VITAL]]*9%</f>
        <v>83.7</v>
      </c>
      <c r="S604" s="7"/>
      <c r="T604" s="7">
        <f t="shared" ca="1" si="93"/>
        <v>30</v>
      </c>
      <c r="U604" s="7" t="str">
        <f t="shared" si="94"/>
        <v>45705422</v>
      </c>
      <c r="V604" s="7"/>
      <c r="W604" s="7"/>
      <c r="X604" s="7"/>
      <c r="Y604" s="7"/>
      <c r="Z604" s="7"/>
      <c r="AA604" s="8">
        <f>+Tabla1[[#This Row],[FECHA DE
NACIMIENTO]]</f>
        <v>32587</v>
      </c>
      <c r="AB604" s="20">
        <v>3.1</v>
      </c>
      <c r="AC604" s="7"/>
      <c r="AD604" s="7" t="str">
        <f>IF(COUNTIF(D$1:D603,D604)=0,"OK","Duplicado")</f>
        <v>OK</v>
      </c>
      <c r="AE604" s="7" t="str">
        <f t="shared" ca="1" si="95"/>
        <v>Inactivo</v>
      </c>
      <c r="AF604" s="9" t="s">
        <v>981</v>
      </c>
      <c r="AG604" s="9" t="str">
        <f t="shared" si="98"/>
        <v>CMAC</v>
      </c>
      <c r="AH604" s="7"/>
      <c r="AI604" s="7"/>
      <c r="AJ604" s="7"/>
      <c r="AK604" s="7"/>
      <c r="AL604" s="7"/>
      <c r="AM604" s="7"/>
      <c r="AN604" s="7"/>
      <c r="AO604" s="7" t="e">
        <f ca="1">SEPARARAPELLIDOS2018(Tabla1[[#This Row],[APELLIDOS Y NOMBRES]])</f>
        <v>#NAME?</v>
      </c>
      <c r="AP604" s="7">
        <f t="shared" ca="1" si="99"/>
        <v>0</v>
      </c>
      <c r="AQ604" s="7">
        <f t="shared" ca="1" si="100"/>
        <v>0</v>
      </c>
      <c r="AR604" s="7">
        <f t="shared" ca="1" si="101"/>
        <v>0</v>
      </c>
      <c r="AS604" s="7" t="e">
        <f ca="1">QuitarSimbolos(Tabla1[[#This Row],[CODTRA5]])</f>
        <v>#NAME?</v>
      </c>
      <c r="AT604" s="7" t="s">
        <v>1703</v>
      </c>
      <c r="AU604" s="7">
        <f t="shared" si="96"/>
        <v>1</v>
      </c>
      <c r="AV604" s="7">
        <v>1</v>
      </c>
      <c r="AW604" s="7" t="str">
        <f>+Tabla1[[#This Row],[DNI23]]</f>
        <v>45705422</v>
      </c>
      <c r="AX604" s="7">
        <v>604</v>
      </c>
      <c r="AY604" s="8">
        <f>+Tabla1[[#This Row],[FECHA DE
NACIMIENTO]]</f>
        <v>32587</v>
      </c>
      <c r="AZ604" s="7">
        <f ca="1">+Tabla1[[#This Row],[CODTRA6]]</f>
        <v>0</v>
      </c>
      <c r="BA604" s="7">
        <f ca="1">+Tabla1[[#This Row],[CODTRA7]]</f>
        <v>0</v>
      </c>
      <c r="BB604" s="7" t="e">
        <f ca="1">+Tabla1[[#This Row],[CODTRA8]]</f>
        <v>#NAME?</v>
      </c>
      <c r="BC604" s="7">
        <f>+Tabla1[[#This Row],[SEXO]]</f>
        <v>1</v>
      </c>
      <c r="BD604" s="7">
        <v>9589</v>
      </c>
      <c r="BE604" s="7"/>
      <c r="BF604" s="7">
        <v>959616135</v>
      </c>
      <c r="BG604" s="10" t="s">
        <v>1704</v>
      </c>
      <c r="BH604" s="7">
        <v>3</v>
      </c>
      <c r="BI604" s="9" t="s">
        <v>2322</v>
      </c>
      <c r="BJ604" s="7">
        <v>120</v>
      </c>
      <c r="BK604" s="7"/>
      <c r="BL604" s="7"/>
      <c r="BM604" s="7"/>
      <c r="BN604" s="7"/>
      <c r="BO604" s="7"/>
      <c r="BP604" s="7"/>
      <c r="BQ604" s="7"/>
      <c r="BR604" s="7"/>
      <c r="BS604" s="7"/>
      <c r="BT604" s="7" t="s">
        <v>2857</v>
      </c>
      <c r="BU604" s="7">
        <v>40701</v>
      </c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9"/>
      <c r="CH604" s="9"/>
      <c r="CI604" s="9"/>
      <c r="CJ604" s="7">
        <v>1</v>
      </c>
    </row>
    <row r="605" spans="1:88" ht="15" x14ac:dyDescent="0.25">
      <c r="A605">
        <v>604</v>
      </c>
      <c r="B605" s="28">
        <v>1072</v>
      </c>
      <c r="C605" s="28" t="s">
        <v>982</v>
      </c>
      <c r="D605" s="45">
        <v>71196275</v>
      </c>
      <c r="E605" s="29" t="s">
        <v>2858</v>
      </c>
      <c r="F605" s="29"/>
      <c r="G605" s="29" t="s">
        <v>1702</v>
      </c>
      <c r="H605" s="30">
        <f t="shared" si="97"/>
        <v>35448</v>
      </c>
      <c r="I605" s="29"/>
      <c r="J605" s="28">
        <v>0</v>
      </c>
      <c r="K605" s="31">
        <v>0</v>
      </c>
      <c r="L605" s="7"/>
      <c r="M605" s="7"/>
      <c r="N605" s="7"/>
      <c r="O605" s="32" t="str">
        <f>"Retención Judicial "&amp;(Tabla1[[#This Row],[JUDICIAL]]*100)&amp;"%"</f>
        <v>Retención Judicial 0%</v>
      </c>
      <c r="P605" s="7"/>
      <c r="Q605" s="33">
        <f t="shared" si="102"/>
        <v>930</v>
      </c>
      <c r="R605" s="34">
        <f>+Tabla1[[#This Row],[MINIMO VITAL]]*9%</f>
        <v>83.7</v>
      </c>
      <c r="S605" s="7"/>
      <c r="T605" s="7">
        <f t="shared" ca="1" si="93"/>
        <v>22</v>
      </c>
      <c r="U605" s="7" t="str">
        <f t="shared" si="94"/>
        <v>71196275</v>
      </c>
      <c r="V605" s="7"/>
      <c r="W605" s="7"/>
      <c r="X605" s="7"/>
      <c r="Y605" s="7"/>
      <c r="Z605" s="7"/>
      <c r="AA605" s="8">
        <f>+Tabla1[[#This Row],[FECHA DE
NACIMIENTO]]</f>
        <v>35448</v>
      </c>
      <c r="AB605" s="20">
        <v>3.1</v>
      </c>
      <c r="AC605" s="7"/>
      <c r="AD605" s="7" t="str">
        <f>IF(COUNTIF(D$1:D604,D605)=0,"OK","Duplicado")</f>
        <v>OK</v>
      </c>
      <c r="AE605" s="7" t="str">
        <f t="shared" ca="1" si="95"/>
        <v>Inactivo</v>
      </c>
      <c r="AF605" s="9" t="s">
        <v>983</v>
      </c>
      <c r="AG605" s="9" t="str">
        <f t="shared" si="98"/>
        <v>CMAC</v>
      </c>
      <c r="AH605" s="7"/>
      <c r="AI605" s="7"/>
      <c r="AJ605" s="7"/>
      <c r="AK605" s="7"/>
      <c r="AL605" s="7"/>
      <c r="AM605" s="7"/>
      <c r="AN605" s="7"/>
      <c r="AO605" s="7" t="e">
        <f ca="1">SEPARARAPELLIDOS2018(Tabla1[[#This Row],[APELLIDOS Y NOMBRES]])</f>
        <v>#NAME?</v>
      </c>
      <c r="AP605" s="7">
        <f t="shared" ca="1" si="99"/>
        <v>0</v>
      </c>
      <c r="AQ605" s="7">
        <f t="shared" ca="1" si="100"/>
        <v>0</v>
      </c>
      <c r="AR605" s="7">
        <f t="shared" ca="1" si="101"/>
        <v>0</v>
      </c>
      <c r="AS605" s="7" t="e">
        <f ca="1">QuitarSimbolos(Tabla1[[#This Row],[CODTRA5]])</f>
        <v>#NAME?</v>
      </c>
      <c r="AT605" s="7" t="s">
        <v>1703</v>
      </c>
      <c r="AU605" s="7">
        <f t="shared" si="96"/>
        <v>1</v>
      </c>
      <c r="AV605" s="7">
        <v>1</v>
      </c>
      <c r="AW605" s="7" t="str">
        <f>+Tabla1[[#This Row],[DNI23]]</f>
        <v>71196275</v>
      </c>
      <c r="AX605" s="7">
        <v>604</v>
      </c>
      <c r="AY605" s="8">
        <f>+Tabla1[[#This Row],[FECHA DE
NACIMIENTO]]</f>
        <v>35448</v>
      </c>
      <c r="AZ605" s="7">
        <f ca="1">+Tabla1[[#This Row],[CODTRA6]]</f>
        <v>0</v>
      </c>
      <c r="BA605" s="7">
        <f ca="1">+Tabla1[[#This Row],[CODTRA7]]</f>
        <v>0</v>
      </c>
      <c r="BB605" s="7" t="e">
        <f ca="1">+Tabla1[[#This Row],[CODTRA8]]</f>
        <v>#NAME?</v>
      </c>
      <c r="BC605" s="7">
        <f>+Tabla1[[#This Row],[SEXO]]</f>
        <v>1</v>
      </c>
      <c r="BD605" s="7">
        <v>9589</v>
      </c>
      <c r="BE605" s="7"/>
      <c r="BF605" s="7">
        <v>959616135</v>
      </c>
      <c r="BG605" s="10" t="s">
        <v>1704</v>
      </c>
      <c r="BH605" s="7">
        <v>3</v>
      </c>
      <c r="BI605" s="9" t="s">
        <v>2322</v>
      </c>
      <c r="BJ605" s="7">
        <v>120</v>
      </c>
      <c r="BK605" s="7"/>
      <c r="BL605" s="7"/>
      <c r="BM605" s="7" t="s">
        <v>1721</v>
      </c>
      <c r="BN605" s="7"/>
      <c r="BO605" s="7"/>
      <c r="BP605" s="7"/>
      <c r="BQ605" s="7"/>
      <c r="BR605" s="7">
        <v>1</v>
      </c>
      <c r="BS605" s="7" t="s">
        <v>1967</v>
      </c>
      <c r="BT605" s="7"/>
      <c r="BU605" s="7">
        <v>40701</v>
      </c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9"/>
      <c r="CH605" s="9"/>
      <c r="CI605" s="9"/>
      <c r="CJ605" s="7">
        <v>1</v>
      </c>
    </row>
    <row r="606" spans="1:88" ht="15" x14ac:dyDescent="0.25">
      <c r="A606">
        <v>605</v>
      </c>
      <c r="B606" s="28">
        <v>43</v>
      </c>
      <c r="C606" s="28" t="s">
        <v>984</v>
      </c>
      <c r="D606" s="45">
        <v>30830925</v>
      </c>
      <c r="E606" s="29" t="s">
        <v>2859</v>
      </c>
      <c r="F606" s="29"/>
      <c r="G606" s="29" t="s">
        <v>1702</v>
      </c>
      <c r="H606" s="30">
        <f t="shared" si="97"/>
        <v>19666</v>
      </c>
      <c r="I606" s="29"/>
      <c r="J606" s="28">
        <v>0</v>
      </c>
      <c r="K606" s="31">
        <v>0</v>
      </c>
      <c r="L606" s="7"/>
      <c r="M606" s="7"/>
      <c r="N606" s="7"/>
      <c r="O606" s="32" t="str">
        <f>"Retención Judicial "&amp;(Tabla1[[#This Row],[JUDICIAL]]*100)&amp;"%"</f>
        <v>Retención Judicial 0%</v>
      </c>
      <c r="P606" s="7"/>
      <c r="Q606" s="33">
        <f t="shared" si="102"/>
        <v>930</v>
      </c>
      <c r="R606" s="34">
        <f>+Tabla1[[#This Row],[MINIMO VITAL]]*9%</f>
        <v>83.7</v>
      </c>
      <c r="S606" s="7"/>
      <c r="T606" s="7">
        <f t="shared" ca="1" si="93"/>
        <v>65</v>
      </c>
      <c r="U606" s="7" t="str">
        <f t="shared" si="94"/>
        <v>30830925</v>
      </c>
      <c r="V606" s="7"/>
      <c r="W606" s="7"/>
      <c r="X606" s="7"/>
      <c r="Y606" s="7"/>
      <c r="Z606" s="7"/>
      <c r="AA606" s="8">
        <f>+Tabla1[[#This Row],[FECHA DE
NACIMIENTO]]</f>
        <v>19666</v>
      </c>
      <c r="AB606" s="20"/>
      <c r="AC606" s="7"/>
      <c r="AD606" s="7" t="str">
        <f>IF(COUNTIF(D$1:D605,D606)=0,"OK","Duplicado")</f>
        <v>OK</v>
      </c>
      <c r="AE606" s="7" t="str">
        <f t="shared" ca="1" si="95"/>
        <v>Inactivo</v>
      </c>
      <c r="AF606" s="9" t="s">
        <v>985</v>
      </c>
      <c r="AG606" s="9" t="str">
        <f t="shared" si="98"/>
        <v>CMAC</v>
      </c>
      <c r="AH606" s="7"/>
      <c r="AI606" s="7"/>
      <c r="AJ606" s="7"/>
      <c r="AK606" s="7"/>
      <c r="AL606" s="7"/>
      <c r="AM606" s="7"/>
      <c r="AN606" s="7"/>
      <c r="AO606" s="7" t="e">
        <f ca="1">SEPARARAPELLIDOS2018(Tabla1[[#This Row],[APELLIDOS Y NOMBRES]])</f>
        <v>#NAME?</v>
      </c>
      <c r="AP606" s="7">
        <f t="shared" ca="1" si="99"/>
        <v>0</v>
      </c>
      <c r="AQ606" s="7">
        <f t="shared" ca="1" si="100"/>
        <v>0</v>
      </c>
      <c r="AR606" s="7">
        <f t="shared" ca="1" si="101"/>
        <v>0</v>
      </c>
      <c r="AS606" s="7" t="e">
        <f ca="1">QuitarSimbolos(Tabla1[[#This Row],[CODTRA5]])</f>
        <v>#NAME?</v>
      </c>
      <c r="AT606" s="7" t="s">
        <v>1703</v>
      </c>
      <c r="AU606" s="7">
        <f t="shared" si="96"/>
        <v>1</v>
      </c>
      <c r="AV606" s="7">
        <v>1</v>
      </c>
      <c r="AW606" s="7" t="str">
        <f>+Tabla1[[#This Row],[DNI23]]</f>
        <v>30830925</v>
      </c>
      <c r="AX606" s="7">
        <v>604</v>
      </c>
      <c r="AY606" s="8">
        <f>+Tabla1[[#This Row],[FECHA DE
NACIMIENTO]]</f>
        <v>19666</v>
      </c>
      <c r="AZ606" s="7">
        <f ca="1">+Tabla1[[#This Row],[CODTRA6]]</f>
        <v>0</v>
      </c>
      <c r="BA606" s="7">
        <f ca="1">+Tabla1[[#This Row],[CODTRA7]]</f>
        <v>0</v>
      </c>
      <c r="BB606" s="7" t="e">
        <f ca="1">+Tabla1[[#This Row],[CODTRA8]]</f>
        <v>#NAME?</v>
      </c>
      <c r="BC606" s="7">
        <f>+Tabla1[[#This Row],[SEXO]]</f>
        <v>1</v>
      </c>
      <c r="BD606" s="7">
        <v>9589</v>
      </c>
      <c r="BE606" s="7"/>
      <c r="BF606" s="7">
        <v>959038867</v>
      </c>
      <c r="BG606" s="10" t="s">
        <v>2860</v>
      </c>
      <c r="BH606" s="7">
        <v>3</v>
      </c>
      <c r="BI606" s="9" t="s">
        <v>2322</v>
      </c>
      <c r="BJ606" s="7">
        <v>109</v>
      </c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>
        <v>40701</v>
      </c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9"/>
      <c r="CH606" s="9"/>
      <c r="CI606" s="9"/>
      <c r="CJ606" s="7">
        <v>1</v>
      </c>
    </row>
    <row r="607" spans="1:88" ht="15" x14ac:dyDescent="0.25">
      <c r="A607">
        <v>606</v>
      </c>
      <c r="B607" s="28">
        <v>512</v>
      </c>
      <c r="C607" s="28" t="s">
        <v>986</v>
      </c>
      <c r="D607" s="45">
        <v>30826391</v>
      </c>
      <c r="E607" s="29" t="s">
        <v>2861</v>
      </c>
      <c r="F607" s="29"/>
      <c r="G607" s="29" t="s">
        <v>1702</v>
      </c>
      <c r="H607" s="30">
        <f t="shared" si="97"/>
        <v>16576</v>
      </c>
      <c r="I607" s="29"/>
      <c r="J607" s="28">
        <v>0</v>
      </c>
      <c r="K607" s="31">
        <v>0</v>
      </c>
      <c r="L607" s="7"/>
      <c r="M607" s="7"/>
      <c r="N607" s="7"/>
      <c r="O607" s="32" t="str">
        <f>"Retención Judicial "&amp;(Tabla1[[#This Row],[JUDICIAL]]*100)&amp;"%"</f>
        <v>Retención Judicial 0%</v>
      </c>
      <c r="P607" s="7"/>
      <c r="Q607" s="33">
        <f t="shared" si="102"/>
        <v>930</v>
      </c>
      <c r="R607" s="34">
        <f>+Tabla1[[#This Row],[MINIMO VITAL]]*9%</f>
        <v>83.7</v>
      </c>
      <c r="S607" s="7"/>
      <c r="T607" s="7">
        <f t="shared" ca="1" si="93"/>
        <v>73</v>
      </c>
      <c r="U607" s="7" t="str">
        <f t="shared" si="94"/>
        <v>30826391</v>
      </c>
      <c r="V607" s="7"/>
      <c r="W607" s="7"/>
      <c r="X607" s="7"/>
      <c r="Y607" s="7"/>
      <c r="Z607" s="7"/>
      <c r="AA607" s="8">
        <f>+Tabla1[[#This Row],[FECHA DE
NACIMIENTO]]</f>
        <v>16576</v>
      </c>
      <c r="AB607" s="20"/>
      <c r="AC607" s="7"/>
      <c r="AD607" s="7" t="str">
        <f>IF(COUNTIF(D$1:D606,D607)=0,"OK","Duplicado")</f>
        <v>OK</v>
      </c>
      <c r="AE607" s="7" t="str">
        <f t="shared" ca="1" si="95"/>
        <v>Inactivo</v>
      </c>
      <c r="AF607" s="9" t="s">
        <v>987</v>
      </c>
      <c r="AG607" s="9" t="str">
        <f t="shared" si="98"/>
        <v>CMAC</v>
      </c>
      <c r="AH607" s="7"/>
      <c r="AI607" s="7"/>
      <c r="AJ607" s="7"/>
      <c r="AK607" s="7"/>
      <c r="AL607" s="7"/>
      <c r="AM607" s="7"/>
      <c r="AN607" s="7"/>
      <c r="AO607" s="7" t="e">
        <f ca="1">SEPARARAPELLIDOS2018(Tabla1[[#This Row],[APELLIDOS Y NOMBRES]])</f>
        <v>#NAME?</v>
      </c>
      <c r="AP607" s="7">
        <f t="shared" ca="1" si="99"/>
        <v>0</v>
      </c>
      <c r="AQ607" s="7">
        <f t="shared" ca="1" si="100"/>
        <v>0</v>
      </c>
      <c r="AR607" s="7">
        <f t="shared" ca="1" si="101"/>
        <v>0</v>
      </c>
      <c r="AS607" s="7" t="e">
        <f ca="1">QuitarSimbolos(Tabla1[[#This Row],[CODTRA5]])</f>
        <v>#NAME?</v>
      </c>
      <c r="AT607" s="7" t="s">
        <v>1974</v>
      </c>
      <c r="AU607" s="7">
        <f t="shared" si="96"/>
        <v>2</v>
      </c>
      <c r="AV607" s="7">
        <v>1</v>
      </c>
      <c r="AW607" s="7" t="str">
        <f>+Tabla1[[#This Row],[DNI23]]</f>
        <v>30826391</v>
      </c>
      <c r="AX607" s="7">
        <v>604</v>
      </c>
      <c r="AY607" s="8">
        <f>+Tabla1[[#This Row],[FECHA DE
NACIMIENTO]]</f>
        <v>16576</v>
      </c>
      <c r="AZ607" s="7">
        <f ca="1">+Tabla1[[#This Row],[CODTRA6]]</f>
        <v>0</v>
      </c>
      <c r="BA607" s="7">
        <f ca="1">+Tabla1[[#This Row],[CODTRA7]]</f>
        <v>0</v>
      </c>
      <c r="BB607" s="7" t="e">
        <f ca="1">+Tabla1[[#This Row],[CODTRA8]]</f>
        <v>#NAME?</v>
      </c>
      <c r="BC607" s="7">
        <f>+Tabla1[[#This Row],[SEXO]]</f>
        <v>2</v>
      </c>
      <c r="BD607" s="7">
        <v>9589</v>
      </c>
      <c r="BE607" s="7"/>
      <c r="BF607" s="7">
        <v>959616135</v>
      </c>
      <c r="BG607" s="10" t="s">
        <v>1704</v>
      </c>
      <c r="BH607" s="7"/>
      <c r="BI607" s="9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9"/>
      <c r="CH607" s="9"/>
      <c r="CI607" s="9"/>
      <c r="CJ607" s="7">
        <v>1</v>
      </c>
    </row>
    <row r="608" spans="1:88" ht="15" x14ac:dyDescent="0.25">
      <c r="A608">
        <v>607</v>
      </c>
      <c r="B608" s="28">
        <v>542</v>
      </c>
      <c r="C608" s="28" t="s">
        <v>988</v>
      </c>
      <c r="D608" s="45">
        <v>30843842</v>
      </c>
      <c r="E608" s="35" t="s">
        <v>3516</v>
      </c>
      <c r="F608" s="35" t="s">
        <v>3689</v>
      </c>
      <c r="G608" s="35" t="s">
        <v>1757</v>
      </c>
      <c r="H608" s="30">
        <f t="shared" si="97"/>
        <v>27556</v>
      </c>
      <c r="I608" s="29" t="s">
        <v>1710</v>
      </c>
      <c r="J608" s="28">
        <v>0</v>
      </c>
      <c r="K608" s="31">
        <v>0</v>
      </c>
      <c r="L608" s="7"/>
      <c r="M608" s="7"/>
      <c r="N608" s="7"/>
      <c r="O608" s="32" t="str">
        <f>"Retención Judicial "&amp;(Tabla1[[#This Row],[JUDICIAL]]*100)&amp;"%"</f>
        <v>Retención Judicial 0%</v>
      </c>
      <c r="P608" s="7"/>
      <c r="Q608" s="33">
        <f t="shared" si="102"/>
        <v>930</v>
      </c>
      <c r="R608" s="34">
        <f>+Tabla1[[#This Row],[MINIMO VITAL]]*9%</f>
        <v>83.7</v>
      </c>
      <c r="S608" s="7"/>
      <c r="T608" s="7">
        <f t="shared" ca="1" si="93"/>
        <v>43</v>
      </c>
      <c r="U608" s="7" t="str">
        <f t="shared" si="94"/>
        <v>30843842</v>
      </c>
      <c r="V608" s="7"/>
      <c r="W608" s="7"/>
      <c r="X608" s="7"/>
      <c r="Y608" s="7"/>
      <c r="Z608" s="7"/>
      <c r="AA608" s="8">
        <f>+Tabla1[[#This Row],[FECHA DE
NACIMIENTO]]</f>
        <v>27556</v>
      </c>
      <c r="AB608" s="20"/>
      <c r="AC608" s="7"/>
      <c r="AD608" s="7" t="str">
        <f>IF(COUNTIF(D$1:D607,D608)=0,"OK","Duplicado")</f>
        <v>OK</v>
      </c>
      <c r="AE608" s="7" t="str">
        <f t="shared" ca="1" si="95"/>
        <v>Inactivo</v>
      </c>
      <c r="AF608" s="9" t="s">
        <v>1720</v>
      </c>
      <c r="AG608" s="9" t="str">
        <f t="shared" si="98"/>
        <v/>
      </c>
      <c r="AH608" s="7"/>
      <c r="AI608" s="7"/>
      <c r="AJ608" s="7"/>
      <c r="AK608" s="7"/>
      <c r="AL608" s="7"/>
      <c r="AM608" s="7"/>
      <c r="AN608" s="7"/>
      <c r="AO608" s="7" t="e">
        <f ca="1">SEPARARAPELLIDOS2018(Tabla1[[#This Row],[APELLIDOS Y NOMBRES]])</f>
        <v>#NAME?</v>
      </c>
      <c r="AP608" s="7">
        <f t="shared" ca="1" si="99"/>
        <v>0</v>
      </c>
      <c r="AQ608" s="7">
        <f t="shared" ca="1" si="100"/>
        <v>0</v>
      </c>
      <c r="AR608" s="7">
        <f t="shared" ca="1" si="101"/>
        <v>0</v>
      </c>
      <c r="AS608" s="7" t="e">
        <f ca="1">QuitarSimbolos(Tabla1[[#This Row],[CODTRA5]])</f>
        <v>#NAME?</v>
      </c>
      <c r="AT608" s="7" t="s">
        <v>1703</v>
      </c>
      <c r="AU608" s="7">
        <f t="shared" si="96"/>
        <v>1</v>
      </c>
      <c r="AV608" s="7">
        <v>1</v>
      </c>
      <c r="AW608" s="7" t="str">
        <f>+Tabla1[[#This Row],[DNI23]]</f>
        <v>30843842</v>
      </c>
      <c r="AX608" s="7">
        <v>604</v>
      </c>
      <c r="AY608" s="8">
        <f>+Tabla1[[#This Row],[FECHA DE
NACIMIENTO]]</f>
        <v>27556</v>
      </c>
      <c r="AZ608" s="7">
        <f ca="1">+Tabla1[[#This Row],[CODTRA6]]</f>
        <v>0</v>
      </c>
      <c r="BA608" s="7">
        <f ca="1">+Tabla1[[#This Row],[CODTRA7]]</f>
        <v>0</v>
      </c>
      <c r="BB608" s="7" t="e">
        <f ca="1">+Tabla1[[#This Row],[CODTRA8]]</f>
        <v>#NAME?</v>
      </c>
      <c r="BC608" s="7">
        <f>+Tabla1[[#This Row],[SEXO]]</f>
        <v>1</v>
      </c>
      <c r="BD608" s="7">
        <v>9589</v>
      </c>
      <c r="BE608" s="7"/>
      <c r="BF608" s="7">
        <v>959616135</v>
      </c>
      <c r="BG608" s="10" t="s">
        <v>1704</v>
      </c>
      <c r="BH608" s="7"/>
      <c r="BI608" s="9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9"/>
      <c r="CH608" s="9"/>
      <c r="CI608" s="9"/>
      <c r="CJ608" s="7">
        <v>1</v>
      </c>
    </row>
    <row r="609" spans="1:88" ht="15" x14ac:dyDescent="0.25">
      <c r="A609">
        <v>608</v>
      </c>
      <c r="B609" s="28">
        <v>498</v>
      </c>
      <c r="C609" s="28" t="s">
        <v>989</v>
      </c>
      <c r="D609" s="45">
        <v>30825955</v>
      </c>
      <c r="E609" s="29" t="s">
        <v>2862</v>
      </c>
      <c r="F609" s="29" t="s">
        <v>1720</v>
      </c>
      <c r="G609" s="29" t="s">
        <v>1702</v>
      </c>
      <c r="H609" s="30">
        <f t="shared" si="97"/>
        <v>21189</v>
      </c>
      <c r="I609" s="29" t="s">
        <v>1720</v>
      </c>
      <c r="J609" s="28">
        <v>0</v>
      </c>
      <c r="K609" s="31">
        <v>0</v>
      </c>
      <c r="L609" s="7"/>
      <c r="M609" s="7"/>
      <c r="N609" s="7"/>
      <c r="O609" s="32" t="str">
        <f>"Retención Judicial "&amp;(Tabla1[[#This Row],[JUDICIAL]]*100)&amp;"%"</f>
        <v>Retención Judicial 0%</v>
      </c>
      <c r="P609" s="7"/>
      <c r="Q609" s="33">
        <f t="shared" si="102"/>
        <v>930</v>
      </c>
      <c r="R609" s="34">
        <f>+Tabla1[[#This Row],[MINIMO VITAL]]*9%</f>
        <v>83.7</v>
      </c>
      <c r="S609" s="7"/>
      <c r="T609" s="7">
        <f t="shared" ca="1" si="93"/>
        <v>61</v>
      </c>
      <c r="U609" s="7" t="str">
        <f t="shared" si="94"/>
        <v>30825955</v>
      </c>
      <c r="V609" s="7"/>
      <c r="W609" s="7"/>
      <c r="X609" s="7"/>
      <c r="Y609" s="7"/>
      <c r="Z609" s="7"/>
      <c r="AA609" s="8">
        <f>+Tabla1[[#This Row],[FECHA DE
NACIMIENTO]]</f>
        <v>21189</v>
      </c>
      <c r="AB609" s="20">
        <v>3.1</v>
      </c>
      <c r="AC609" s="7"/>
      <c r="AD609" s="7" t="str">
        <f>IF(COUNTIF(D$1:D608,D609)=0,"OK","Duplicado")</f>
        <v>OK</v>
      </c>
      <c r="AE609" s="7" t="str">
        <f t="shared" ca="1" si="95"/>
        <v>Inactivo</v>
      </c>
      <c r="AF609" s="9" t="s">
        <v>1579</v>
      </c>
      <c r="AG609" s="9" t="str">
        <f t="shared" si="98"/>
        <v>CMAC</v>
      </c>
      <c r="AH609" s="7"/>
      <c r="AI609" s="7"/>
      <c r="AJ609" s="7"/>
      <c r="AK609" s="7"/>
      <c r="AL609" s="7"/>
      <c r="AM609" s="7"/>
      <c r="AN609" s="7"/>
      <c r="AO609" s="7" t="e">
        <f ca="1">SEPARARAPELLIDOS2018(Tabla1[[#This Row],[APELLIDOS Y NOMBRES]])</f>
        <v>#NAME?</v>
      </c>
      <c r="AP609" s="7">
        <f t="shared" ca="1" si="99"/>
        <v>0</v>
      </c>
      <c r="AQ609" s="7">
        <f t="shared" ca="1" si="100"/>
        <v>0</v>
      </c>
      <c r="AR609" s="7">
        <f t="shared" ca="1" si="101"/>
        <v>0</v>
      </c>
      <c r="AS609" s="7" t="e">
        <f ca="1">QuitarSimbolos(Tabla1[[#This Row],[CODTRA5]])</f>
        <v>#NAME?</v>
      </c>
      <c r="AT609" s="7" t="s">
        <v>1703</v>
      </c>
      <c r="AU609" s="7">
        <f t="shared" si="96"/>
        <v>1</v>
      </c>
      <c r="AV609" s="7">
        <v>1</v>
      </c>
      <c r="AW609" s="7" t="str">
        <f>+Tabla1[[#This Row],[DNI23]]</f>
        <v>30825955</v>
      </c>
      <c r="AX609" s="7">
        <v>604</v>
      </c>
      <c r="AY609" s="8">
        <f>+Tabla1[[#This Row],[FECHA DE
NACIMIENTO]]</f>
        <v>21189</v>
      </c>
      <c r="AZ609" s="7">
        <f ca="1">+Tabla1[[#This Row],[CODTRA6]]</f>
        <v>0</v>
      </c>
      <c r="BA609" s="7">
        <f ca="1">+Tabla1[[#This Row],[CODTRA7]]</f>
        <v>0</v>
      </c>
      <c r="BB609" s="7" t="e">
        <f ca="1">+Tabla1[[#This Row],[CODTRA8]]</f>
        <v>#NAME?</v>
      </c>
      <c r="BC609" s="7">
        <f>+Tabla1[[#This Row],[SEXO]]</f>
        <v>1</v>
      </c>
      <c r="BD609" s="7">
        <v>9589</v>
      </c>
      <c r="BE609" s="7"/>
      <c r="BF609" s="7">
        <v>959616135</v>
      </c>
      <c r="BG609" s="10" t="s">
        <v>1704</v>
      </c>
      <c r="BH609" s="7">
        <v>3</v>
      </c>
      <c r="BI609" s="9" t="s">
        <v>2863</v>
      </c>
      <c r="BJ609" s="7">
        <v>149</v>
      </c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>
        <v>40701</v>
      </c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9"/>
      <c r="CH609" s="9"/>
      <c r="CI609" s="9"/>
      <c r="CJ609" s="7">
        <v>1</v>
      </c>
    </row>
    <row r="610" spans="1:88" ht="15" x14ac:dyDescent="0.25">
      <c r="A610">
        <v>609</v>
      </c>
      <c r="B610" s="28">
        <v>1077</v>
      </c>
      <c r="C610" s="28" t="s">
        <v>990</v>
      </c>
      <c r="D610" s="45">
        <v>47497937</v>
      </c>
      <c r="E610" s="29" t="s">
        <v>2864</v>
      </c>
      <c r="F610" s="29" t="s">
        <v>2865</v>
      </c>
      <c r="G610" s="29" t="s">
        <v>1757</v>
      </c>
      <c r="H610" s="30">
        <f t="shared" si="97"/>
        <v>33595</v>
      </c>
      <c r="I610" s="29" t="s">
        <v>1710</v>
      </c>
      <c r="J610" s="28">
        <v>0</v>
      </c>
      <c r="K610" s="31">
        <v>0</v>
      </c>
      <c r="L610" s="7"/>
      <c r="M610" s="7"/>
      <c r="N610" s="7"/>
      <c r="O610" s="32" t="str">
        <f>"Retención Judicial "&amp;(Tabla1[[#This Row],[JUDICIAL]]*100)&amp;"%"</f>
        <v>Retención Judicial 0%</v>
      </c>
      <c r="P610" s="7"/>
      <c r="Q610" s="33">
        <f t="shared" si="102"/>
        <v>930</v>
      </c>
      <c r="R610" s="34">
        <f>+Tabla1[[#This Row],[MINIMO VITAL]]*9%</f>
        <v>83.7</v>
      </c>
      <c r="S610" s="7"/>
      <c r="T610" s="7">
        <f t="shared" ca="1" si="93"/>
        <v>27</v>
      </c>
      <c r="U610" s="7" t="str">
        <f t="shared" si="94"/>
        <v>47497937</v>
      </c>
      <c r="V610" s="7"/>
      <c r="W610" s="7"/>
      <c r="X610" s="7"/>
      <c r="Y610" s="7"/>
      <c r="Z610" s="7"/>
      <c r="AA610" s="8">
        <f>+Tabla1[[#This Row],[FECHA DE
NACIMIENTO]]</f>
        <v>33595</v>
      </c>
      <c r="AB610" s="20"/>
      <c r="AC610" s="7"/>
      <c r="AD610" s="7" t="str">
        <f>IF(COUNTIF(D$1:D609,D610)=0,"OK","Duplicado")</f>
        <v>OK</v>
      </c>
      <c r="AE610" s="7" t="str">
        <f t="shared" ca="1" si="95"/>
        <v>Inactivo</v>
      </c>
      <c r="AF610" s="9" t="s">
        <v>991</v>
      </c>
      <c r="AG610" s="9" t="str">
        <f t="shared" si="98"/>
        <v>CMAC</v>
      </c>
      <c r="AH610" s="7"/>
      <c r="AI610" s="7"/>
      <c r="AJ610" s="7"/>
      <c r="AK610" s="7"/>
      <c r="AL610" s="7"/>
      <c r="AM610" s="7"/>
      <c r="AN610" s="7"/>
      <c r="AO610" s="7" t="e">
        <f ca="1">SEPARARAPELLIDOS2018(Tabla1[[#This Row],[APELLIDOS Y NOMBRES]])</f>
        <v>#NAME?</v>
      </c>
      <c r="AP610" s="7">
        <f t="shared" ca="1" si="99"/>
        <v>0</v>
      </c>
      <c r="AQ610" s="7">
        <f t="shared" ca="1" si="100"/>
        <v>0</v>
      </c>
      <c r="AR610" s="7">
        <f t="shared" ca="1" si="101"/>
        <v>0</v>
      </c>
      <c r="AS610" s="7" t="e">
        <f ca="1">QuitarSimbolos(Tabla1[[#This Row],[CODTRA5]])</f>
        <v>#NAME?</v>
      </c>
      <c r="AT610" s="7" t="s">
        <v>1703</v>
      </c>
      <c r="AU610" s="7">
        <f t="shared" si="96"/>
        <v>1</v>
      </c>
      <c r="AV610" s="7">
        <v>1</v>
      </c>
      <c r="AW610" s="7" t="str">
        <f>+Tabla1[[#This Row],[DNI23]]</f>
        <v>47497937</v>
      </c>
      <c r="AX610" s="7">
        <v>604</v>
      </c>
      <c r="AY610" s="8">
        <f>+Tabla1[[#This Row],[FECHA DE
NACIMIENTO]]</f>
        <v>33595</v>
      </c>
      <c r="AZ610" s="7">
        <f ca="1">+Tabla1[[#This Row],[CODTRA6]]</f>
        <v>0</v>
      </c>
      <c r="BA610" s="7">
        <f ca="1">+Tabla1[[#This Row],[CODTRA7]]</f>
        <v>0</v>
      </c>
      <c r="BB610" s="7" t="e">
        <f ca="1">+Tabla1[[#This Row],[CODTRA8]]</f>
        <v>#NAME?</v>
      </c>
      <c r="BC610" s="7">
        <f>+Tabla1[[#This Row],[SEXO]]</f>
        <v>1</v>
      </c>
      <c r="BD610" s="7">
        <v>9589</v>
      </c>
      <c r="BE610" s="7"/>
      <c r="BF610" s="7">
        <v>959616135</v>
      </c>
      <c r="BG610" s="10" t="s">
        <v>1704</v>
      </c>
      <c r="BH610" s="7">
        <v>1</v>
      </c>
      <c r="BI610" s="9" t="s">
        <v>2118</v>
      </c>
      <c r="BJ610" s="7">
        <v>210</v>
      </c>
      <c r="BK610" s="7"/>
      <c r="BL610" s="7"/>
      <c r="BM610" s="7"/>
      <c r="BN610" s="7"/>
      <c r="BO610" s="7"/>
      <c r="BP610" s="7"/>
      <c r="BQ610" s="7"/>
      <c r="BR610" s="7">
        <v>2</v>
      </c>
      <c r="BS610" s="7" t="s">
        <v>1961</v>
      </c>
      <c r="BT610" s="7"/>
      <c r="BU610" s="7">
        <v>40701</v>
      </c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9"/>
      <c r="CH610" s="9"/>
      <c r="CI610" s="9"/>
      <c r="CJ610" s="7">
        <v>1</v>
      </c>
    </row>
    <row r="611" spans="1:88" ht="15" x14ac:dyDescent="0.25">
      <c r="A611">
        <v>610</v>
      </c>
      <c r="B611" s="28">
        <v>1078</v>
      </c>
      <c r="C611" s="28" t="s">
        <v>992</v>
      </c>
      <c r="D611" s="45">
        <v>47185557</v>
      </c>
      <c r="E611" s="29" t="s">
        <v>2866</v>
      </c>
      <c r="F611" s="29"/>
      <c r="G611" s="29" t="s">
        <v>1702</v>
      </c>
      <c r="H611" s="30">
        <f t="shared" si="97"/>
        <v>33214</v>
      </c>
      <c r="I611" s="29"/>
      <c r="J611" s="28">
        <v>0</v>
      </c>
      <c r="K611" s="31">
        <v>0</v>
      </c>
      <c r="L611" s="7"/>
      <c r="M611" s="7"/>
      <c r="N611" s="7"/>
      <c r="O611" s="32" t="str">
        <f>"Retención Judicial "&amp;(Tabla1[[#This Row],[JUDICIAL]]*100)&amp;"%"</f>
        <v>Retención Judicial 0%</v>
      </c>
      <c r="P611" s="7"/>
      <c r="Q611" s="33">
        <f t="shared" si="102"/>
        <v>930</v>
      </c>
      <c r="R611" s="34">
        <f>+Tabla1[[#This Row],[MINIMO VITAL]]*9%</f>
        <v>83.7</v>
      </c>
      <c r="S611" s="7"/>
      <c r="T611" s="7">
        <f t="shared" ca="1" si="93"/>
        <v>28</v>
      </c>
      <c r="U611" s="7" t="str">
        <f t="shared" si="94"/>
        <v>47185557</v>
      </c>
      <c r="V611" s="7"/>
      <c r="W611" s="7"/>
      <c r="X611" s="7"/>
      <c r="Y611" s="7"/>
      <c r="Z611" s="7"/>
      <c r="AA611" s="8">
        <f>+Tabla1[[#This Row],[FECHA DE
NACIMIENTO]]</f>
        <v>33214</v>
      </c>
      <c r="AB611" s="20"/>
      <c r="AC611" s="7"/>
      <c r="AD611" s="7" t="str">
        <f>IF(COUNTIF(D$1:D610,D611)=0,"OK","Duplicado")</f>
        <v>OK</v>
      </c>
      <c r="AE611" s="7" t="str">
        <f t="shared" ca="1" si="95"/>
        <v>Inactivo</v>
      </c>
      <c r="AF611" s="9" t="s">
        <v>993</v>
      </c>
      <c r="AG611" s="9" t="str">
        <f t="shared" si="98"/>
        <v>CMAC</v>
      </c>
      <c r="AH611" s="7"/>
      <c r="AI611" s="7"/>
      <c r="AJ611" s="7"/>
      <c r="AK611" s="7"/>
      <c r="AL611" s="7"/>
      <c r="AM611" s="7"/>
      <c r="AN611" s="7"/>
      <c r="AO611" s="7" t="e">
        <f ca="1">SEPARARAPELLIDOS2018(Tabla1[[#This Row],[APELLIDOS Y NOMBRES]])</f>
        <v>#NAME?</v>
      </c>
      <c r="AP611" s="7">
        <f t="shared" ca="1" si="99"/>
        <v>0</v>
      </c>
      <c r="AQ611" s="7">
        <f t="shared" ca="1" si="100"/>
        <v>0</v>
      </c>
      <c r="AR611" s="7">
        <f t="shared" ca="1" si="101"/>
        <v>0</v>
      </c>
      <c r="AS611" s="7" t="e">
        <f ca="1">QuitarSimbolos(Tabla1[[#This Row],[CODTRA5]])</f>
        <v>#NAME?</v>
      </c>
      <c r="AT611" s="7" t="s">
        <v>1703</v>
      </c>
      <c r="AU611" s="7">
        <f t="shared" si="96"/>
        <v>1</v>
      </c>
      <c r="AV611" s="7">
        <v>1</v>
      </c>
      <c r="AW611" s="7" t="str">
        <f>+Tabla1[[#This Row],[DNI23]]</f>
        <v>47185557</v>
      </c>
      <c r="AX611" s="7">
        <v>604</v>
      </c>
      <c r="AY611" s="8">
        <f>+Tabla1[[#This Row],[FECHA DE
NACIMIENTO]]</f>
        <v>33214</v>
      </c>
      <c r="AZ611" s="7">
        <f ca="1">+Tabla1[[#This Row],[CODTRA6]]</f>
        <v>0</v>
      </c>
      <c r="BA611" s="7">
        <f ca="1">+Tabla1[[#This Row],[CODTRA7]]</f>
        <v>0</v>
      </c>
      <c r="BB611" s="7" t="e">
        <f ca="1">+Tabla1[[#This Row],[CODTRA8]]</f>
        <v>#NAME?</v>
      </c>
      <c r="BC611" s="7">
        <f>+Tabla1[[#This Row],[SEXO]]</f>
        <v>1</v>
      </c>
      <c r="BD611" s="7">
        <v>9589</v>
      </c>
      <c r="BE611" s="7"/>
      <c r="BF611" s="7">
        <v>959616135</v>
      </c>
      <c r="BG611" s="10" t="s">
        <v>1704</v>
      </c>
      <c r="BH611" s="7">
        <v>3</v>
      </c>
      <c r="BI611" s="9" t="s">
        <v>2325</v>
      </c>
      <c r="BJ611" s="7">
        <v>107</v>
      </c>
      <c r="BK611" s="7"/>
      <c r="BL611" s="7"/>
      <c r="BM611" s="7"/>
      <c r="BN611" s="7"/>
      <c r="BO611" s="7"/>
      <c r="BP611" s="7"/>
      <c r="BQ611" s="7"/>
      <c r="BR611" s="7">
        <v>2</v>
      </c>
      <c r="BS611" s="7" t="s">
        <v>2089</v>
      </c>
      <c r="BT611" s="7"/>
      <c r="BU611" s="7">
        <v>40701</v>
      </c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9"/>
      <c r="CH611" s="9"/>
      <c r="CI611" s="9"/>
      <c r="CJ611" s="7">
        <v>1</v>
      </c>
    </row>
    <row r="612" spans="1:88" ht="15" x14ac:dyDescent="0.25">
      <c r="A612">
        <v>611</v>
      </c>
      <c r="B612" s="28">
        <v>1079</v>
      </c>
      <c r="C612" s="28" t="s">
        <v>994</v>
      </c>
      <c r="D612" s="45">
        <v>45907226</v>
      </c>
      <c r="E612" s="29" t="s">
        <v>2867</v>
      </c>
      <c r="F612" s="29" t="s">
        <v>2868</v>
      </c>
      <c r="G612" s="29" t="s">
        <v>1736</v>
      </c>
      <c r="H612" s="30">
        <f t="shared" si="97"/>
        <v>32751</v>
      </c>
      <c r="I612" s="29" t="s">
        <v>1710</v>
      </c>
      <c r="J612" s="28">
        <v>0</v>
      </c>
      <c r="K612" s="31">
        <v>0</v>
      </c>
      <c r="L612" s="7"/>
      <c r="M612" s="7"/>
      <c r="N612" s="7"/>
      <c r="O612" s="32" t="str">
        <f>"Retención Judicial "&amp;(Tabla1[[#This Row],[JUDICIAL]]*100)&amp;"%"</f>
        <v>Retención Judicial 0%</v>
      </c>
      <c r="P612" s="7"/>
      <c r="Q612" s="33">
        <f t="shared" si="102"/>
        <v>930</v>
      </c>
      <c r="R612" s="34">
        <f>+Tabla1[[#This Row],[MINIMO VITAL]]*9%</f>
        <v>83.7</v>
      </c>
      <c r="S612" s="7"/>
      <c r="T612" s="7">
        <f t="shared" ca="1" si="93"/>
        <v>29</v>
      </c>
      <c r="U612" s="7" t="str">
        <f t="shared" si="94"/>
        <v>45907226</v>
      </c>
      <c r="V612" s="7"/>
      <c r="W612" s="7"/>
      <c r="X612" s="7"/>
      <c r="Y612" s="7"/>
      <c r="Z612" s="7"/>
      <c r="AA612" s="8">
        <f>+Tabla1[[#This Row],[FECHA DE
NACIMIENTO]]</f>
        <v>32751</v>
      </c>
      <c r="AB612" s="20"/>
      <c r="AC612" s="7"/>
      <c r="AD612" s="7" t="str">
        <f>IF(COUNTIF(D$1:D611,D612)=0,"OK","Duplicado")</f>
        <v>OK</v>
      </c>
      <c r="AE612" s="7" t="str">
        <f t="shared" ca="1" si="95"/>
        <v>Inactivo</v>
      </c>
      <c r="AF612" s="9" t="s">
        <v>995</v>
      </c>
      <c r="AG612" s="9" t="str">
        <f t="shared" si="98"/>
        <v>CMAC</v>
      </c>
      <c r="AH612" s="7"/>
      <c r="AI612" s="7"/>
      <c r="AJ612" s="7"/>
      <c r="AK612" s="7"/>
      <c r="AL612" s="7"/>
      <c r="AM612" s="7"/>
      <c r="AN612" s="7"/>
      <c r="AO612" s="7" t="e">
        <f ca="1">SEPARARAPELLIDOS2018(Tabla1[[#This Row],[APELLIDOS Y NOMBRES]])</f>
        <v>#NAME?</v>
      </c>
      <c r="AP612" s="7">
        <f t="shared" ca="1" si="99"/>
        <v>0</v>
      </c>
      <c r="AQ612" s="7">
        <f t="shared" ca="1" si="100"/>
        <v>0</v>
      </c>
      <c r="AR612" s="7">
        <f t="shared" ca="1" si="101"/>
        <v>0</v>
      </c>
      <c r="AS612" s="7" t="e">
        <f ca="1">QuitarSimbolos(Tabla1[[#This Row],[CODTRA5]])</f>
        <v>#NAME?</v>
      </c>
      <c r="AT612" s="7" t="s">
        <v>1703</v>
      </c>
      <c r="AU612" s="7">
        <f t="shared" si="96"/>
        <v>1</v>
      </c>
      <c r="AV612" s="7">
        <v>1</v>
      </c>
      <c r="AW612" s="7" t="str">
        <f>+Tabla1[[#This Row],[DNI23]]</f>
        <v>45907226</v>
      </c>
      <c r="AX612" s="7">
        <v>604</v>
      </c>
      <c r="AY612" s="8">
        <f>+Tabla1[[#This Row],[FECHA DE
NACIMIENTO]]</f>
        <v>32751</v>
      </c>
      <c r="AZ612" s="7">
        <f ca="1">+Tabla1[[#This Row],[CODTRA6]]</f>
        <v>0</v>
      </c>
      <c r="BA612" s="7">
        <f ca="1">+Tabla1[[#This Row],[CODTRA7]]</f>
        <v>0</v>
      </c>
      <c r="BB612" s="7" t="e">
        <f ca="1">+Tabla1[[#This Row],[CODTRA8]]</f>
        <v>#NAME?</v>
      </c>
      <c r="BC612" s="7">
        <f>+Tabla1[[#This Row],[SEXO]]</f>
        <v>1</v>
      </c>
      <c r="BD612" s="7">
        <v>9589</v>
      </c>
      <c r="BE612" s="7"/>
      <c r="BF612" s="7">
        <v>959616135</v>
      </c>
      <c r="BG612" s="10" t="s">
        <v>1704</v>
      </c>
      <c r="BH612" s="7"/>
      <c r="BI612" s="9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9"/>
      <c r="CH612" s="9"/>
      <c r="CI612" s="9"/>
      <c r="CJ612" s="7">
        <v>1</v>
      </c>
    </row>
    <row r="613" spans="1:88" ht="15" x14ac:dyDescent="0.25">
      <c r="A613">
        <v>612</v>
      </c>
      <c r="B613" s="28">
        <v>1080</v>
      </c>
      <c r="C613" s="28" t="s">
        <v>996</v>
      </c>
      <c r="D613" s="45">
        <v>70481343</v>
      </c>
      <c r="E613" s="29" t="s">
        <v>2869</v>
      </c>
      <c r="F613" s="29"/>
      <c r="G613" s="29" t="s">
        <v>1702</v>
      </c>
      <c r="H613" s="30">
        <f t="shared" si="97"/>
        <v>33646</v>
      </c>
      <c r="I613" s="29"/>
      <c r="J613" s="28">
        <v>0</v>
      </c>
      <c r="K613" s="31">
        <v>0</v>
      </c>
      <c r="L613" s="7"/>
      <c r="M613" s="7"/>
      <c r="N613" s="7"/>
      <c r="O613" s="32" t="str">
        <f>"Retención Judicial "&amp;(Tabla1[[#This Row],[JUDICIAL]]*100)&amp;"%"</f>
        <v>Retención Judicial 0%</v>
      </c>
      <c r="P613" s="7"/>
      <c r="Q613" s="33">
        <f t="shared" si="102"/>
        <v>930</v>
      </c>
      <c r="R613" s="34">
        <f>+Tabla1[[#This Row],[MINIMO VITAL]]*9%</f>
        <v>83.7</v>
      </c>
      <c r="S613" s="7"/>
      <c r="T613" s="7">
        <f t="shared" ca="1" si="93"/>
        <v>27</v>
      </c>
      <c r="U613" s="7" t="str">
        <f t="shared" si="94"/>
        <v>70481343</v>
      </c>
      <c r="V613" s="7"/>
      <c r="W613" s="7"/>
      <c r="X613" s="7"/>
      <c r="Y613" s="7"/>
      <c r="Z613" s="7"/>
      <c r="AA613" s="8">
        <f>+Tabla1[[#This Row],[FECHA DE
NACIMIENTO]]</f>
        <v>33646</v>
      </c>
      <c r="AB613" s="20"/>
      <c r="AC613" s="7"/>
      <c r="AD613" s="7" t="str">
        <f>IF(COUNTIF(D$1:D612,D613)=0,"OK","Duplicado")</f>
        <v>OK</v>
      </c>
      <c r="AE613" s="7" t="str">
        <f t="shared" ca="1" si="95"/>
        <v>Inactivo</v>
      </c>
      <c r="AF613" s="9" t="s">
        <v>997</v>
      </c>
      <c r="AG613" s="9" t="str">
        <f t="shared" si="98"/>
        <v>CMAC</v>
      </c>
      <c r="AH613" s="7"/>
      <c r="AI613" s="7"/>
      <c r="AJ613" s="7"/>
      <c r="AK613" s="7"/>
      <c r="AL613" s="7"/>
      <c r="AM613" s="7"/>
      <c r="AN613" s="7"/>
      <c r="AO613" s="7" t="e">
        <f ca="1">SEPARARAPELLIDOS2018(Tabla1[[#This Row],[APELLIDOS Y NOMBRES]])</f>
        <v>#NAME?</v>
      </c>
      <c r="AP613" s="7">
        <f t="shared" ca="1" si="99"/>
        <v>0</v>
      </c>
      <c r="AQ613" s="7">
        <f t="shared" ca="1" si="100"/>
        <v>0</v>
      </c>
      <c r="AR613" s="7">
        <f t="shared" ca="1" si="101"/>
        <v>0</v>
      </c>
      <c r="AS613" s="7" t="e">
        <f ca="1">QuitarSimbolos(Tabla1[[#This Row],[CODTRA5]])</f>
        <v>#NAME?</v>
      </c>
      <c r="AT613" s="7" t="s">
        <v>1703</v>
      </c>
      <c r="AU613" s="7">
        <f t="shared" si="96"/>
        <v>1</v>
      </c>
      <c r="AV613" s="7">
        <v>1</v>
      </c>
      <c r="AW613" s="7" t="str">
        <f>+Tabla1[[#This Row],[DNI23]]</f>
        <v>70481343</v>
      </c>
      <c r="AX613" s="7">
        <v>604</v>
      </c>
      <c r="AY613" s="8">
        <f>+Tabla1[[#This Row],[FECHA DE
NACIMIENTO]]</f>
        <v>33646</v>
      </c>
      <c r="AZ613" s="7">
        <f ca="1">+Tabla1[[#This Row],[CODTRA6]]</f>
        <v>0</v>
      </c>
      <c r="BA613" s="7">
        <f ca="1">+Tabla1[[#This Row],[CODTRA7]]</f>
        <v>0</v>
      </c>
      <c r="BB613" s="7" t="e">
        <f ca="1">+Tabla1[[#This Row],[CODTRA8]]</f>
        <v>#NAME?</v>
      </c>
      <c r="BC613" s="7">
        <f>+Tabla1[[#This Row],[SEXO]]</f>
        <v>1</v>
      </c>
      <c r="BD613" s="7">
        <v>9589</v>
      </c>
      <c r="BE613" s="7"/>
      <c r="BF613" s="7">
        <v>959616135</v>
      </c>
      <c r="BG613" s="10" t="s">
        <v>1704</v>
      </c>
      <c r="BH613" s="7"/>
      <c r="BI613" s="9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9"/>
      <c r="CH613" s="9"/>
      <c r="CI613" s="9"/>
      <c r="CJ613" s="7">
        <v>1</v>
      </c>
    </row>
    <row r="614" spans="1:88" ht="15" x14ac:dyDescent="0.25">
      <c r="A614">
        <v>613</v>
      </c>
      <c r="B614" s="28">
        <v>4000</v>
      </c>
      <c r="C614" s="28" t="s">
        <v>1592</v>
      </c>
      <c r="D614" s="45">
        <v>70541099</v>
      </c>
      <c r="E614" s="28" t="s">
        <v>2870</v>
      </c>
      <c r="F614" s="28"/>
      <c r="G614" s="28" t="s">
        <v>1702</v>
      </c>
      <c r="H614" s="30">
        <f t="shared" si="97"/>
        <v>33129</v>
      </c>
      <c r="I614" s="28"/>
      <c r="J614" s="28">
        <v>0</v>
      </c>
      <c r="K614" s="31">
        <v>0</v>
      </c>
      <c r="L614" s="7"/>
      <c r="M614" s="7"/>
      <c r="N614" s="7"/>
      <c r="O614" s="32" t="str">
        <f>"Retención Judicial "&amp;(Tabla1[[#This Row],[JUDICIAL]]*100)&amp;"%"</f>
        <v>Retención Judicial 0%</v>
      </c>
      <c r="P614" s="7"/>
      <c r="Q614" s="33">
        <f t="shared" si="102"/>
        <v>930</v>
      </c>
      <c r="R614" s="34">
        <f>+Tabla1[[#This Row],[MINIMO VITAL]]*9%</f>
        <v>83.7</v>
      </c>
      <c r="S614" s="7"/>
      <c r="T614" s="7">
        <f t="shared" ca="1" si="93"/>
        <v>28</v>
      </c>
      <c r="U614" s="7" t="str">
        <f t="shared" si="94"/>
        <v>70541099</v>
      </c>
      <c r="V614" s="7"/>
      <c r="W614" s="7"/>
      <c r="X614" s="7"/>
      <c r="Y614" s="7"/>
      <c r="Z614" s="7"/>
      <c r="AA614" s="8">
        <f>+Tabla1[[#This Row],[FECHA DE
NACIMIENTO]]</f>
        <v>33129</v>
      </c>
      <c r="AB614" s="20">
        <v>3.1</v>
      </c>
      <c r="AC614" s="7"/>
      <c r="AD614" s="7" t="str">
        <f>IF(COUNTIF(D$1:D613,D614)=0,"OK","Duplicado")</f>
        <v>OK</v>
      </c>
      <c r="AE614" s="7" t="str">
        <f t="shared" ca="1" si="95"/>
        <v>Inactivo</v>
      </c>
      <c r="AF614" s="3" t="s">
        <v>3749</v>
      </c>
      <c r="AG614" s="9" t="str">
        <f t="shared" si="98"/>
        <v>CMAC</v>
      </c>
      <c r="AH614" s="7"/>
      <c r="AI614" s="7"/>
      <c r="AJ614" s="7"/>
      <c r="AK614" s="7"/>
      <c r="AL614" s="7"/>
      <c r="AM614" s="7"/>
      <c r="AN614" s="7"/>
      <c r="AO614" s="7" t="e">
        <f ca="1">SEPARARAPELLIDOS2018(Tabla1[[#This Row],[APELLIDOS Y NOMBRES]])</f>
        <v>#NAME?</v>
      </c>
      <c r="AP614" s="7">
        <f t="shared" ca="1" si="99"/>
        <v>0</v>
      </c>
      <c r="AQ614" s="7">
        <f t="shared" ca="1" si="100"/>
        <v>0</v>
      </c>
      <c r="AR614" s="7">
        <f t="shared" ca="1" si="101"/>
        <v>0</v>
      </c>
      <c r="AS614" s="7" t="e">
        <f ca="1">QuitarSimbolos(Tabla1[[#This Row],[CODTRA5]])</f>
        <v>#NAME?</v>
      </c>
      <c r="AT614" s="7"/>
      <c r="AU614" s="7" t="str">
        <f t="shared" si="96"/>
        <v/>
      </c>
      <c r="AV614" s="7">
        <v>1</v>
      </c>
      <c r="AW614" s="7" t="str">
        <f>+Tabla1[[#This Row],[DNI23]]</f>
        <v>70541099</v>
      </c>
      <c r="AX614" s="7">
        <v>604</v>
      </c>
      <c r="AY614" s="11">
        <f>+Tabla1[[#This Row],[FECHA DE
NACIMIENTO]]</f>
        <v>33129</v>
      </c>
      <c r="AZ614" s="7">
        <f ca="1">+Tabla1[[#This Row],[CODTRA6]]</f>
        <v>0</v>
      </c>
      <c r="BA614" s="7">
        <f ca="1">+Tabla1[[#This Row],[CODTRA7]]</f>
        <v>0</v>
      </c>
      <c r="BB614" s="7" t="e">
        <f ca="1">+Tabla1[[#This Row],[CODTRA8]]</f>
        <v>#NAME?</v>
      </c>
      <c r="BC614" s="7" t="str">
        <f>+Tabla1[[#This Row],[SEXO]]</f>
        <v/>
      </c>
      <c r="BD614" s="7">
        <v>9589</v>
      </c>
      <c r="BE614" s="7"/>
      <c r="BF614" s="7">
        <v>959616135</v>
      </c>
      <c r="BG614" s="10" t="s">
        <v>1704</v>
      </c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</row>
    <row r="615" spans="1:88" ht="15" x14ac:dyDescent="0.25">
      <c r="A615">
        <v>614</v>
      </c>
      <c r="B615" s="28">
        <v>491</v>
      </c>
      <c r="C615" s="28" t="s">
        <v>998</v>
      </c>
      <c r="D615" s="45">
        <v>44634411</v>
      </c>
      <c r="E615" s="29" t="s">
        <v>2871</v>
      </c>
      <c r="F615" s="29"/>
      <c r="G615" s="29" t="s">
        <v>1702</v>
      </c>
      <c r="H615" s="30">
        <f t="shared" si="97"/>
        <v>31922</v>
      </c>
      <c r="I615" s="29"/>
      <c r="J615" s="28">
        <v>0</v>
      </c>
      <c r="K615" s="31">
        <v>0</v>
      </c>
      <c r="L615" s="7"/>
      <c r="M615" s="7"/>
      <c r="N615" s="7"/>
      <c r="O615" s="32" t="str">
        <f>"Retención Judicial "&amp;(Tabla1[[#This Row],[JUDICIAL]]*100)&amp;"%"</f>
        <v>Retención Judicial 0%</v>
      </c>
      <c r="P615" s="7"/>
      <c r="Q615" s="33">
        <f t="shared" si="102"/>
        <v>930</v>
      </c>
      <c r="R615" s="34">
        <f>+Tabla1[[#This Row],[MINIMO VITAL]]*9%</f>
        <v>83.7</v>
      </c>
      <c r="S615" s="7"/>
      <c r="T615" s="7">
        <f t="shared" ca="1" si="93"/>
        <v>31</v>
      </c>
      <c r="U615" s="7" t="str">
        <f t="shared" si="94"/>
        <v>44634411</v>
      </c>
      <c r="V615" s="7"/>
      <c r="W615" s="7"/>
      <c r="X615" s="7"/>
      <c r="Y615" s="7"/>
      <c r="Z615" s="7"/>
      <c r="AA615" s="8">
        <f>+Tabla1[[#This Row],[FECHA DE
NACIMIENTO]]</f>
        <v>31922</v>
      </c>
      <c r="AB615" s="20"/>
      <c r="AC615" s="7"/>
      <c r="AD615" s="7" t="str">
        <f>IF(COUNTIF(D$1:D614,D615)=0,"OK","Duplicado")</f>
        <v>OK</v>
      </c>
      <c r="AE615" s="7" t="str">
        <f t="shared" ca="1" si="95"/>
        <v>Inactivo</v>
      </c>
      <c r="AF615" s="9" t="s">
        <v>999</v>
      </c>
      <c r="AG615" s="9" t="str">
        <f t="shared" si="98"/>
        <v>CMAC</v>
      </c>
      <c r="AH615" s="7"/>
      <c r="AI615" s="7"/>
      <c r="AJ615" s="7"/>
      <c r="AK615" s="7"/>
      <c r="AL615" s="7"/>
      <c r="AM615" s="7"/>
      <c r="AN615" s="7"/>
      <c r="AO615" s="7" t="e">
        <f ca="1">SEPARARAPELLIDOS2018(Tabla1[[#This Row],[APELLIDOS Y NOMBRES]])</f>
        <v>#NAME?</v>
      </c>
      <c r="AP615" s="7">
        <f t="shared" ca="1" si="99"/>
        <v>0</v>
      </c>
      <c r="AQ615" s="7">
        <f t="shared" ca="1" si="100"/>
        <v>0</v>
      </c>
      <c r="AR615" s="7">
        <f t="shared" ca="1" si="101"/>
        <v>0</v>
      </c>
      <c r="AS615" s="7" t="e">
        <f ca="1">QuitarSimbolos(Tabla1[[#This Row],[CODTRA5]])</f>
        <v>#NAME?</v>
      </c>
      <c r="AT615" s="7" t="s">
        <v>1703</v>
      </c>
      <c r="AU615" s="7">
        <f t="shared" si="96"/>
        <v>1</v>
      </c>
      <c r="AV615" s="7">
        <v>1</v>
      </c>
      <c r="AW615" s="7" t="str">
        <f>+Tabla1[[#This Row],[DNI23]]</f>
        <v>44634411</v>
      </c>
      <c r="AX615" s="7">
        <v>604</v>
      </c>
      <c r="AY615" s="8">
        <f>+Tabla1[[#This Row],[FECHA DE
NACIMIENTO]]</f>
        <v>31922</v>
      </c>
      <c r="AZ615" s="7">
        <f ca="1">+Tabla1[[#This Row],[CODTRA6]]</f>
        <v>0</v>
      </c>
      <c r="BA615" s="7">
        <f ca="1">+Tabla1[[#This Row],[CODTRA7]]</f>
        <v>0</v>
      </c>
      <c r="BB615" s="7" t="e">
        <f ca="1">+Tabla1[[#This Row],[CODTRA8]]</f>
        <v>#NAME?</v>
      </c>
      <c r="BC615" s="7">
        <f>+Tabla1[[#This Row],[SEXO]]</f>
        <v>1</v>
      </c>
      <c r="BD615" s="7">
        <v>9589</v>
      </c>
      <c r="BE615" s="7"/>
      <c r="BF615" s="7">
        <v>959616135</v>
      </c>
      <c r="BG615" s="10" t="s">
        <v>1704</v>
      </c>
      <c r="BH615" s="7"/>
      <c r="BI615" s="9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9"/>
      <c r="CH615" s="9"/>
      <c r="CI615" s="9"/>
      <c r="CJ615" s="7">
        <v>1</v>
      </c>
    </row>
    <row r="616" spans="1:88" ht="15" x14ac:dyDescent="0.25">
      <c r="A616">
        <v>615</v>
      </c>
      <c r="B616" s="28">
        <v>109</v>
      </c>
      <c r="C616" s="28" t="s">
        <v>1000</v>
      </c>
      <c r="D616" s="45">
        <v>30831837</v>
      </c>
      <c r="E616" s="29" t="s">
        <v>2872</v>
      </c>
      <c r="F616" s="29"/>
      <c r="G616" s="29" t="s">
        <v>1702</v>
      </c>
      <c r="H616" s="30">
        <f t="shared" si="97"/>
        <v>19142</v>
      </c>
      <c r="I616" s="29"/>
      <c r="J616" s="28">
        <v>0</v>
      </c>
      <c r="K616" s="31">
        <v>0</v>
      </c>
      <c r="L616" s="7"/>
      <c r="M616" s="7"/>
      <c r="N616" s="7"/>
      <c r="O616" s="32" t="str">
        <f>"Retención Judicial "&amp;(Tabla1[[#This Row],[JUDICIAL]]*100)&amp;"%"</f>
        <v>Retención Judicial 0%</v>
      </c>
      <c r="P616" s="7"/>
      <c r="Q616" s="33">
        <f t="shared" si="102"/>
        <v>930</v>
      </c>
      <c r="R616" s="34">
        <f>+Tabla1[[#This Row],[MINIMO VITAL]]*9%</f>
        <v>83.7</v>
      </c>
      <c r="S616" s="7"/>
      <c r="T616" s="7">
        <f t="shared" ca="1" si="93"/>
        <v>66</v>
      </c>
      <c r="U616" s="7" t="str">
        <f t="shared" si="94"/>
        <v>30831837</v>
      </c>
      <c r="V616" s="7"/>
      <c r="W616" s="7"/>
      <c r="X616" s="7"/>
      <c r="Y616" s="7"/>
      <c r="Z616" s="7"/>
      <c r="AA616" s="8">
        <f>+Tabla1[[#This Row],[FECHA DE
NACIMIENTO]]</f>
        <v>19142</v>
      </c>
      <c r="AB616" s="20"/>
      <c r="AC616" s="7"/>
      <c r="AD616" s="7" t="str">
        <f>IF(COUNTIF(D$1:D615,D616)=0,"OK","Duplicado")</f>
        <v>OK</v>
      </c>
      <c r="AE616" s="7" t="str">
        <f t="shared" ca="1" si="95"/>
        <v>Inactivo</v>
      </c>
      <c r="AF616" s="9" t="s">
        <v>1001</v>
      </c>
      <c r="AG616" s="9" t="str">
        <f t="shared" si="98"/>
        <v>CMAC</v>
      </c>
      <c r="AH616" s="7"/>
      <c r="AI616" s="7"/>
      <c r="AJ616" s="7"/>
      <c r="AK616" s="7"/>
      <c r="AL616" s="7"/>
      <c r="AM616" s="7"/>
      <c r="AN616" s="7"/>
      <c r="AO616" s="7" t="e">
        <f ca="1">SEPARARAPELLIDOS2018(Tabla1[[#This Row],[APELLIDOS Y NOMBRES]])</f>
        <v>#NAME?</v>
      </c>
      <c r="AP616" s="7">
        <f t="shared" ca="1" si="99"/>
        <v>0</v>
      </c>
      <c r="AQ616" s="7">
        <f t="shared" ca="1" si="100"/>
        <v>0</v>
      </c>
      <c r="AR616" s="7">
        <f t="shared" ca="1" si="101"/>
        <v>0</v>
      </c>
      <c r="AS616" s="7" t="e">
        <f ca="1">QuitarSimbolos(Tabla1[[#This Row],[CODTRA5]])</f>
        <v>#NAME?</v>
      </c>
      <c r="AT616" s="7" t="s">
        <v>1974</v>
      </c>
      <c r="AU616" s="7">
        <f t="shared" si="96"/>
        <v>2</v>
      </c>
      <c r="AV616" s="7">
        <v>1</v>
      </c>
      <c r="AW616" s="7" t="str">
        <f>+Tabla1[[#This Row],[DNI23]]</f>
        <v>30831837</v>
      </c>
      <c r="AX616" s="7">
        <v>604</v>
      </c>
      <c r="AY616" s="8">
        <f>+Tabla1[[#This Row],[FECHA DE
NACIMIENTO]]</f>
        <v>19142</v>
      </c>
      <c r="AZ616" s="7">
        <f ca="1">+Tabla1[[#This Row],[CODTRA6]]</f>
        <v>0</v>
      </c>
      <c r="BA616" s="7">
        <f ca="1">+Tabla1[[#This Row],[CODTRA7]]</f>
        <v>0</v>
      </c>
      <c r="BB616" s="7" t="e">
        <f ca="1">+Tabla1[[#This Row],[CODTRA8]]</f>
        <v>#NAME?</v>
      </c>
      <c r="BC616" s="7">
        <f>+Tabla1[[#This Row],[SEXO]]</f>
        <v>2</v>
      </c>
      <c r="BD616" s="7">
        <v>9589</v>
      </c>
      <c r="BE616" s="7"/>
      <c r="BF616" s="7">
        <v>959616135</v>
      </c>
      <c r="BG616" s="10" t="s">
        <v>1704</v>
      </c>
      <c r="BH616" s="7"/>
      <c r="BI616" s="9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9"/>
      <c r="CH616" s="9"/>
      <c r="CI616" s="9"/>
      <c r="CJ616" s="7">
        <v>1</v>
      </c>
    </row>
    <row r="617" spans="1:88" ht="15" x14ac:dyDescent="0.25">
      <c r="A617">
        <v>616</v>
      </c>
      <c r="B617" s="28">
        <v>200</v>
      </c>
      <c r="C617" s="28" t="s">
        <v>1002</v>
      </c>
      <c r="D617" s="45">
        <v>30832337</v>
      </c>
      <c r="E617" s="35" t="s">
        <v>3517</v>
      </c>
      <c r="F617" s="29" t="s">
        <v>1720</v>
      </c>
      <c r="G617" s="29" t="s">
        <v>1702</v>
      </c>
      <c r="H617" s="30">
        <f t="shared" si="97"/>
        <v>18160</v>
      </c>
      <c r="I617" s="29" t="s">
        <v>1720</v>
      </c>
      <c r="J617" s="28">
        <v>0</v>
      </c>
      <c r="K617" s="31">
        <v>0</v>
      </c>
      <c r="L617" s="7"/>
      <c r="M617" s="7"/>
      <c r="N617" s="7"/>
      <c r="O617" s="32" t="str">
        <f>"Retención Judicial "&amp;(Tabla1[[#This Row],[JUDICIAL]]*100)&amp;"%"</f>
        <v>Retención Judicial 0%</v>
      </c>
      <c r="P617" s="7"/>
      <c r="Q617" s="33">
        <f t="shared" si="102"/>
        <v>930</v>
      </c>
      <c r="R617" s="34">
        <f>+Tabla1[[#This Row],[MINIMO VITAL]]*9%</f>
        <v>83.7</v>
      </c>
      <c r="S617" s="7"/>
      <c r="T617" s="7">
        <f t="shared" ca="1" si="93"/>
        <v>69</v>
      </c>
      <c r="U617" s="7" t="str">
        <f t="shared" si="94"/>
        <v>30832337</v>
      </c>
      <c r="V617" s="7"/>
      <c r="W617" s="7"/>
      <c r="X617" s="7"/>
      <c r="Y617" s="7"/>
      <c r="Z617" s="7"/>
      <c r="AA617" s="8">
        <f>+Tabla1[[#This Row],[FECHA DE
NACIMIENTO]]</f>
        <v>18160</v>
      </c>
      <c r="AB617" s="20"/>
      <c r="AC617" s="7"/>
      <c r="AD617" s="7" t="str">
        <f>IF(COUNTIF(D$1:D616,D617)=0,"OK","Duplicado")</f>
        <v>OK</v>
      </c>
      <c r="AE617" s="7" t="str">
        <f t="shared" ca="1" si="95"/>
        <v>Inactivo</v>
      </c>
      <c r="AF617" s="9" t="s">
        <v>1720</v>
      </c>
      <c r="AG617" s="9" t="str">
        <f t="shared" si="98"/>
        <v/>
      </c>
      <c r="AH617" s="7"/>
      <c r="AI617" s="7"/>
      <c r="AJ617" s="7"/>
      <c r="AK617" s="7"/>
      <c r="AL617" s="7"/>
      <c r="AM617" s="7"/>
      <c r="AN617" s="7"/>
      <c r="AO617" s="7" t="e">
        <f ca="1">SEPARARAPELLIDOS2018(Tabla1[[#This Row],[APELLIDOS Y NOMBRES]])</f>
        <v>#NAME?</v>
      </c>
      <c r="AP617" s="7">
        <f t="shared" ca="1" si="99"/>
        <v>0</v>
      </c>
      <c r="AQ617" s="7">
        <f t="shared" ca="1" si="100"/>
        <v>0</v>
      </c>
      <c r="AR617" s="7">
        <f t="shared" ca="1" si="101"/>
        <v>0</v>
      </c>
      <c r="AS617" s="7" t="e">
        <f ca="1">QuitarSimbolos(Tabla1[[#This Row],[CODTRA5]])</f>
        <v>#NAME?</v>
      </c>
      <c r="AT617" s="7" t="s">
        <v>1703</v>
      </c>
      <c r="AU617" s="7">
        <f t="shared" si="96"/>
        <v>1</v>
      </c>
      <c r="AV617" s="7">
        <v>1</v>
      </c>
      <c r="AW617" s="7" t="str">
        <f>+Tabla1[[#This Row],[DNI23]]</f>
        <v>30832337</v>
      </c>
      <c r="AX617" s="7">
        <v>604</v>
      </c>
      <c r="AY617" s="8">
        <f>+Tabla1[[#This Row],[FECHA DE
NACIMIENTO]]</f>
        <v>18160</v>
      </c>
      <c r="AZ617" s="7">
        <f ca="1">+Tabla1[[#This Row],[CODTRA6]]</f>
        <v>0</v>
      </c>
      <c r="BA617" s="7">
        <f ca="1">+Tabla1[[#This Row],[CODTRA7]]</f>
        <v>0</v>
      </c>
      <c r="BB617" s="7" t="e">
        <f ca="1">+Tabla1[[#This Row],[CODTRA8]]</f>
        <v>#NAME?</v>
      </c>
      <c r="BC617" s="7">
        <f>+Tabla1[[#This Row],[SEXO]]</f>
        <v>1</v>
      </c>
      <c r="BD617" s="7">
        <v>9589</v>
      </c>
      <c r="BE617" s="7"/>
      <c r="BF617" s="7">
        <v>999987507</v>
      </c>
      <c r="BG617" s="10" t="s">
        <v>1704</v>
      </c>
      <c r="BH617" s="7">
        <v>1</v>
      </c>
      <c r="BI617" s="9" t="s">
        <v>2873</v>
      </c>
      <c r="BJ617" s="7" t="s">
        <v>1769</v>
      </c>
      <c r="BK617" s="7"/>
      <c r="BL617" s="7"/>
      <c r="BM617" s="7"/>
      <c r="BN617" s="7"/>
      <c r="BO617" s="7"/>
      <c r="BP617" s="7"/>
      <c r="BQ617" s="7"/>
      <c r="BR617" s="7">
        <v>2</v>
      </c>
      <c r="BS617" s="7" t="s">
        <v>2230</v>
      </c>
      <c r="BT617" s="7"/>
      <c r="BU617" s="7">
        <v>40701</v>
      </c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9"/>
      <c r="CH617" s="9"/>
      <c r="CI617" s="9"/>
      <c r="CJ617" s="7">
        <v>1</v>
      </c>
    </row>
    <row r="618" spans="1:88" ht="15" x14ac:dyDescent="0.25">
      <c r="A618">
        <v>617</v>
      </c>
      <c r="B618" s="28">
        <v>1083</v>
      </c>
      <c r="C618" s="28" t="s">
        <v>1003</v>
      </c>
      <c r="D618" s="45">
        <v>4749054</v>
      </c>
      <c r="E618" s="29" t="s">
        <v>2874</v>
      </c>
      <c r="F618" s="29" t="s">
        <v>2875</v>
      </c>
      <c r="G618" s="29" t="s">
        <v>1742</v>
      </c>
      <c r="H618" s="30">
        <f t="shared" si="97"/>
        <v>28444</v>
      </c>
      <c r="I618" s="29" t="s">
        <v>1737</v>
      </c>
      <c r="J618" s="28">
        <v>0</v>
      </c>
      <c r="K618" s="31">
        <v>0</v>
      </c>
      <c r="L618" s="7"/>
      <c r="M618" s="7"/>
      <c r="N618" s="7"/>
      <c r="O618" s="32" t="str">
        <f>"Retención Judicial "&amp;(Tabla1[[#This Row],[JUDICIAL]]*100)&amp;"%"</f>
        <v>Retención Judicial 0%</v>
      </c>
      <c r="P618" s="7"/>
      <c r="Q618" s="33">
        <f t="shared" si="102"/>
        <v>930</v>
      </c>
      <c r="R618" s="34">
        <f>+Tabla1[[#This Row],[MINIMO VITAL]]*9%</f>
        <v>83.7</v>
      </c>
      <c r="S618" s="7"/>
      <c r="T618" s="7">
        <f t="shared" ca="1" si="93"/>
        <v>41</v>
      </c>
      <c r="U618" s="7" t="str">
        <f t="shared" si="94"/>
        <v>04749054</v>
      </c>
      <c r="V618" s="7"/>
      <c r="W618" s="7"/>
      <c r="X618" s="7"/>
      <c r="Y618" s="7"/>
      <c r="Z618" s="7"/>
      <c r="AA618" s="8">
        <f>+Tabla1[[#This Row],[FECHA DE
NACIMIENTO]]</f>
        <v>28444</v>
      </c>
      <c r="AB618" s="20"/>
      <c r="AC618" s="7"/>
      <c r="AD618" s="7" t="str">
        <f>IF(COUNTIF(D$1:D617,D618)=0,"OK","Duplicado")</f>
        <v>OK</v>
      </c>
      <c r="AE618" s="7" t="str">
        <f t="shared" ca="1" si="95"/>
        <v>Inactivo</v>
      </c>
      <c r="AF618" s="9" t="s">
        <v>1004</v>
      </c>
      <c r="AG618" s="9" t="str">
        <f t="shared" si="98"/>
        <v>CMAC</v>
      </c>
      <c r="AH618" s="7"/>
      <c r="AI618" s="7"/>
      <c r="AJ618" s="7"/>
      <c r="AK618" s="7"/>
      <c r="AL618" s="7"/>
      <c r="AM618" s="7"/>
      <c r="AN618" s="7"/>
      <c r="AO618" s="7" t="e">
        <f ca="1">SEPARARAPELLIDOS2018(Tabla1[[#This Row],[APELLIDOS Y NOMBRES]])</f>
        <v>#NAME?</v>
      </c>
      <c r="AP618" s="7">
        <f t="shared" ca="1" si="99"/>
        <v>0</v>
      </c>
      <c r="AQ618" s="7">
        <f t="shared" ca="1" si="100"/>
        <v>0</v>
      </c>
      <c r="AR618" s="7">
        <f t="shared" ca="1" si="101"/>
        <v>0</v>
      </c>
      <c r="AS618" s="7" t="e">
        <f ca="1">QuitarSimbolos(Tabla1[[#This Row],[CODTRA5]])</f>
        <v>#NAME?</v>
      </c>
      <c r="AT618" s="7" t="s">
        <v>1703</v>
      </c>
      <c r="AU618" s="7">
        <f t="shared" si="96"/>
        <v>1</v>
      </c>
      <c r="AV618" s="7">
        <v>1</v>
      </c>
      <c r="AW618" s="7" t="str">
        <f>+Tabla1[[#This Row],[DNI23]]</f>
        <v>04749054</v>
      </c>
      <c r="AX618" s="7">
        <v>604</v>
      </c>
      <c r="AY618" s="8">
        <f>+Tabla1[[#This Row],[FECHA DE
NACIMIENTO]]</f>
        <v>28444</v>
      </c>
      <c r="AZ618" s="7">
        <f ca="1">+Tabla1[[#This Row],[CODTRA6]]</f>
        <v>0</v>
      </c>
      <c r="BA618" s="7">
        <f ca="1">+Tabla1[[#This Row],[CODTRA7]]</f>
        <v>0</v>
      </c>
      <c r="BB618" s="7" t="e">
        <f ca="1">+Tabla1[[#This Row],[CODTRA8]]</f>
        <v>#NAME?</v>
      </c>
      <c r="BC618" s="7">
        <f>+Tabla1[[#This Row],[SEXO]]</f>
        <v>1</v>
      </c>
      <c r="BD618" s="7">
        <v>9589</v>
      </c>
      <c r="BE618" s="7"/>
      <c r="BF618" s="7">
        <v>999987507</v>
      </c>
      <c r="BG618" s="10" t="s">
        <v>1704</v>
      </c>
      <c r="BH618" s="7">
        <v>1</v>
      </c>
      <c r="BI618" s="9" t="s">
        <v>2152</v>
      </c>
      <c r="BJ618" s="7" t="s">
        <v>1769</v>
      </c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>
        <v>40701</v>
      </c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9"/>
      <c r="CH618" s="9"/>
      <c r="CI618" s="9"/>
      <c r="CJ618" s="7">
        <v>1</v>
      </c>
    </row>
    <row r="619" spans="1:88" ht="15" x14ac:dyDescent="0.25">
      <c r="A619">
        <v>618</v>
      </c>
      <c r="B619" s="28">
        <v>21</v>
      </c>
      <c r="C619" s="28" t="s">
        <v>1005</v>
      </c>
      <c r="D619" s="45">
        <v>4437139</v>
      </c>
      <c r="E619" s="29" t="s">
        <v>2876</v>
      </c>
      <c r="F619" s="29" t="s">
        <v>2877</v>
      </c>
      <c r="G619" s="29" t="s">
        <v>1736</v>
      </c>
      <c r="H619" s="30">
        <f t="shared" si="97"/>
        <v>22213</v>
      </c>
      <c r="I619" s="29" t="s">
        <v>1710</v>
      </c>
      <c r="J619" s="28">
        <v>0</v>
      </c>
      <c r="K619" s="31">
        <v>0</v>
      </c>
      <c r="L619" s="7"/>
      <c r="M619" s="7"/>
      <c r="N619" s="7"/>
      <c r="O619" s="32" t="str">
        <f>"Retención Judicial "&amp;(Tabla1[[#This Row],[JUDICIAL]]*100)&amp;"%"</f>
        <v>Retención Judicial 0%</v>
      </c>
      <c r="P619" s="7"/>
      <c r="Q619" s="33">
        <f t="shared" si="102"/>
        <v>930</v>
      </c>
      <c r="R619" s="34">
        <f>+Tabla1[[#This Row],[MINIMO VITAL]]*9%</f>
        <v>83.7</v>
      </c>
      <c r="S619" s="7"/>
      <c r="T619" s="7">
        <f t="shared" ca="1" si="93"/>
        <v>58</v>
      </c>
      <c r="U619" s="7" t="str">
        <f t="shared" si="94"/>
        <v>04437139</v>
      </c>
      <c r="V619" s="7"/>
      <c r="W619" s="7"/>
      <c r="X619" s="7"/>
      <c r="Y619" s="7"/>
      <c r="Z619" s="7"/>
      <c r="AA619" s="8">
        <f>+Tabla1[[#This Row],[FECHA DE
NACIMIENTO]]</f>
        <v>22213</v>
      </c>
      <c r="AB619" s="20"/>
      <c r="AC619" s="7"/>
      <c r="AD619" s="7" t="str">
        <f>IF(COUNTIF(D$1:D618,D619)=0,"OK","Duplicado")</f>
        <v>OK</v>
      </c>
      <c r="AE619" s="7" t="str">
        <f t="shared" ca="1" si="95"/>
        <v>Inactivo</v>
      </c>
      <c r="AF619" s="9" t="s">
        <v>1006</v>
      </c>
      <c r="AG619" s="9" t="str">
        <f t="shared" si="98"/>
        <v>CMAC</v>
      </c>
      <c r="AH619" s="7"/>
      <c r="AI619" s="7"/>
      <c r="AJ619" s="7"/>
      <c r="AK619" s="7"/>
      <c r="AL619" s="7"/>
      <c r="AM619" s="7"/>
      <c r="AN619" s="7"/>
      <c r="AO619" s="7" t="e">
        <f ca="1">SEPARARAPELLIDOS2018(Tabla1[[#This Row],[APELLIDOS Y NOMBRES]])</f>
        <v>#NAME?</v>
      </c>
      <c r="AP619" s="7">
        <f t="shared" ca="1" si="99"/>
        <v>0</v>
      </c>
      <c r="AQ619" s="7">
        <f t="shared" ca="1" si="100"/>
        <v>0</v>
      </c>
      <c r="AR619" s="7">
        <f t="shared" ca="1" si="101"/>
        <v>0</v>
      </c>
      <c r="AS619" s="7" t="e">
        <f ca="1">QuitarSimbolos(Tabla1[[#This Row],[CODTRA5]])</f>
        <v>#NAME?</v>
      </c>
      <c r="AT619" s="7" t="s">
        <v>1974</v>
      </c>
      <c r="AU619" s="7">
        <f t="shared" si="96"/>
        <v>2</v>
      </c>
      <c r="AV619" s="7">
        <v>1</v>
      </c>
      <c r="AW619" s="7" t="str">
        <f>+Tabla1[[#This Row],[DNI23]]</f>
        <v>04437139</v>
      </c>
      <c r="AX619" s="7">
        <v>604</v>
      </c>
      <c r="AY619" s="8">
        <f>+Tabla1[[#This Row],[FECHA DE
NACIMIENTO]]</f>
        <v>22213</v>
      </c>
      <c r="AZ619" s="7">
        <f ca="1">+Tabla1[[#This Row],[CODTRA6]]</f>
        <v>0</v>
      </c>
      <c r="BA619" s="7">
        <f ca="1">+Tabla1[[#This Row],[CODTRA7]]</f>
        <v>0</v>
      </c>
      <c r="BB619" s="7" t="e">
        <f ca="1">+Tabla1[[#This Row],[CODTRA8]]</f>
        <v>#NAME?</v>
      </c>
      <c r="BC619" s="7">
        <f>+Tabla1[[#This Row],[SEXO]]</f>
        <v>2</v>
      </c>
      <c r="BD619" s="7">
        <v>9589</v>
      </c>
      <c r="BE619" s="7"/>
      <c r="BF619" s="7">
        <v>959616135</v>
      </c>
      <c r="BG619" s="10" t="s">
        <v>1704</v>
      </c>
      <c r="BH619" s="7"/>
      <c r="BI619" s="9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9"/>
      <c r="CH619" s="9"/>
      <c r="CI619" s="9"/>
      <c r="CJ619" s="7">
        <v>1</v>
      </c>
    </row>
    <row r="620" spans="1:88" ht="15" x14ac:dyDescent="0.25">
      <c r="A620">
        <v>619</v>
      </c>
      <c r="B620" s="28">
        <v>85</v>
      </c>
      <c r="C620" s="28" t="s">
        <v>1007</v>
      </c>
      <c r="D620" s="45">
        <v>4635899</v>
      </c>
      <c r="E620" s="29" t="s">
        <v>2878</v>
      </c>
      <c r="F620" s="29" t="s">
        <v>2879</v>
      </c>
      <c r="G620" s="29" t="s">
        <v>1742</v>
      </c>
      <c r="H620" s="30">
        <f t="shared" si="97"/>
        <v>23993</v>
      </c>
      <c r="I620" s="29" t="s">
        <v>1737</v>
      </c>
      <c r="J620" s="28">
        <v>0</v>
      </c>
      <c r="K620" s="31">
        <v>0</v>
      </c>
      <c r="L620" s="7"/>
      <c r="M620" s="7"/>
      <c r="N620" s="7"/>
      <c r="O620" s="32" t="str">
        <f>"Retención Judicial "&amp;(Tabla1[[#This Row],[JUDICIAL]]*100)&amp;"%"</f>
        <v>Retención Judicial 0%</v>
      </c>
      <c r="P620" s="7"/>
      <c r="Q620" s="33">
        <f t="shared" si="102"/>
        <v>930</v>
      </c>
      <c r="R620" s="34">
        <f>+Tabla1[[#This Row],[MINIMO VITAL]]*9%</f>
        <v>83.7</v>
      </c>
      <c r="S620" s="7"/>
      <c r="T620" s="7">
        <f t="shared" ca="1" si="93"/>
        <v>53</v>
      </c>
      <c r="U620" s="7" t="str">
        <f t="shared" si="94"/>
        <v>04635899</v>
      </c>
      <c r="V620" s="7"/>
      <c r="W620" s="7"/>
      <c r="X620" s="7"/>
      <c r="Y620" s="7"/>
      <c r="Z620" s="7"/>
      <c r="AA620" s="8">
        <f>+Tabla1[[#This Row],[FECHA DE
NACIMIENTO]]</f>
        <v>23993</v>
      </c>
      <c r="AB620" s="20"/>
      <c r="AC620" s="7"/>
      <c r="AD620" s="7" t="str">
        <f>IF(COUNTIF(D$1:D619,D620)=0,"OK","Duplicado")</f>
        <v>OK</v>
      </c>
      <c r="AE620" s="7" t="str">
        <f t="shared" ca="1" si="95"/>
        <v>Inactivo</v>
      </c>
      <c r="AF620" s="9" t="s">
        <v>1008</v>
      </c>
      <c r="AG620" s="9" t="str">
        <f t="shared" si="98"/>
        <v>CMAC</v>
      </c>
      <c r="AH620" s="7"/>
      <c r="AI620" s="7"/>
      <c r="AJ620" s="7"/>
      <c r="AK620" s="7"/>
      <c r="AL620" s="7"/>
      <c r="AM620" s="7"/>
      <c r="AN620" s="7"/>
      <c r="AO620" s="7" t="e">
        <f ca="1">SEPARARAPELLIDOS2018(Tabla1[[#This Row],[APELLIDOS Y NOMBRES]])</f>
        <v>#NAME?</v>
      </c>
      <c r="AP620" s="7">
        <f t="shared" ca="1" si="99"/>
        <v>0</v>
      </c>
      <c r="AQ620" s="7">
        <f t="shared" ca="1" si="100"/>
        <v>0</v>
      </c>
      <c r="AR620" s="7">
        <f t="shared" ca="1" si="101"/>
        <v>0</v>
      </c>
      <c r="AS620" s="7" t="e">
        <f ca="1">QuitarSimbolos(Tabla1[[#This Row],[CODTRA5]])</f>
        <v>#NAME?</v>
      </c>
      <c r="AT620" s="7" t="s">
        <v>1703</v>
      </c>
      <c r="AU620" s="7">
        <f t="shared" si="96"/>
        <v>1</v>
      </c>
      <c r="AV620" s="7">
        <v>1</v>
      </c>
      <c r="AW620" s="7" t="str">
        <f>+Tabla1[[#This Row],[DNI23]]</f>
        <v>04635899</v>
      </c>
      <c r="AX620" s="7">
        <v>604</v>
      </c>
      <c r="AY620" s="8">
        <f>+Tabla1[[#This Row],[FECHA DE
NACIMIENTO]]</f>
        <v>23993</v>
      </c>
      <c r="AZ620" s="7">
        <f ca="1">+Tabla1[[#This Row],[CODTRA6]]</f>
        <v>0</v>
      </c>
      <c r="BA620" s="7">
        <f ca="1">+Tabla1[[#This Row],[CODTRA7]]</f>
        <v>0</v>
      </c>
      <c r="BB620" s="7" t="e">
        <f ca="1">+Tabla1[[#This Row],[CODTRA8]]</f>
        <v>#NAME?</v>
      </c>
      <c r="BC620" s="7">
        <f>+Tabla1[[#This Row],[SEXO]]</f>
        <v>1</v>
      </c>
      <c r="BD620" s="7">
        <v>9589</v>
      </c>
      <c r="BE620" s="7"/>
      <c r="BF620" s="7">
        <v>959616135</v>
      </c>
      <c r="BG620" s="10" t="s">
        <v>1704</v>
      </c>
      <c r="BH620" s="7">
        <v>3</v>
      </c>
      <c r="BI620" s="9" t="s">
        <v>2181</v>
      </c>
      <c r="BJ620" s="7">
        <v>433</v>
      </c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>
        <v>40704</v>
      </c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9"/>
      <c r="CH620" s="9"/>
      <c r="CI620" s="9"/>
      <c r="CJ620" s="7">
        <v>1</v>
      </c>
    </row>
    <row r="621" spans="1:88" ht="15" x14ac:dyDescent="0.25">
      <c r="A621">
        <v>620</v>
      </c>
      <c r="B621" s="28">
        <v>88</v>
      </c>
      <c r="C621" s="28" t="s">
        <v>1009</v>
      </c>
      <c r="D621" s="45">
        <v>4630455</v>
      </c>
      <c r="E621" s="29" t="s">
        <v>2880</v>
      </c>
      <c r="F621" s="29"/>
      <c r="G621" s="29" t="s">
        <v>1702</v>
      </c>
      <c r="H621" s="30">
        <f t="shared" si="97"/>
        <v>21918</v>
      </c>
      <c r="I621" s="29" t="s">
        <v>1720</v>
      </c>
      <c r="J621" s="28">
        <v>0</v>
      </c>
      <c r="K621" s="31">
        <v>0</v>
      </c>
      <c r="L621" s="7"/>
      <c r="M621" s="7"/>
      <c r="N621" s="7"/>
      <c r="O621" s="32" t="str">
        <f>"Retención Judicial "&amp;(Tabla1[[#This Row],[JUDICIAL]]*100)&amp;"%"</f>
        <v>Retención Judicial 0%</v>
      </c>
      <c r="P621" s="7"/>
      <c r="Q621" s="33">
        <f t="shared" si="102"/>
        <v>930</v>
      </c>
      <c r="R621" s="34">
        <f>+Tabla1[[#This Row],[MINIMO VITAL]]*9%</f>
        <v>83.7</v>
      </c>
      <c r="S621" s="7"/>
      <c r="T621" s="7">
        <f t="shared" ca="1" si="93"/>
        <v>59</v>
      </c>
      <c r="U621" s="7" t="str">
        <f t="shared" si="94"/>
        <v>04630455</v>
      </c>
      <c r="V621" s="7"/>
      <c r="W621" s="7"/>
      <c r="X621" s="7"/>
      <c r="Y621" s="7"/>
      <c r="Z621" s="7"/>
      <c r="AA621" s="8">
        <f>+Tabla1[[#This Row],[FECHA DE
NACIMIENTO]]</f>
        <v>21918</v>
      </c>
      <c r="AB621" s="20"/>
      <c r="AC621" s="7"/>
      <c r="AD621" s="7" t="str">
        <f>IF(COUNTIF(D$1:D620,D621)=0,"OK","Duplicado")</f>
        <v>OK</v>
      </c>
      <c r="AE621" s="7" t="str">
        <f t="shared" ca="1" si="95"/>
        <v>Inactivo</v>
      </c>
      <c r="AF621" s="9" t="s">
        <v>1010</v>
      </c>
      <c r="AG621" s="9" t="str">
        <f t="shared" si="98"/>
        <v>CMAC</v>
      </c>
      <c r="AH621" s="7"/>
      <c r="AI621" s="7"/>
      <c r="AJ621" s="7"/>
      <c r="AK621" s="7"/>
      <c r="AL621" s="7"/>
      <c r="AM621" s="7"/>
      <c r="AN621" s="7"/>
      <c r="AO621" s="7" t="e">
        <f ca="1">SEPARARAPELLIDOS2018(Tabla1[[#This Row],[APELLIDOS Y NOMBRES]])</f>
        <v>#NAME?</v>
      </c>
      <c r="AP621" s="7">
        <f t="shared" ca="1" si="99"/>
        <v>0</v>
      </c>
      <c r="AQ621" s="7">
        <f t="shared" ca="1" si="100"/>
        <v>0</v>
      </c>
      <c r="AR621" s="7">
        <f t="shared" ca="1" si="101"/>
        <v>0</v>
      </c>
      <c r="AS621" s="7" t="e">
        <f ca="1">QuitarSimbolos(Tabla1[[#This Row],[CODTRA5]])</f>
        <v>#NAME?</v>
      </c>
      <c r="AT621" s="7" t="s">
        <v>1703</v>
      </c>
      <c r="AU621" s="7">
        <f t="shared" si="96"/>
        <v>1</v>
      </c>
      <c r="AV621" s="7">
        <v>1</v>
      </c>
      <c r="AW621" s="7" t="str">
        <f>+Tabla1[[#This Row],[DNI23]]</f>
        <v>04630455</v>
      </c>
      <c r="AX621" s="7">
        <v>604</v>
      </c>
      <c r="AY621" s="8">
        <f>+Tabla1[[#This Row],[FECHA DE
NACIMIENTO]]</f>
        <v>21918</v>
      </c>
      <c r="AZ621" s="7">
        <f ca="1">+Tabla1[[#This Row],[CODTRA6]]</f>
        <v>0</v>
      </c>
      <c r="BA621" s="7">
        <f ca="1">+Tabla1[[#This Row],[CODTRA7]]</f>
        <v>0</v>
      </c>
      <c r="BB621" s="7" t="e">
        <f ca="1">+Tabla1[[#This Row],[CODTRA8]]</f>
        <v>#NAME?</v>
      </c>
      <c r="BC621" s="7">
        <f>+Tabla1[[#This Row],[SEXO]]</f>
        <v>1</v>
      </c>
      <c r="BD621" s="7">
        <v>9589</v>
      </c>
      <c r="BE621" s="7"/>
      <c r="BF621" s="7">
        <v>959616135</v>
      </c>
      <c r="BG621" s="10" t="s">
        <v>1704</v>
      </c>
      <c r="BH621" s="7">
        <v>3</v>
      </c>
      <c r="BI621" s="9" t="s">
        <v>2881</v>
      </c>
      <c r="BJ621" s="7" t="s">
        <v>1769</v>
      </c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>
        <v>40701</v>
      </c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9"/>
      <c r="CH621" s="9"/>
      <c r="CI621" s="9"/>
      <c r="CJ621" s="7">
        <v>1</v>
      </c>
    </row>
    <row r="622" spans="1:88" ht="15" x14ac:dyDescent="0.25">
      <c r="A622">
        <v>621</v>
      </c>
      <c r="B622" s="28">
        <v>133</v>
      </c>
      <c r="C622" s="28" t="s">
        <v>1011</v>
      </c>
      <c r="D622" s="45">
        <v>4644450</v>
      </c>
      <c r="E622" s="29" t="s">
        <v>2882</v>
      </c>
      <c r="F622" s="29" t="s">
        <v>2883</v>
      </c>
      <c r="G622" s="29" t="s">
        <v>1736</v>
      </c>
      <c r="H622" s="30">
        <f t="shared" si="97"/>
        <v>25459</v>
      </c>
      <c r="I622" s="29" t="s">
        <v>1737</v>
      </c>
      <c r="J622" s="28">
        <v>0</v>
      </c>
      <c r="K622" s="31">
        <v>0</v>
      </c>
      <c r="L622" s="7"/>
      <c r="M622" s="7"/>
      <c r="N622" s="7"/>
      <c r="O622" s="32" t="str">
        <f>"Retención Judicial "&amp;(Tabla1[[#This Row],[JUDICIAL]]*100)&amp;"%"</f>
        <v>Retención Judicial 0%</v>
      </c>
      <c r="P622" s="7"/>
      <c r="Q622" s="33">
        <f t="shared" si="102"/>
        <v>930</v>
      </c>
      <c r="R622" s="34">
        <f>+Tabla1[[#This Row],[MINIMO VITAL]]*9%</f>
        <v>83.7</v>
      </c>
      <c r="S622" s="7"/>
      <c r="T622" s="7">
        <f t="shared" ca="1" si="93"/>
        <v>49</v>
      </c>
      <c r="U622" s="7" t="str">
        <f t="shared" si="94"/>
        <v>04644450</v>
      </c>
      <c r="V622" s="7"/>
      <c r="W622" s="7"/>
      <c r="X622" s="7"/>
      <c r="Y622" s="7"/>
      <c r="Z622" s="7"/>
      <c r="AA622" s="8">
        <f>+Tabla1[[#This Row],[FECHA DE
NACIMIENTO]]</f>
        <v>25459</v>
      </c>
      <c r="AB622" s="20"/>
      <c r="AC622" s="7"/>
      <c r="AD622" s="7" t="str">
        <f>IF(COUNTIF(D$1:D621,D622)=0,"OK","Duplicado")</f>
        <v>OK</v>
      </c>
      <c r="AE622" s="7" t="str">
        <f t="shared" ca="1" si="95"/>
        <v>Inactivo</v>
      </c>
      <c r="AF622" s="9" t="s">
        <v>1012</v>
      </c>
      <c r="AG622" s="9" t="str">
        <f t="shared" si="98"/>
        <v>CMAC</v>
      </c>
      <c r="AH622" s="7"/>
      <c r="AI622" s="7"/>
      <c r="AJ622" s="7"/>
      <c r="AK622" s="7"/>
      <c r="AL622" s="7"/>
      <c r="AM622" s="7"/>
      <c r="AN622" s="7"/>
      <c r="AO622" s="7" t="e">
        <f ca="1">SEPARARAPELLIDOS2018(Tabla1[[#This Row],[APELLIDOS Y NOMBRES]])</f>
        <v>#NAME?</v>
      </c>
      <c r="AP622" s="7">
        <f t="shared" ca="1" si="99"/>
        <v>0</v>
      </c>
      <c r="AQ622" s="7">
        <f t="shared" ca="1" si="100"/>
        <v>0</v>
      </c>
      <c r="AR622" s="7">
        <f t="shared" ca="1" si="101"/>
        <v>0</v>
      </c>
      <c r="AS622" s="7" t="e">
        <f ca="1">QuitarSimbolos(Tabla1[[#This Row],[CODTRA5]])</f>
        <v>#NAME?</v>
      </c>
      <c r="AT622" s="7" t="s">
        <v>1703</v>
      </c>
      <c r="AU622" s="7">
        <f t="shared" si="96"/>
        <v>1</v>
      </c>
      <c r="AV622" s="7">
        <v>1</v>
      </c>
      <c r="AW622" s="7" t="str">
        <f>+Tabla1[[#This Row],[DNI23]]</f>
        <v>04644450</v>
      </c>
      <c r="AX622" s="7">
        <v>604</v>
      </c>
      <c r="AY622" s="8">
        <f>+Tabla1[[#This Row],[FECHA DE
NACIMIENTO]]</f>
        <v>25459</v>
      </c>
      <c r="AZ622" s="7">
        <f ca="1">+Tabla1[[#This Row],[CODTRA6]]</f>
        <v>0</v>
      </c>
      <c r="BA622" s="7">
        <f ca="1">+Tabla1[[#This Row],[CODTRA7]]</f>
        <v>0</v>
      </c>
      <c r="BB622" s="7" t="e">
        <f ca="1">+Tabla1[[#This Row],[CODTRA8]]</f>
        <v>#NAME?</v>
      </c>
      <c r="BC622" s="7">
        <f>+Tabla1[[#This Row],[SEXO]]</f>
        <v>1</v>
      </c>
      <c r="BD622" s="7">
        <v>9589</v>
      </c>
      <c r="BE622" s="7"/>
      <c r="BF622" s="7">
        <v>959616135</v>
      </c>
      <c r="BG622" s="10" t="s">
        <v>1704</v>
      </c>
      <c r="BH622" s="7">
        <v>3</v>
      </c>
      <c r="BI622" s="9" t="s">
        <v>2884</v>
      </c>
      <c r="BJ622" s="7">
        <v>528</v>
      </c>
      <c r="BK622" s="7"/>
      <c r="BL622" s="7">
        <v>16</v>
      </c>
      <c r="BM622" s="7"/>
      <c r="BN622" s="7"/>
      <c r="BO622" s="7"/>
      <c r="BP622" s="7"/>
      <c r="BQ622" s="7"/>
      <c r="BR622" s="7"/>
      <c r="BS622" s="7"/>
      <c r="BT622" s="7"/>
      <c r="BU622" s="7">
        <v>40101</v>
      </c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9"/>
      <c r="CH622" s="9"/>
      <c r="CI622" s="9"/>
      <c r="CJ622" s="7">
        <v>1</v>
      </c>
    </row>
    <row r="623" spans="1:88" ht="15" x14ac:dyDescent="0.25">
      <c r="A623">
        <v>622</v>
      </c>
      <c r="B623" s="28">
        <v>136</v>
      </c>
      <c r="C623" s="28" t="s">
        <v>1013</v>
      </c>
      <c r="D623" s="45">
        <v>4625839</v>
      </c>
      <c r="E623" s="29" t="s">
        <v>2885</v>
      </c>
      <c r="F623" s="29"/>
      <c r="G623" s="29" t="s">
        <v>1702</v>
      </c>
      <c r="H623" s="30">
        <f t="shared" si="97"/>
        <v>20756</v>
      </c>
      <c r="I623" s="29" t="s">
        <v>1720</v>
      </c>
      <c r="J623" s="28">
        <v>0</v>
      </c>
      <c r="K623" s="31">
        <v>0</v>
      </c>
      <c r="L623" s="7"/>
      <c r="M623" s="7"/>
      <c r="N623" s="7"/>
      <c r="O623" s="32" t="str">
        <f>"Retención Judicial "&amp;(Tabla1[[#This Row],[JUDICIAL]]*100)&amp;"%"</f>
        <v>Retención Judicial 0%</v>
      </c>
      <c r="P623" s="7"/>
      <c r="Q623" s="33">
        <f t="shared" si="102"/>
        <v>930</v>
      </c>
      <c r="R623" s="34">
        <f>+Tabla1[[#This Row],[MINIMO VITAL]]*9%</f>
        <v>83.7</v>
      </c>
      <c r="S623" s="7"/>
      <c r="T623" s="7">
        <f t="shared" ca="1" si="93"/>
        <v>62</v>
      </c>
      <c r="U623" s="7" t="str">
        <f t="shared" si="94"/>
        <v>04625839</v>
      </c>
      <c r="V623" s="7"/>
      <c r="W623" s="7"/>
      <c r="X623" s="7"/>
      <c r="Y623" s="7"/>
      <c r="Z623" s="7"/>
      <c r="AA623" s="8">
        <f>+Tabla1[[#This Row],[FECHA DE
NACIMIENTO]]</f>
        <v>20756</v>
      </c>
      <c r="AB623" s="20"/>
      <c r="AC623" s="7"/>
      <c r="AD623" s="7" t="str">
        <f>IF(COUNTIF(D$1:D622,D623)=0,"OK","Duplicado")</f>
        <v>OK</v>
      </c>
      <c r="AE623" s="7" t="str">
        <f t="shared" ca="1" si="95"/>
        <v>Inactivo</v>
      </c>
      <c r="AF623" s="9" t="s">
        <v>1014</v>
      </c>
      <c r="AG623" s="9" t="str">
        <f t="shared" si="98"/>
        <v>CMAC</v>
      </c>
      <c r="AH623" s="7"/>
      <c r="AI623" s="7"/>
      <c r="AJ623" s="7"/>
      <c r="AK623" s="7"/>
      <c r="AL623" s="7"/>
      <c r="AM623" s="7"/>
      <c r="AN623" s="7"/>
      <c r="AO623" s="7" t="e">
        <f ca="1">SEPARARAPELLIDOS2018(Tabla1[[#This Row],[APELLIDOS Y NOMBRES]])</f>
        <v>#NAME?</v>
      </c>
      <c r="AP623" s="7">
        <f t="shared" ca="1" si="99"/>
        <v>0</v>
      </c>
      <c r="AQ623" s="7">
        <f t="shared" ca="1" si="100"/>
        <v>0</v>
      </c>
      <c r="AR623" s="7">
        <f t="shared" ca="1" si="101"/>
        <v>0</v>
      </c>
      <c r="AS623" s="7" t="e">
        <f ca="1">QuitarSimbolos(Tabla1[[#This Row],[CODTRA5]])</f>
        <v>#NAME?</v>
      </c>
      <c r="AT623" s="7" t="s">
        <v>1703</v>
      </c>
      <c r="AU623" s="7">
        <f t="shared" si="96"/>
        <v>1</v>
      </c>
      <c r="AV623" s="7">
        <v>1</v>
      </c>
      <c r="AW623" s="7" t="str">
        <f>+Tabla1[[#This Row],[DNI23]]</f>
        <v>04625839</v>
      </c>
      <c r="AX623" s="7">
        <v>604</v>
      </c>
      <c r="AY623" s="8">
        <f>+Tabla1[[#This Row],[FECHA DE
NACIMIENTO]]</f>
        <v>20756</v>
      </c>
      <c r="AZ623" s="7">
        <f ca="1">+Tabla1[[#This Row],[CODTRA6]]</f>
        <v>0</v>
      </c>
      <c r="BA623" s="7">
        <f ca="1">+Tabla1[[#This Row],[CODTRA7]]</f>
        <v>0</v>
      </c>
      <c r="BB623" s="7" t="e">
        <f ca="1">+Tabla1[[#This Row],[CODTRA8]]</f>
        <v>#NAME?</v>
      </c>
      <c r="BC623" s="7">
        <f>+Tabla1[[#This Row],[SEXO]]</f>
        <v>1</v>
      </c>
      <c r="BD623" s="7">
        <v>9589</v>
      </c>
      <c r="BE623" s="7"/>
      <c r="BF623" s="7">
        <v>959616135</v>
      </c>
      <c r="BG623" s="10" t="s">
        <v>1704</v>
      </c>
      <c r="BH623" s="7"/>
      <c r="BI623" s="9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9"/>
      <c r="CH623" s="9"/>
      <c r="CI623" s="9"/>
      <c r="CJ623" s="7">
        <v>1</v>
      </c>
    </row>
    <row r="624" spans="1:88" ht="15" x14ac:dyDescent="0.25">
      <c r="A624">
        <v>623</v>
      </c>
      <c r="B624" s="28">
        <v>1084</v>
      </c>
      <c r="C624" s="28" t="s">
        <v>1015</v>
      </c>
      <c r="D624" s="45">
        <v>78006322</v>
      </c>
      <c r="E624" s="29" t="s">
        <v>2886</v>
      </c>
      <c r="F624" s="29" t="s">
        <v>2887</v>
      </c>
      <c r="G624" s="29" t="s">
        <v>1709</v>
      </c>
      <c r="H624" s="30">
        <f t="shared" si="97"/>
        <v>36089</v>
      </c>
      <c r="I624" s="29" t="s">
        <v>1710</v>
      </c>
      <c r="J624" s="28">
        <v>0</v>
      </c>
      <c r="K624" s="31">
        <v>0</v>
      </c>
      <c r="L624" s="7"/>
      <c r="M624" s="7"/>
      <c r="N624" s="7"/>
      <c r="O624" s="32" t="str">
        <f>"Retención Judicial "&amp;(Tabla1[[#This Row],[JUDICIAL]]*100)&amp;"%"</f>
        <v>Retención Judicial 0%</v>
      </c>
      <c r="P624" s="7"/>
      <c r="Q624" s="33">
        <f t="shared" si="102"/>
        <v>930</v>
      </c>
      <c r="R624" s="34">
        <f>+Tabla1[[#This Row],[MINIMO VITAL]]*9%</f>
        <v>83.7</v>
      </c>
      <c r="S624" s="7"/>
      <c r="T624" s="7">
        <f t="shared" ca="1" si="93"/>
        <v>20</v>
      </c>
      <c r="U624" s="7" t="str">
        <f t="shared" si="94"/>
        <v>78006322</v>
      </c>
      <c r="V624" s="7"/>
      <c r="W624" s="7"/>
      <c r="X624" s="7"/>
      <c r="Y624" s="7"/>
      <c r="Z624" s="7"/>
      <c r="AA624" s="8">
        <f>+Tabla1[[#This Row],[FECHA DE
NACIMIENTO]]</f>
        <v>36089</v>
      </c>
      <c r="AB624" s="20"/>
      <c r="AC624" s="7"/>
      <c r="AD624" s="7" t="str">
        <f>IF(COUNTIF(D$1:D623,D624)=0,"OK","Duplicado")</f>
        <v>OK</v>
      </c>
      <c r="AE624" s="7" t="str">
        <f t="shared" ca="1" si="95"/>
        <v>Inactivo</v>
      </c>
      <c r="AF624" s="9" t="s">
        <v>1016</v>
      </c>
      <c r="AG624" s="9" t="str">
        <f t="shared" si="98"/>
        <v>CMAC</v>
      </c>
      <c r="AH624" s="7"/>
      <c r="AI624" s="7"/>
      <c r="AJ624" s="7"/>
      <c r="AK624" s="7"/>
      <c r="AL624" s="7"/>
      <c r="AM624" s="7"/>
      <c r="AN624" s="7"/>
      <c r="AO624" s="7" t="e">
        <f ca="1">SEPARARAPELLIDOS2018(Tabla1[[#This Row],[APELLIDOS Y NOMBRES]])</f>
        <v>#NAME?</v>
      </c>
      <c r="AP624" s="7">
        <f t="shared" ca="1" si="99"/>
        <v>0</v>
      </c>
      <c r="AQ624" s="7">
        <f t="shared" ca="1" si="100"/>
        <v>0</v>
      </c>
      <c r="AR624" s="7">
        <f t="shared" ca="1" si="101"/>
        <v>0</v>
      </c>
      <c r="AS624" s="7" t="e">
        <f ca="1">QuitarSimbolos(Tabla1[[#This Row],[CODTRA5]])</f>
        <v>#NAME?</v>
      </c>
      <c r="AT624" s="7" t="s">
        <v>1703</v>
      </c>
      <c r="AU624" s="7">
        <f t="shared" si="96"/>
        <v>1</v>
      </c>
      <c r="AV624" s="7">
        <v>1</v>
      </c>
      <c r="AW624" s="7" t="str">
        <f>+Tabla1[[#This Row],[DNI23]]</f>
        <v>78006322</v>
      </c>
      <c r="AX624" s="7">
        <v>604</v>
      </c>
      <c r="AY624" s="8">
        <f>+Tabla1[[#This Row],[FECHA DE
NACIMIENTO]]</f>
        <v>36089</v>
      </c>
      <c r="AZ624" s="7">
        <f ca="1">+Tabla1[[#This Row],[CODTRA6]]</f>
        <v>0</v>
      </c>
      <c r="BA624" s="7">
        <f ca="1">+Tabla1[[#This Row],[CODTRA7]]</f>
        <v>0</v>
      </c>
      <c r="BB624" s="7" t="e">
        <f ca="1">+Tabla1[[#This Row],[CODTRA8]]</f>
        <v>#NAME?</v>
      </c>
      <c r="BC624" s="7">
        <f>+Tabla1[[#This Row],[SEXO]]</f>
        <v>1</v>
      </c>
      <c r="BD624" s="7">
        <v>9589</v>
      </c>
      <c r="BE624" s="7"/>
      <c r="BF624" s="7">
        <v>959616135</v>
      </c>
      <c r="BG624" s="10" t="s">
        <v>1704</v>
      </c>
      <c r="BH624" s="7"/>
      <c r="BI624" s="9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9"/>
      <c r="CH624" s="9"/>
      <c r="CI624" s="9"/>
      <c r="CJ624" s="7">
        <v>1</v>
      </c>
    </row>
    <row r="625" spans="1:88" ht="15" x14ac:dyDescent="0.25">
      <c r="A625">
        <v>624</v>
      </c>
      <c r="B625" s="28">
        <v>695</v>
      </c>
      <c r="C625" s="28" t="s">
        <v>1017</v>
      </c>
      <c r="D625" s="45">
        <v>30831824</v>
      </c>
      <c r="E625" s="29" t="s">
        <v>2888</v>
      </c>
      <c r="F625" s="29"/>
      <c r="G625" s="29" t="s">
        <v>1702</v>
      </c>
      <c r="H625" s="30">
        <f t="shared" si="97"/>
        <v>22633</v>
      </c>
      <c r="I625" s="29"/>
      <c r="J625" s="28">
        <v>0</v>
      </c>
      <c r="K625" s="31">
        <v>0</v>
      </c>
      <c r="L625" s="7"/>
      <c r="M625" s="7"/>
      <c r="N625" s="7"/>
      <c r="O625" s="32" t="str">
        <f>"Retención Judicial "&amp;(Tabla1[[#This Row],[JUDICIAL]]*100)&amp;"%"</f>
        <v>Retención Judicial 0%</v>
      </c>
      <c r="P625" s="7"/>
      <c r="Q625" s="33">
        <f t="shared" si="102"/>
        <v>930</v>
      </c>
      <c r="R625" s="34">
        <f>+Tabla1[[#This Row],[MINIMO VITAL]]*9%</f>
        <v>83.7</v>
      </c>
      <c r="S625" s="7"/>
      <c r="T625" s="7">
        <f t="shared" ca="1" si="93"/>
        <v>57</v>
      </c>
      <c r="U625" s="7" t="str">
        <f t="shared" si="94"/>
        <v>30831824</v>
      </c>
      <c r="V625" s="7"/>
      <c r="W625" s="7"/>
      <c r="X625" s="7"/>
      <c r="Y625" s="7"/>
      <c r="Z625" s="7"/>
      <c r="AA625" s="8">
        <f>+Tabla1[[#This Row],[FECHA DE
NACIMIENTO]]</f>
        <v>22633</v>
      </c>
      <c r="AB625" s="20">
        <v>3.1</v>
      </c>
      <c r="AC625" s="7"/>
      <c r="AD625" s="7" t="str">
        <f>IF(COUNTIF(D$1:D624,D625)=0,"OK","Duplicado")</f>
        <v>OK</v>
      </c>
      <c r="AE625" s="7" t="str">
        <f t="shared" ca="1" si="95"/>
        <v>Inactivo</v>
      </c>
      <c r="AF625" s="9" t="s">
        <v>1018</v>
      </c>
      <c r="AG625" s="9" t="str">
        <f t="shared" si="98"/>
        <v>CMAC</v>
      </c>
      <c r="AH625" s="7"/>
      <c r="AI625" s="7"/>
      <c r="AJ625" s="7"/>
      <c r="AK625" s="7"/>
      <c r="AL625" s="7"/>
      <c r="AM625" s="7"/>
      <c r="AN625" s="7"/>
      <c r="AO625" s="7" t="e">
        <f ca="1">SEPARARAPELLIDOS2018(Tabla1[[#This Row],[APELLIDOS Y NOMBRES]])</f>
        <v>#NAME?</v>
      </c>
      <c r="AP625" s="7">
        <f t="shared" ca="1" si="99"/>
        <v>0</v>
      </c>
      <c r="AQ625" s="7">
        <f t="shared" ca="1" si="100"/>
        <v>0</v>
      </c>
      <c r="AR625" s="7">
        <f t="shared" ca="1" si="101"/>
        <v>0</v>
      </c>
      <c r="AS625" s="7" t="e">
        <f ca="1">QuitarSimbolos(Tabla1[[#This Row],[CODTRA5]])</f>
        <v>#NAME?</v>
      </c>
      <c r="AT625" s="7" t="s">
        <v>1974</v>
      </c>
      <c r="AU625" s="7">
        <f t="shared" si="96"/>
        <v>2</v>
      </c>
      <c r="AV625" s="7">
        <v>1</v>
      </c>
      <c r="AW625" s="7" t="str">
        <f>+Tabla1[[#This Row],[DNI23]]</f>
        <v>30831824</v>
      </c>
      <c r="AX625" s="7">
        <v>604</v>
      </c>
      <c r="AY625" s="8">
        <f>+Tabla1[[#This Row],[FECHA DE
NACIMIENTO]]</f>
        <v>22633</v>
      </c>
      <c r="AZ625" s="7">
        <f ca="1">+Tabla1[[#This Row],[CODTRA6]]</f>
        <v>0</v>
      </c>
      <c r="BA625" s="7">
        <f ca="1">+Tabla1[[#This Row],[CODTRA7]]</f>
        <v>0</v>
      </c>
      <c r="BB625" s="7" t="e">
        <f ca="1">+Tabla1[[#This Row],[CODTRA8]]</f>
        <v>#NAME?</v>
      </c>
      <c r="BC625" s="7">
        <f>+Tabla1[[#This Row],[SEXO]]</f>
        <v>2</v>
      </c>
      <c r="BD625" s="7">
        <v>9589</v>
      </c>
      <c r="BE625" s="7"/>
      <c r="BF625" s="7">
        <v>959616135</v>
      </c>
      <c r="BG625" s="10" t="s">
        <v>1704</v>
      </c>
      <c r="BH625" s="7"/>
      <c r="BI625" s="9"/>
      <c r="BJ625" s="7"/>
      <c r="BK625" s="7"/>
      <c r="BL625" s="7"/>
      <c r="BM625" s="7" t="s">
        <v>1784</v>
      </c>
      <c r="BN625" s="7">
        <v>1</v>
      </c>
      <c r="BO625" s="7"/>
      <c r="BP625" s="7"/>
      <c r="BQ625" s="7"/>
      <c r="BR625" s="7">
        <v>2</v>
      </c>
      <c r="BS625" s="7" t="s">
        <v>2199</v>
      </c>
      <c r="BT625" s="7"/>
      <c r="BU625" s="7">
        <v>40704</v>
      </c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9"/>
      <c r="CH625" s="9"/>
      <c r="CI625" s="9"/>
      <c r="CJ625" s="7">
        <v>1</v>
      </c>
    </row>
    <row r="626" spans="1:88" ht="15" x14ac:dyDescent="0.25">
      <c r="A626">
        <v>625</v>
      </c>
      <c r="B626" s="28">
        <v>254</v>
      </c>
      <c r="C626" s="28" t="s">
        <v>3518</v>
      </c>
      <c r="D626" s="45">
        <v>30834516</v>
      </c>
      <c r="E626" s="35" t="s">
        <v>3519</v>
      </c>
      <c r="F626" s="35" t="s">
        <v>3690</v>
      </c>
      <c r="G626" s="35" t="s">
        <v>1736</v>
      </c>
      <c r="H626" s="30">
        <f t="shared" si="97"/>
        <v>26241</v>
      </c>
      <c r="I626" s="29" t="s">
        <v>1737</v>
      </c>
      <c r="J626" s="28">
        <v>0</v>
      </c>
      <c r="K626" s="31">
        <v>0</v>
      </c>
      <c r="L626" s="7"/>
      <c r="M626" s="7"/>
      <c r="N626" s="7"/>
      <c r="O626" s="32" t="str">
        <f>"Retención Judicial "&amp;(Tabla1[[#This Row],[JUDICIAL]]*100)&amp;"%"</f>
        <v>Retención Judicial 0%</v>
      </c>
      <c r="P626" s="7"/>
      <c r="Q626" s="33">
        <f t="shared" si="102"/>
        <v>930</v>
      </c>
      <c r="R626" s="34">
        <f>+Tabla1[[#This Row],[MINIMO VITAL]]*9%</f>
        <v>83.7</v>
      </c>
      <c r="S626" s="7"/>
      <c r="T626" s="7">
        <f t="shared" ca="1" si="93"/>
        <v>47</v>
      </c>
      <c r="U626" s="7" t="str">
        <f t="shared" si="94"/>
        <v>30834516</v>
      </c>
      <c r="V626" s="7"/>
      <c r="W626" s="7"/>
      <c r="X626" s="7"/>
      <c r="Y626" s="7"/>
      <c r="Z626" s="7"/>
      <c r="AA626" s="8">
        <f>+Tabla1[[#This Row],[FECHA DE
NACIMIENTO]]</f>
        <v>26241</v>
      </c>
      <c r="AB626" s="20"/>
      <c r="AC626" s="7"/>
      <c r="AD626" s="7" t="str">
        <f>IF(COUNTIF(D$1:D625,D626)=0,"OK","Duplicado")</f>
        <v>OK</v>
      </c>
      <c r="AE626" s="7" t="str">
        <f t="shared" ca="1" si="95"/>
        <v>Inactivo</v>
      </c>
      <c r="AF626" s="24" t="s">
        <v>3791</v>
      </c>
      <c r="AG626" s="9" t="str">
        <f t="shared" si="98"/>
        <v>CMAC</v>
      </c>
      <c r="AH626" s="7"/>
      <c r="AI626" s="7"/>
      <c r="AJ626" s="7"/>
      <c r="AK626" s="7"/>
      <c r="AL626" s="7"/>
      <c r="AM626" s="7"/>
      <c r="AN626" s="7"/>
      <c r="AO626" s="7" t="e">
        <f ca="1">SEPARARAPELLIDOS2018(Tabla1[[#This Row],[APELLIDOS Y NOMBRES]])</f>
        <v>#NAME?</v>
      </c>
      <c r="AP626" s="7">
        <f t="shared" ca="1" si="99"/>
        <v>0</v>
      </c>
      <c r="AQ626" s="7">
        <f t="shared" ca="1" si="100"/>
        <v>0</v>
      </c>
      <c r="AR626" s="7">
        <f t="shared" ca="1" si="101"/>
        <v>0</v>
      </c>
      <c r="AS626" s="7" t="e">
        <f ca="1">QuitarSimbolos(Tabla1[[#This Row],[CODTRA5]])</f>
        <v>#NAME?</v>
      </c>
      <c r="AT626" s="7" t="s">
        <v>1703</v>
      </c>
      <c r="AU626" s="7">
        <f t="shared" si="96"/>
        <v>1</v>
      </c>
      <c r="AV626" s="7">
        <v>1</v>
      </c>
      <c r="AW626" s="7" t="str">
        <f>+Tabla1[[#This Row],[DNI23]]</f>
        <v>30834516</v>
      </c>
      <c r="AX626" s="7">
        <v>604</v>
      </c>
      <c r="AY626" s="8">
        <f>+Tabla1[[#This Row],[FECHA DE
NACIMIENTO]]</f>
        <v>26241</v>
      </c>
      <c r="AZ626" s="7">
        <f ca="1">+Tabla1[[#This Row],[CODTRA6]]</f>
        <v>0</v>
      </c>
      <c r="BA626" s="7">
        <f ca="1">+Tabla1[[#This Row],[CODTRA7]]</f>
        <v>0</v>
      </c>
      <c r="BB626" s="7" t="e">
        <f ca="1">+Tabla1[[#This Row],[CODTRA8]]</f>
        <v>#NAME?</v>
      </c>
      <c r="BC626" s="7">
        <f>+Tabla1[[#This Row],[SEXO]]</f>
        <v>1</v>
      </c>
      <c r="BD626" s="7">
        <v>9589</v>
      </c>
      <c r="BE626" s="7"/>
      <c r="BF626" s="7">
        <v>959616135</v>
      </c>
      <c r="BG626" s="10" t="s">
        <v>1704</v>
      </c>
      <c r="BH626" s="7">
        <v>3</v>
      </c>
      <c r="BI626" s="9" t="s">
        <v>2704</v>
      </c>
      <c r="BJ626" s="7">
        <v>647</v>
      </c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>
        <v>40701</v>
      </c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9"/>
      <c r="CH626" s="9"/>
      <c r="CI626" s="9"/>
      <c r="CJ626" s="7">
        <v>1</v>
      </c>
    </row>
    <row r="627" spans="1:88" ht="15" x14ac:dyDescent="0.25">
      <c r="A627">
        <v>626</v>
      </c>
      <c r="B627" s="28">
        <v>108</v>
      </c>
      <c r="C627" s="28" t="s">
        <v>1019</v>
      </c>
      <c r="D627" s="45">
        <v>4622938</v>
      </c>
      <c r="E627" s="35" t="s">
        <v>2889</v>
      </c>
      <c r="F627" s="29"/>
      <c r="G627" s="29" t="s">
        <v>1702</v>
      </c>
      <c r="H627" s="30">
        <f t="shared" si="97"/>
        <v>19405</v>
      </c>
      <c r="I627" s="29" t="s">
        <v>1720</v>
      </c>
      <c r="J627" s="28">
        <v>0</v>
      </c>
      <c r="K627" s="31">
        <v>0</v>
      </c>
      <c r="L627" s="7"/>
      <c r="M627" s="7"/>
      <c r="N627" s="7"/>
      <c r="O627" s="32" t="str">
        <f>"Retención Judicial "&amp;(Tabla1[[#This Row],[JUDICIAL]]*100)&amp;"%"</f>
        <v>Retención Judicial 0%</v>
      </c>
      <c r="P627" s="7"/>
      <c r="Q627" s="33">
        <f t="shared" si="102"/>
        <v>930</v>
      </c>
      <c r="R627" s="34">
        <f>+Tabla1[[#This Row],[MINIMO VITAL]]*9%</f>
        <v>83.7</v>
      </c>
      <c r="S627" s="7"/>
      <c r="T627" s="7">
        <f t="shared" ca="1" si="93"/>
        <v>66</v>
      </c>
      <c r="U627" s="7" t="str">
        <f t="shared" si="94"/>
        <v>04622938</v>
      </c>
      <c r="V627" s="7"/>
      <c r="W627" s="7"/>
      <c r="X627" s="7"/>
      <c r="Y627" s="7"/>
      <c r="Z627" s="7"/>
      <c r="AA627" s="8">
        <f>+Tabla1[[#This Row],[FECHA DE
NACIMIENTO]]</f>
        <v>19405</v>
      </c>
      <c r="AB627" s="20"/>
      <c r="AC627" s="7"/>
      <c r="AD627" s="7" t="str">
        <f>IF(COUNTIF(D$1:D626,D627)=0,"OK","Duplicado")</f>
        <v>OK</v>
      </c>
      <c r="AE627" s="7" t="str">
        <f t="shared" ca="1" si="95"/>
        <v>Inactivo</v>
      </c>
      <c r="AF627" s="9" t="s">
        <v>1020</v>
      </c>
      <c r="AG627" s="9" t="str">
        <f t="shared" si="98"/>
        <v>CMAC</v>
      </c>
      <c r="AH627" s="7"/>
      <c r="AI627" s="7"/>
      <c r="AJ627" s="7"/>
      <c r="AK627" s="7"/>
      <c r="AL627" s="7"/>
      <c r="AM627" s="7"/>
      <c r="AN627" s="7"/>
      <c r="AO627" s="7" t="e">
        <f ca="1">SEPARARAPELLIDOS2018(Tabla1[[#This Row],[APELLIDOS Y NOMBRES]])</f>
        <v>#NAME?</v>
      </c>
      <c r="AP627" s="7">
        <f t="shared" ca="1" si="99"/>
        <v>0</v>
      </c>
      <c r="AQ627" s="7">
        <f t="shared" ca="1" si="100"/>
        <v>0</v>
      </c>
      <c r="AR627" s="7">
        <f t="shared" ca="1" si="101"/>
        <v>0</v>
      </c>
      <c r="AS627" s="7" t="e">
        <f ca="1">QuitarSimbolos(Tabla1[[#This Row],[CODTRA5]])</f>
        <v>#NAME?</v>
      </c>
      <c r="AT627" s="7" t="s">
        <v>1703</v>
      </c>
      <c r="AU627" s="7">
        <f t="shared" si="96"/>
        <v>1</v>
      </c>
      <c r="AV627" s="7">
        <v>1</v>
      </c>
      <c r="AW627" s="7" t="str">
        <f>+Tabla1[[#This Row],[DNI23]]</f>
        <v>04622938</v>
      </c>
      <c r="AX627" s="7">
        <v>604</v>
      </c>
      <c r="AY627" s="8">
        <f>+Tabla1[[#This Row],[FECHA DE
NACIMIENTO]]</f>
        <v>19405</v>
      </c>
      <c r="AZ627" s="7">
        <f ca="1">+Tabla1[[#This Row],[CODTRA6]]</f>
        <v>0</v>
      </c>
      <c r="BA627" s="7">
        <f ca="1">+Tabla1[[#This Row],[CODTRA7]]</f>
        <v>0</v>
      </c>
      <c r="BB627" s="7" t="e">
        <f ca="1">+Tabla1[[#This Row],[CODTRA8]]</f>
        <v>#NAME?</v>
      </c>
      <c r="BC627" s="7">
        <f>+Tabla1[[#This Row],[SEXO]]</f>
        <v>1</v>
      </c>
      <c r="BD627" s="7">
        <v>9589</v>
      </c>
      <c r="BE627" s="7"/>
      <c r="BF627" s="7">
        <v>959616135</v>
      </c>
      <c r="BG627" s="10" t="s">
        <v>1704</v>
      </c>
      <c r="BH627" s="7">
        <v>3</v>
      </c>
      <c r="BI627" s="9" t="s">
        <v>2039</v>
      </c>
      <c r="BJ627" s="7">
        <v>343</v>
      </c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>
        <v>40701</v>
      </c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9"/>
      <c r="CH627" s="9"/>
      <c r="CI627" s="9"/>
      <c r="CJ627" s="7">
        <v>1</v>
      </c>
    </row>
    <row r="628" spans="1:88" ht="15" x14ac:dyDescent="0.25">
      <c r="A628">
        <v>627</v>
      </c>
      <c r="B628" s="28">
        <v>395</v>
      </c>
      <c r="C628" s="28" t="s">
        <v>1021</v>
      </c>
      <c r="D628" s="45">
        <v>30832073</v>
      </c>
      <c r="E628" s="35" t="s">
        <v>3520</v>
      </c>
      <c r="F628" s="29" t="s">
        <v>1720</v>
      </c>
      <c r="G628" s="29" t="s">
        <v>1702</v>
      </c>
      <c r="H628" s="30">
        <f t="shared" si="97"/>
        <v>18472</v>
      </c>
      <c r="I628" s="29" t="s">
        <v>1720</v>
      </c>
      <c r="J628" s="28">
        <v>0</v>
      </c>
      <c r="K628" s="31">
        <v>0</v>
      </c>
      <c r="L628" s="7"/>
      <c r="M628" s="7"/>
      <c r="N628" s="7"/>
      <c r="O628" s="32" t="str">
        <f>"Retención Judicial "&amp;(Tabla1[[#This Row],[JUDICIAL]]*100)&amp;"%"</f>
        <v>Retención Judicial 0%</v>
      </c>
      <c r="P628" s="7"/>
      <c r="Q628" s="33">
        <f t="shared" si="102"/>
        <v>930</v>
      </c>
      <c r="R628" s="34">
        <f>+Tabla1[[#This Row],[MINIMO VITAL]]*9%</f>
        <v>83.7</v>
      </c>
      <c r="S628" s="7"/>
      <c r="T628" s="7">
        <f t="shared" ca="1" si="93"/>
        <v>68</v>
      </c>
      <c r="U628" s="7" t="str">
        <f t="shared" si="94"/>
        <v>30832073</v>
      </c>
      <c r="V628" s="7"/>
      <c r="W628" s="7"/>
      <c r="X628" s="7"/>
      <c r="Y628" s="7"/>
      <c r="Z628" s="7"/>
      <c r="AA628" s="8">
        <f>+Tabla1[[#This Row],[FECHA DE
NACIMIENTO]]</f>
        <v>18472</v>
      </c>
      <c r="AB628" s="20"/>
      <c r="AC628" s="7"/>
      <c r="AD628" s="7" t="str">
        <f>IF(COUNTIF(D$1:D627,D628)=0,"OK","Duplicado")</f>
        <v>OK</v>
      </c>
      <c r="AE628" s="7" t="str">
        <f t="shared" ca="1" si="95"/>
        <v>Inactivo</v>
      </c>
      <c r="AF628" s="9" t="s">
        <v>1720</v>
      </c>
      <c r="AG628" s="9" t="str">
        <f t="shared" si="98"/>
        <v/>
      </c>
      <c r="AH628" s="7"/>
      <c r="AI628" s="7"/>
      <c r="AJ628" s="7"/>
      <c r="AK628" s="7"/>
      <c r="AL628" s="7"/>
      <c r="AM628" s="7"/>
      <c r="AN628" s="7"/>
      <c r="AO628" s="7" t="e">
        <f ca="1">SEPARARAPELLIDOS2018(Tabla1[[#This Row],[APELLIDOS Y NOMBRES]])</f>
        <v>#NAME?</v>
      </c>
      <c r="AP628" s="7">
        <f t="shared" ca="1" si="99"/>
        <v>0</v>
      </c>
      <c r="AQ628" s="7">
        <f t="shared" ca="1" si="100"/>
        <v>0</v>
      </c>
      <c r="AR628" s="7">
        <f t="shared" ca="1" si="101"/>
        <v>0</v>
      </c>
      <c r="AS628" s="7" t="e">
        <f ca="1">QuitarSimbolos(Tabla1[[#This Row],[CODTRA5]])</f>
        <v>#NAME?</v>
      </c>
      <c r="AT628" s="7" t="s">
        <v>1974</v>
      </c>
      <c r="AU628" s="7">
        <f t="shared" si="96"/>
        <v>2</v>
      </c>
      <c r="AV628" s="7">
        <v>1</v>
      </c>
      <c r="AW628" s="7" t="str">
        <f>+Tabla1[[#This Row],[DNI23]]</f>
        <v>30832073</v>
      </c>
      <c r="AX628" s="7">
        <v>604</v>
      </c>
      <c r="AY628" s="8">
        <f>+Tabla1[[#This Row],[FECHA DE
NACIMIENTO]]</f>
        <v>18472</v>
      </c>
      <c r="AZ628" s="7">
        <f ca="1">+Tabla1[[#This Row],[CODTRA6]]</f>
        <v>0</v>
      </c>
      <c r="BA628" s="7">
        <f ca="1">+Tabla1[[#This Row],[CODTRA7]]</f>
        <v>0</v>
      </c>
      <c r="BB628" s="7" t="e">
        <f ca="1">+Tabla1[[#This Row],[CODTRA8]]</f>
        <v>#NAME?</v>
      </c>
      <c r="BC628" s="7">
        <f>+Tabla1[[#This Row],[SEXO]]</f>
        <v>2</v>
      </c>
      <c r="BD628" s="7">
        <v>9589</v>
      </c>
      <c r="BE628" s="7"/>
      <c r="BF628" s="7">
        <v>959616135</v>
      </c>
      <c r="BG628" s="10" t="s">
        <v>1704</v>
      </c>
      <c r="BH628" s="7"/>
      <c r="BI628" s="9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9"/>
      <c r="CH628" s="9"/>
      <c r="CI628" s="9"/>
      <c r="CJ628" s="7">
        <v>1</v>
      </c>
    </row>
    <row r="629" spans="1:88" ht="15" x14ac:dyDescent="0.25">
      <c r="A629">
        <v>628</v>
      </c>
      <c r="B629" s="28">
        <v>87</v>
      </c>
      <c r="C629" s="28" t="s">
        <v>1022</v>
      </c>
      <c r="D629" s="45">
        <v>30830574</v>
      </c>
      <c r="E629" s="35" t="s">
        <v>3521</v>
      </c>
      <c r="F629" s="29" t="s">
        <v>1720</v>
      </c>
      <c r="G629" s="29" t="s">
        <v>1702</v>
      </c>
      <c r="H629" s="30">
        <f t="shared" si="97"/>
        <v>15614</v>
      </c>
      <c r="I629" s="29" t="s">
        <v>1720</v>
      </c>
      <c r="J629" s="28">
        <v>0</v>
      </c>
      <c r="K629" s="31">
        <v>0</v>
      </c>
      <c r="L629" s="7"/>
      <c r="M629" s="7"/>
      <c r="N629" s="7"/>
      <c r="O629" s="32" t="str">
        <f>"Retención Judicial "&amp;(Tabla1[[#This Row],[JUDICIAL]]*100)&amp;"%"</f>
        <v>Retención Judicial 0%</v>
      </c>
      <c r="P629" s="7"/>
      <c r="Q629" s="33">
        <f t="shared" si="102"/>
        <v>930</v>
      </c>
      <c r="R629" s="34">
        <f>+Tabla1[[#This Row],[MINIMO VITAL]]*9%</f>
        <v>83.7</v>
      </c>
      <c r="S629" s="7"/>
      <c r="T629" s="7">
        <f t="shared" ca="1" si="93"/>
        <v>76</v>
      </c>
      <c r="U629" s="7" t="str">
        <f t="shared" si="94"/>
        <v>30830574</v>
      </c>
      <c r="V629" s="7"/>
      <c r="W629" s="7"/>
      <c r="X629" s="7"/>
      <c r="Y629" s="7"/>
      <c r="Z629" s="7"/>
      <c r="AA629" s="8">
        <f>+Tabla1[[#This Row],[FECHA DE
NACIMIENTO]]</f>
        <v>15614</v>
      </c>
      <c r="AB629" s="20"/>
      <c r="AC629" s="7"/>
      <c r="AD629" s="7" t="str">
        <f>IF(COUNTIF(D$1:D628,D629)=0,"OK","Duplicado")</f>
        <v>OK</v>
      </c>
      <c r="AE629" s="7" t="str">
        <f t="shared" ca="1" si="95"/>
        <v>Inactivo</v>
      </c>
      <c r="AF629" s="9" t="s">
        <v>1720</v>
      </c>
      <c r="AG629" s="9" t="str">
        <f t="shared" si="98"/>
        <v/>
      </c>
      <c r="AH629" s="7"/>
      <c r="AI629" s="7"/>
      <c r="AJ629" s="7"/>
      <c r="AK629" s="7"/>
      <c r="AL629" s="7"/>
      <c r="AM629" s="7"/>
      <c r="AN629" s="7"/>
      <c r="AO629" s="7" t="e">
        <f ca="1">SEPARARAPELLIDOS2018(Tabla1[[#This Row],[APELLIDOS Y NOMBRES]])</f>
        <v>#NAME?</v>
      </c>
      <c r="AP629" s="7">
        <f t="shared" ca="1" si="99"/>
        <v>0</v>
      </c>
      <c r="AQ629" s="7">
        <f t="shared" ca="1" si="100"/>
        <v>0</v>
      </c>
      <c r="AR629" s="7">
        <f t="shared" ca="1" si="101"/>
        <v>0</v>
      </c>
      <c r="AS629" s="7" t="e">
        <f ca="1">QuitarSimbolos(Tabla1[[#This Row],[CODTRA5]])</f>
        <v>#NAME?</v>
      </c>
      <c r="AT629" s="7" t="s">
        <v>1974</v>
      </c>
      <c r="AU629" s="7">
        <f t="shared" si="96"/>
        <v>2</v>
      </c>
      <c r="AV629" s="7">
        <v>1</v>
      </c>
      <c r="AW629" s="7" t="str">
        <f>+Tabla1[[#This Row],[DNI23]]</f>
        <v>30830574</v>
      </c>
      <c r="AX629" s="7">
        <v>604</v>
      </c>
      <c r="AY629" s="8">
        <f>+Tabla1[[#This Row],[FECHA DE
NACIMIENTO]]</f>
        <v>15614</v>
      </c>
      <c r="AZ629" s="7">
        <f ca="1">+Tabla1[[#This Row],[CODTRA6]]</f>
        <v>0</v>
      </c>
      <c r="BA629" s="7">
        <f ca="1">+Tabla1[[#This Row],[CODTRA7]]</f>
        <v>0</v>
      </c>
      <c r="BB629" s="7" t="e">
        <f ca="1">+Tabla1[[#This Row],[CODTRA8]]</f>
        <v>#NAME?</v>
      </c>
      <c r="BC629" s="7">
        <f>+Tabla1[[#This Row],[SEXO]]</f>
        <v>2</v>
      </c>
      <c r="BD629" s="7">
        <v>9589</v>
      </c>
      <c r="BE629" s="7"/>
      <c r="BF629" s="7">
        <v>959616135</v>
      </c>
      <c r="BG629" s="10" t="s">
        <v>1704</v>
      </c>
      <c r="BH629" s="7">
        <v>3</v>
      </c>
      <c r="BI629" s="9" t="s">
        <v>2237</v>
      </c>
      <c r="BJ629" s="7">
        <v>433</v>
      </c>
      <c r="BK629" s="7"/>
      <c r="BL629" s="7"/>
      <c r="BM629" s="7"/>
      <c r="BN629" s="7"/>
      <c r="BO629" s="7"/>
      <c r="BP629" s="7"/>
      <c r="BQ629" s="7"/>
      <c r="BR629" s="7"/>
      <c r="BS629" s="7"/>
      <c r="BT629" s="7" t="s">
        <v>2219</v>
      </c>
      <c r="BU629" s="7">
        <v>40704</v>
      </c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9"/>
      <c r="CH629" s="9"/>
      <c r="CI629" s="9"/>
      <c r="CJ629" s="7">
        <v>1</v>
      </c>
    </row>
    <row r="630" spans="1:88" ht="15" x14ac:dyDescent="0.25">
      <c r="A630">
        <v>629</v>
      </c>
      <c r="B630" s="28">
        <v>111</v>
      </c>
      <c r="C630" s="28" t="s">
        <v>1023</v>
      </c>
      <c r="D630" s="45">
        <v>30820789</v>
      </c>
      <c r="E630" s="29" t="s">
        <v>2890</v>
      </c>
      <c r="F630" s="29" t="s">
        <v>2891</v>
      </c>
      <c r="G630" s="29" t="s">
        <v>1757</v>
      </c>
      <c r="H630" s="30">
        <f t="shared" si="97"/>
        <v>22650</v>
      </c>
      <c r="I630" s="29" t="s">
        <v>1737</v>
      </c>
      <c r="J630" s="28">
        <v>0</v>
      </c>
      <c r="K630" s="31">
        <v>0</v>
      </c>
      <c r="L630" s="7"/>
      <c r="M630" s="7"/>
      <c r="N630" s="7"/>
      <c r="O630" s="32" t="str">
        <f>"Retención Judicial "&amp;(Tabla1[[#This Row],[JUDICIAL]]*100)&amp;"%"</f>
        <v>Retención Judicial 0%</v>
      </c>
      <c r="P630" s="7"/>
      <c r="Q630" s="33">
        <f t="shared" si="102"/>
        <v>930</v>
      </c>
      <c r="R630" s="34">
        <f>+Tabla1[[#This Row],[MINIMO VITAL]]*9%</f>
        <v>83.7</v>
      </c>
      <c r="S630" s="7"/>
      <c r="T630" s="7">
        <f t="shared" ca="1" si="93"/>
        <v>57</v>
      </c>
      <c r="U630" s="7" t="str">
        <f t="shared" si="94"/>
        <v>30820789</v>
      </c>
      <c r="V630" s="7"/>
      <c r="W630" s="7"/>
      <c r="X630" s="7"/>
      <c r="Y630" s="7"/>
      <c r="Z630" s="7"/>
      <c r="AA630" s="8">
        <f>+Tabla1[[#This Row],[FECHA DE
NACIMIENTO]]</f>
        <v>22650</v>
      </c>
      <c r="AB630" s="20">
        <v>3.1</v>
      </c>
      <c r="AC630" s="7"/>
      <c r="AD630" s="7" t="str">
        <f>IF(COUNTIF(D$1:D629,D630)=0,"OK","Duplicado")</f>
        <v>OK</v>
      </c>
      <c r="AE630" s="7" t="str">
        <f t="shared" ca="1" si="95"/>
        <v>Inactivo</v>
      </c>
      <c r="AF630" s="9" t="s">
        <v>1024</v>
      </c>
      <c r="AG630" s="9" t="str">
        <f t="shared" si="98"/>
        <v>CMAC</v>
      </c>
      <c r="AH630" s="7"/>
      <c r="AI630" s="7"/>
      <c r="AJ630" s="7"/>
      <c r="AK630" s="7"/>
      <c r="AL630" s="7"/>
      <c r="AM630" s="7"/>
      <c r="AN630" s="7"/>
      <c r="AO630" s="7" t="e">
        <f ca="1">SEPARARAPELLIDOS2018(Tabla1[[#This Row],[APELLIDOS Y NOMBRES]])</f>
        <v>#NAME?</v>
      </c>
      <c r="AP630" s="7">
        <f t="shared" ca="1" si="99"/>
        <v>0</v>
      </c>
      <c r="AQ630" s="7">
        <f t="shared" ca="1" si="100"/>
        <v>0</v>
      </c>
      <c r="AR630" s="7">
        <f t="shared" ca="1" si="101"/>
        <v>0</v>
      </c>
      <c r="AS630" s="7" t="e">
        <f ca="1">QuitarSimbolos(Tabla1[[#This Row],[CODTRA5]])</f>
        <v>#NAME?</v>
      </c>
      <c r="AT630" s="7" t="s">
        <v>1703</v>
      </c>
      <c r="AU630" s="7">
        <f t="shared" si="96"/>
        <v>1</v>
      </c>
      <c r="AV630" s="7">
        <v>1</v>
      </c>
      <c r="AW630" s="7" t="str">
        <f>+Tabla1[[#This Row],[DNI23]]</f>
        <v>30820789</v>
      </c>
      <c r="AX630" s="7">
        <v>604</v>
      </c>
      <c r="AY630" s="8">
        <f>+Tabla1[[#This Row],[FECHA DE
NACIMIENTO]]</f>
        <v>22650</v>
      </c>
      <c r="AZ630" s="7">
        <f ca="1">+Tabla1[[#This Row],[CODTRA6]]</f>
        <v>0</v>
      </c>
      <c r="BA630" s="7">
        <f ca="1">+Tabla1[[#This Row],[CODTRA7]]</f>
        <v>0</v>
      </c>
      <c r="BB630" s="7" t="e">
        <f ca="1">+Tabla1[[#This Row],[CODTRA8]]</f>
        <v>#NAME?</v>
      </c>
      <c r="BC630" s="7">
        <f>+Tabla1[[#This Row],[SEXO]]</f>
        <v>1</v>
      </c>
      <c r="BD630" s="7">
        <v>9589</v>
      </c>
      <c r="BE630" s="7"/>
      <c r="BF630" s="7">
        <v>959616135</v>
      </c>
      <c r="BG630" s="10" t="s">
        <v>1704</v>
      </c>
      <c r="BH630" s="7">
        <v>3</v>
      </c>
      <c r="BI630" s="9" t="s">
        <v>2069</v>
      </c>
      <c r="BJ630" s="7">
        <v>115</v>
      </c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>
        <v>40704</v>
      </c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9"/>
      <c r="CH630" s="9"/>
      <c r="CI630" s="9"/>
      <c r="CJ630" s="7">
        <v>1</v>
      </c>
    </row>
    <row r="631" spans="1:88" ht="15" x14ac:dyDescent="0.25">
      <c r="A631">
        <v>630</v>
      </c>
      <c r="B631" s="28">
        <v>1087</v>
      </c>
      <c r="C631" s="28" t="s">
        <v>1025</v>
      </c>
      <c r="D631" s="45">
        <v>46030583</v>
      </c>
      <c r="E631" s="29" t="s">
        <v>2892</v>
      </c>
      <c r="F631" s="29" t="s">
        <v>2893</v>
      </c>
      <c r="G631" s="29" t="s">
        <v>1742</v>
      </c>
      <c r="H631" s="30">
        <f t="shared" si="97"/>
        <v>32788</v>
      </c>
      <c r="I631" s="29" t="s">
        <v>1710</v>
      </c>
      <c r="J631" s="28">
        <v>0</v>
      </c>
      <c r="K631" s="31">
        <v>0</v>
      </c>
      <c r="L631" s="7"/>
      <c r="M631" s="7"/>
      <c r="N631" s="7"/>
      <c r="O631" s="32" t="str">
        <f>"Retención Judicial "&amp;(Tabla1[[#This Row],[JUDICIAL]]*100)&amp;"%"</f>
        <v>Retención Judicial 0%</v>
      </c>
      <c r="P631" s="7"/>
      <c r="Q631" s="33">
        <f t="shared" si="102"/>
        <v>930</v>
      </c>
      <c r="R631" s="34">
        <f>+Tabla1[[#This Row],[MINIMO VITAL]]*9%</f>
        <v>83.7</v>
      </c>
      <c r="S631" s="7"/>
      <c r="T631" s="7">
        <f t="shared" ca="1" si="93"/>
        <v>29</v>
      </c>
      <c r="U631" s="7" t="str">
        <f t="shared" si="94"/>
        <v>46030583</v>
      </c>
      <c r="V631" s="7"/>
      <c r="W631" s="7"/>
      <c r="X631" s="7"/>
      <c r="Y631" s="7"/>
      <c r="Z631" s="7"/>
      <c r="AA631" s="8">
        <f>+Tabla1[[#This Row],[FECHA DE
NACIMIENTO]]</f>
        <v>32788</v>
      </c>
      <c r="AB631" s="20"/>
      <c r="AC631" s="7"/>
      <c r="AD631" s="7" t="str">
        <f>IF(COUNTIF(D$1:D630,D631)=0,"OK","Duplicado")</f>
        <v>OK</v>
      </c>
      <c r="AE631" s="7" t="str">
        <f t="shared" ca="1" si="95"/>
        <v>Inactivo</v>
      </c>
      <c r="AF631" s="9" t="s">
        <v>1026</v>
      </c>
      <c r="AG631" s="9" t="str">
        <f t="shared" si="98"/>
        <v>CMAC</v>
      </c>
      <c r="AH631" s="7"/>
      <c r="AI631" s="7"/>
      <c r="AJ631" s="7"/>
      <c r="AK631" s="7"/>
      <c r="AL631" s="7"/>
      <c r="AM631" s="7"/>
      <c r="AN631" s="7"/>
      <c r="AO631" s="7" t="e">
        <f ca="1">SEPARARAPELLIDOS2018(Tabla1[[#This Row],[APELLIDOS Y NOMBRES]])</f>
        <v>#NAME?</v>
      </c>
      <c r="AP631" s="7">
        <f t="shared" ca="1" si="99"/>
        <v>0</v>
      </c>
      <c r="AQ631" s="7">
        <f t="shared" ca="1" si="100"/>
        <v>0</v>
      </c>
      <c r="AR631" s="7">
        <f t="shared" ca="1" si="101"/>
        <v>0</v>
      </c>
      <c r="AS631" s="7" t="e">
        <f ca="1">QuitarSimbolos(Tabla1[[#This Row],[CODTRA5]])</f>
        <v>#NAME?</v>
      </c>
      <c r="AT631" s="7" t="s">
        <v>1703</v>
      </c>
      <c r="AU631" s="7">
        <f t="shared" si="96"/>
        <v>1</v>
      </c>
      <c r="AV631" s="7">
        <v>1</v>
      </c>
      <c r="AW631" s="7" t="str">
        <f>+Tabla1[[#This Row],[DNI23]]</f>
        <v>46030583</v>
      </c>
      <c r="AX631" s="7">
        <v>604</v>
      </c>
      <c r="AY631" s="8">
        <f>+Tabla1[[#This Row],[FECHA DE
NACIMIENTO]]</f>
        <v>32788</v>
      </c>
      <c r="AZ631" s="7">
        <f ca="1">+Tabla1[[#This Row],[CODTRA6]]</f>
        <v>0</v>
      </c>
      <c r="BA631" s="7">
        <f ca="1">+Tabla1[[#This Row],[CODTRA7]]</f>
        <v>0</v>
      </c>
      <c r="BB631" s="7" t="e">
        <f ca="1">+Tabla1[[#This Row],[CODTRA8]]</f>
        <v>#NAME?</v>
      </c>
      <c r="BC631" s="7">
        <f>+Tabla1[[#This Row],[SEXO]]</f>
        <v>1</v>
      </c>
      <c r="BD631" s="7">
        <v>9589</v>
      </c>
      <c r="BE631" s="7"/>
      <c r="BF631" s="7">
        <v>959616135</v>
      </c>
      <c r="BG631" s="10" t="s">
        <v>1704</v>
      </c>
      <c r="BH631" s="7"/>
      <c r="BI631" s="9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9"/>
      <c r="CH631" s="9"/>
      <c r="CI631" s="9"/>
      <c r="CJ631" s="7">
        <v>1</v>
      </c>
    </row>
    <row r="632" spans="1:88" ht="15" x14ac:dyDescent="0.25">
      <c r="A632">
        <v>631</v>
      </c>
      <c r="B632" s="28">
        <v>118</v>
      </c>
      <c r="C632" s="28" t="s">
        <v>1027</v>
      </c>
      <c r="D632" s="45">
        <v>4625495</v>
      </c>
      <c r="E632" s="29" t="s">
        <v>2894</v>
      </c>
      <c r="F632" s="29"/>
      <c r="G632" s="29" t="s">
        <v>1702</v>
      </c>
      <c r="H632" s="30">
        <f t="shared" si="97"/>
        <v>22609</v>
      </c>
      <c r="I632" s="29" t="s">
        <v>1720</v>
      </c>
      <c r="J632" s="28">
        <v>0</v>
      </c>
      <c r="K632" s="31">
        <v>0</v>
      </c>
      <c r="L632" s="7"/>
      <c r="M632" s="7"/>
      <c r="N632" s="7"/>
      <c r="O632" s="32" t="str">
        <f>"Retención Judicial "&amp;(Tabla1[[#This Row],[JUDICIAL]]*100)&amp;"%"</f>
        <v>Retención Judicial 0%</v>
      </c>
      <c r="P632" s="7"/>
      <c r="Q632" s="33">
        <f t="shared" si="102"/>
        <v>930</v>
      </c>
      <c r="R632" s="34">
        <f>+Tabla1[[#This Row],[MINIMO VITAL]]*9%</f>
        <v>83.7</v>
      </c>
      <c r="S632" s="7"/>
      <c r="T632" s="7">
        <f t="shared" ca="1" si="93"/>
        <v>57</v>
      </c>
      <c r="U632" s="7" t="str">
        <f t="shared" si="94"/>
        <v>04625495</v>
      </c>
      <c r="V632" s="7"/>
      <c r="W632" s="7"/>
      <c r="X632" s="7"/>
      <c r="Y632" s="7"/>
      <c r="Z632" s="7"/>
      <c r="AA632" s="8">
        <f>+Tabla1[[#This Row],[FECHA DE
NACIMIENTO]]</f>
        <v>22609</v>
      </c>
      <c r="AB632" s="20"/>
      <c r="AC632" s="7"/>
      <c r="AD632" s="7" t="str">
        <f>IF(COUNTIF(D$1:D631,D632)=0,"OK","Duplicado")</f>
        <v>OK</v>
      </c>
      <c r="AE632" s="7" t="str">
        <f t="shared" ca="1" si="95"/>
        <v>Inactivo</v>
      </c>
      <c r="AF632" s="9" t="s">
        <v>1028</v>
      </c>
      <c r="AG632" s="9" t="str">
        <f t="shared" si="98"/>
        <v>CMAC</v>
      </c>
      <c r="AH632" s="7"/>
      <c r="AI632" s="7"/>
      <c r="AJ632" s="7"/>
      <c r="AK632" s="7"/>
      <c r="AL632" s="7"/>
      <c r="AM632" s="7"/>
      <c r="AN632" s="7"/>
      <c r="AO632" s="7" t="e">
        <f ca="1">SEPARARAPELLIDOS2018(Tabla1[[#This Row],[APELLIDOS Y NOMBRES]])</f>
        <v>#NAME?</v>
      </c>
      <c r="AP632" s="7">
        <f t="shared" ca="1" si="99"/>
        <v>0</v>
      </c>
      <c r="AQ632" s="7">
        <f t="shared" ca="1" si="100"/>
        <v>0</v>
      </c>
      <c r="AR632" s="7">
        <f t="shared" ca="1" si="101"/>
        <v>0</v>
      </c>
      <c r="AS632" s="7" t="e">
        <f ca="1">QuitarSimbolos(Tabla1[[#This Row],[CODTRA5]])</f>
        <v>#NAME?</v>
      </c>
      <c r="AT632" s="7" t="s">
        <v>1703</v>
      </c>
      <c r="AU632" s="7">
        <f t="shared" si="96"/>
        <v>1</v>
      </c>
      <c r="AV632" s="7">
        <v>1</v>
      </c>
      <c r="AW632" s="7" t="str">
        <f>+Tabla1[[#This Row],[DNI23]]</f>
        <v>04625495</v>
      </c>
      <c r="AX632" s="7">
        <v>604</v>
      </c>
      <c r="AY632" s="8">
        <f>+Tabla1[[#This Row],[FECHA DE
NACIMIENTO]]</f>
        <v>22609</v>
      </c>
      <c r="AZ632" s="7">
        <f ca="1">+Tabla1[[#This Row],[CODTRA6]]</f>
        <v>0</v>
      </c>
      <c r="BA632" s="7">
        <f ca="1">+Tabla1[[#This Row],[CODTRA7]]</f>
        <v>0</v>
      </c>
      <c r="BB632" s="7" t="e">
        <f ca="1">+Tabla1[[#This Row],[CODTRA8]]</f>
        <v>#NAME?</v>
      </c>
      <c r="BC632" s="7">
        <f>+Tabla1[[#This Row],[SEXO]]</f>
        <v>1</v>
      </c>
      <c r="BD632" s="7">
        <v>9589</v>
      </c>
      <c r="BE632" s="7"/>
      <c r="BF632" s="7">
        <v>959616135</v>
      </c>
      <c r="BG632" s="10" t="s">
        <v>1704</v>
      </c>
      <c r="BH632" s="7">
        <v>3</v>
      </c>
      <c r="BI632" s="9" t="s">
        <v>2895</v>
      </c>
      <c r="BJ632" s="7"/>
      <c r="BK632" s="7"/>
      <c r="BL632" s="7"/>
      <c r="BM632" s="7" t="s">
        <v>6</v>
      </c>
      <c r="BN632" s="7">
        <v>4</v>
      </c>
      <c r="BO632" s="7"/>
      <c r="BP632" s="7"/>
      <c r="BQ632" s="7"/>
      <c r="BR632" s="7"/>
      <c r="BS632" s="7"/>
      <c r="BT632" s="7"/>
      <c r="BU632" s="7">
        <v>170301</v>
      </c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9"/>
      <c r="CH632" s="9"/>
      <c r="CI632" s="9"/>
      <c r="CJ632" s="7">
        <v>1</v>
      </c>
    </row>
    <row r="633" spans="1:88" ht="15" x14ac:dyDescent="0.25">
      <c r="A633">
        <v>632</v>
      </c>
      <c r="B633" s="28">
        <v>1088</v>
      </c>
      <c r="C633" s="28" t="s">
        <v>1029</v>
      </c>
      <c r="D633" s="45">
        <v>72513078</v>
      </c>
      <c r="E633" s="29" t="s">
        <v>2896</v>
      </c>
      <c r="F633" s="29"/>
      <c r="G633" s="29" t="s">
        <v>1702</v>
      </c>
      <c r="H633" s="30">
        <f t="shared" si="97"/>
        <v>36256</v>
      </c>
      <c r="I633" s="29"/>
      <c r="J633" s="28">
        <v>0</v>
      </c>
      <c r="K633" s="31">
        <v>0</v>
      </c>
      <c r="L633" s="7"/>
      <c r="M633" s="7"/>
      <c r="N633" s="7"/>
      <c r="O633" s="32" t="str">
        <f>"Retención Judicial "&amp;(Tabla1[[#This Row],[JUDICIAL]]*100)&amp;"%"</f>
        <v>Retención Judicial 0%</v>
      </c>
      <c r="P633" s="7"/>
      <c r="Q633" s="33">
        <f t="shared" si="102"/>
        <v>930</v>
      </c>
      <c r="R633" s="34">
        <f>+Tabla1[[#This Row],[MINIMO VITAL]]*9%</f>
        <v>83.7</v>
      </c>
      <c r="S633" s="7"/>
      <c r="T633" s="7">
        <f t="shared" ca="1" si="93"/>
        <v>20</v>
      </c>
      <c r="U633" s="7" t="str">
        <f t="shared" si="94"/>
        <v>72513078</v>
      </c>
      <c r="V633" s="7"/>
      <c r="W633" s="7"/>
      <c r="X633" s="7"/>
      <c r="Y633" s="7"/>
      <c r="Z633" s="7"/>
      <c r="AA633" s="8">
        <f>+Tabla1[[#This Row],[FECHA DE
NACIMIENTO]]</f>
        <v>36256</v>
      </c>
      <c r="AB633" s="20"/>
      <c r="AC633" s="7"/>
      <c r="AD633" s="7" t="str">
        <f>IF(COUNTIF(D$1:D632,D633)=0,"OK","Duplicado")</f>
        <v>OK</v>
      </c>
      <c r="AE633" s="7" t="str">
        <f t="shared" ca="1" si="95"/>
        <v>Inactivo</v>
      </c>
      <c r="AF633" s="9" t="s">
        <v>1030</v>
      </c>
      <c r="AG633" s="9" t="str">
        <f t="shared" si="98"/>
        <v>CMAC</v>
      </c>
      <c r="AH633" s="7"/>
      <c r="AI633" s="7"/>
      <c r="AJ633" s="7"/>
      <c r="AK633" s="7"/>
      <c r="AL633" s="7"/>
      <c r="AM633" s="7"/>
      <c r="AN633" s="7"/>
      <c r="AO633" s="7" t="e">
        <f ca="1">SEPARARAPELLIDOS2018(Tabla1[[#This Row],[APELLIDOS Y NOMBRES]])</f>
        <v>#NAME?</v>
      </c>
      <c r="AP633" s="7">
        <f t="shared" ca="1" si="99"/>
        <v>0</v>
      </c>
      <c r="AQ633" s="7">
        <f t="shared" ca="1" si="100"/>
        <v>0</v>
      </c>
      <c r="AR633" s="7">
        <f t="shared" ca="1" si="101"/>
        <v>0</v>
      </c>
      <c r="AS633" s="7" t="e">
        <f ca="1">QuitarSimbolos(Tabla1[[#This Row],[CODTRA5]])</f>
        <v>#NAME?</v>
      </c>
      <c r="AT633" s="7" t="s">
        <v>1703</v>
      </c>
      <c r="AU633" s="7">
        <f t="shared" si="96"/>
        <v>1</v>
      </c>
      <c r="AV633" s="7">
        <v>1</v>
      </c>
      <c r="AW633" s="7" t="str">
        <f>+Tabla1[[#This Row],[DNI23]]</f>
        <v>72513078</v>
      </c>
      <c r="AX633" s="7">
        <v>604</v>
      </c>
      <c r="AY633" s="8">
        <f>+Tabla1[[#This Row],[FECHA DE
NACIMIENTO]]</f>
        <v>36256</v>
      </c>
      <c r="AZ633" s="7">
        <f ca="1">+Tabla1[[#This Row],[CODTRA6]]</f>
        <v>0</v>
      </c>
      <c r="BA633" s="7">
        <f ca="1">+Tabla1[[#This Row],[CODTRA7]]</f>
        <v>0</v>
      </c>
      <c r="BB633" s="7" t="e">
        <f ca="1">+Tabla1[[#This Row],[CODTRA8]]</f>
        <v>#NAME?</v>
      </c>
      <c r="BC633" s="7">
        <f>+Tabla1[[#This Row],[SEXO]]</f>
        <v>1</v>
      </c>
      <c r="BD633" s="7">
        <v>9589</v>
      </c>
      <c r="BE633" s="7"/>
      <c r="BF633" s="7">
        <v>959616135</v>
      </c>
      <c r="BG633" s="10" t="s">
        <v>1704</v>
      </c>
      <c r="BH633" s="7"/>
      <c r="BI633" s="9"/>
      <c r="BJ633" s="7"/>
      <c r="BK633" s="7"/>
      <c r="BL633" s="7"/>
      <c r="BM633" s="7" t="s">
        <v>3</v>
      </c>
      <c r="BN633" s="7">
        <v>2</v>
      </c>
      <c r="BO633" s="7"/>
      <c r="BP633" s="7"/>
      <c r="BQ633" s="7"/>
      <c r="BR633" s="7">
        <v>2</v>
      </c>
      <c r="BS633" s="7" t="s">
        <v>1758</v>
      </c>
      <c r="BT633" s="7"/>
      <c r="BU633" s="7">
        <v>170301</v>
      </c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9"/>
      <c r="CH633" s="9"/>
      <c r="CI633" s="9"/>
      <c r="CJ633" s="7">
        <v>1</v>
      </c>
    </row>
    <row r="634" spans="1:88" ht="15" x14ac:dyDescent="0.25">
      <c r="A634">
        <v>633</v>
      </c>
      <c r="B634" s="28">
        <v>1089</v>
      </c>
      <c r="C634" s="28" t="s">
        <v>1031</v>
      </c>
      <c r="D634" s="45">
        <v>45610183</v>
      </c>
      <c r="E634" s="29" t="s">
        <v>2897</v>
      </c>
      <c r="F634" s="29"/>
      <c r="G634" s="29" t="s">
        <v>1702</v>
      </c>
      <c r="H634" s="30">
        <f t="shared" si="97"/>
        <v>32556</v>
      </c>
      <c r="I634" s="29"/>
      <c r="J634" s="28">
        <v>0</v>
      </c>
      <c r="K634" s="31">
        <v>0</v>
      </c>
      <c r="L634" s="7"/>
      <c r="M634" s="7"/>
      <c r="N634" s="7"/>
      <c r="O634" s="32" t="str">
        <f>"Retención Judicial "&amp;(Tabla1[[#This Row],[JUDICIAL]]*100)&amp;"%"</f>
        <v>Retención Judicial 0%</v>
      </c>
      <c r="P634" s="7"/>
      <c r="Q634" s="33">
        <f t="shared" si="102"/>
        <v>930</v>
      </c>
      <c r="R634" s="34">
        <f>+Tabla1[[#This Row],[MINIMO VITAL]]*9%</f>
        <v>83.7</v>
      </c>
      <c r="S634" s="7"/>
      <c r="T634" s="7">
        <f t="shared" ca="1" si="93"/>
        <v>30</v>
      </c>
      <c r="U634" s="7" t="str">
        <f t="shared" si="94"/>
        <v>45610183</v>
      </c>
      <c r="V634" s="7"/>
      <c r="W634" s="7"/>
      <c r="X634" s="7"/>
      <c r="Y634" s="7"/>
      <c r="Z634" s="7"/>
      <c r="AA634" s="8">
        <f>+Tabla1[[#This Row],[FECHA DE
NACIMIENTO]]</f>
        <v>32556</v>
      </c>
      <c r="AB634" s="20"/>
      <c r="AC634" s="7"/>
      <c r="AD634" s="7" t="str">
        <f>IF(COUNTIF(D$1:D633,D634)=0,"OK","Duplicado")</f>
        <v>OK</v>
      </c>
      <c r="AE634" s="7" t="str">
        <f t="shared" ca="1" si="95"/>
        <v>Inactivo</v>
      </c>
      <c r="AF634" s="9" t="s">
        <v>1032</v>
      </c>
      <c r="AG634" s="9" t="str">
        <f t="shared" si="98"/>
        <v>CMAC</v>
      </c>
      <c r="AH634" s="7"/>
      <c r="AI634" s="7"/>
      <c r="AJ634" s="7"/>
      <c r="AK634" s="7"/>
      <c r="AL634" s="7"/>
      <c r="AM634" s="7"/>
      <c r="AN634" s="7"/>
      <c r="AO634" s="7" t="e">
        <f ca="1">SEPARARAPELLIDOS2018(Tabla1[[#This Row],[APELLIDOS Y NOMBRES]])</f>
        <v>#NAME?</v>
      </c>
      <c r="AP634" s="7">
        <f t="shared" ca="1" si="99"/>
        <v>0</v>
      </c>
      <c r="AQ634" s="7">
        <f t="shared" ca="1" si="100"/>
        <v>0</v>
      </c>
      <c r="AR634" s="7">
        <f t="shared" ca="1" si="101"/>
        <v>0</v>
      </c>
      <c r="AS634" s="7" t="e">
        <f ca="1">QuitarSimbolos(Tabla1[[#This Row],[CODTRA5]])</f>
        <v>#NAME?</v>
      </c>
      <c r="AT634" s="7" t="s">
        <v>1703</v>
      </c>
      <c r="AU634" s="7">
        <f t="shared" si="96"/>
        <v>1</v>
      </c>
      <c r="AV634" s="7">
        <v>1</v>
      </c>
      <c r="AW634" s="7" t="str">
        <f>+Tabla1[[#This Row],[DNI23]]</f>
        <v>45610183</v>
      </c>
      <c r="AX634" s="7">
        <v>604</v>
      </c>
      <c r="AY634" s="8">
        <f>+Tabla1[[#This Row],[FECHA DE
NACIMIENTO]]</f>
        <v>32556</v>
      </c>
      <c r="AZ634" s="7">
        <f ca="1">+Tabla1[[#This Row],[CODTRA6]]</f>
        <v>0</v>
      </c>
      <c r="BA634" s="7">
        <f ca="1">+Tabla1[[#This Row],[CODTRA7]]</f>
        <v>0</v>
      </c>
      <c r="BB634" s="7" t="e">
        <f ca="1">+Tabla1[[#This Row],[CODTRA8]]</f>
        <v>#NAME?</v>
      </c>
      <c r="BC634" s="7">
        <f>+Tabla1[[#This Row],[SEXO]]</f>
        <v>1</v>
      </c>
      <c r="BD634" s="7">
        <v>9589</v>
      </c>
      <c r="BE634" s="7"/>
      <c r="BF634" s="7">
        <v>959616135</v>
      </c>
      <c r="BG634" s="10" t="s">
        <v>1704</v>
      </c>
      <c r="BH634" s="7"/>
      <c r="BI634" s="9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9"/>
      <c r="CH634" s="9"/>
      <c r="CI634" s="9"/>
      <c r="CJ634" s="7">
        <v>1</v>
      </c>
    </row>
    <row r="635" spans="1:88" ht="15" x14ac:dyDescent="0.25">
      <c r="A635">
        <v>634</v>
      </c>
      <c r="B635" s="28">
        <v>1090</v>
      </c>
      <c r="C635" s="28" t="s">
        <v>1033</v>
      </c>
      <c r="D635" s="45">
        <v>72470359</v>
      </c>
      <c r="E635" s="29" t="s">
        <v>2898</v>
      </c>
      <c r="F635" s="29"/>
      <c r="G635" s="29" t="s">
        <v>1702</v>
      </c>
      <c r="H635" s="30">
        <f t="shared" si="97"/>
        <v>33512</v>
      </c>
      <c r="I635" s="29"/>
      <c r="J635" s="28">
        <v>0</v>
      </c>
      <c r="K635" s="31">
        <v>0</v>
      </c>
      <c r="L635" s="7"/>
      <c r="M635" s="7"/>
      <c r="N635" s="7"/>
      <c r="O635" s="32" t="str">
        <f>"Retención Judicial "&amp;(Tabla1[[#This Row],[JUDICIAL]]*100)&amp;"%"</f>
        <v>Retención Judicial 0%</v>
      </c>
      <c r="P635" s="7"/>
      <c r="Q635" s="33">
        <f t="shared" si="102"/>
        <v>930</v>
      </c>
      <c r="R635" s="34">
        <f>+Tabla1[[#This Row],[MINIMO VITAL]]*9%</f>
        <v>83.7</v>
      </c>
      <c r="S635" s="7"/>
      <c r="T635" s="7">
        <f t="shared" ca="1" si="93"/>
        <v>27</v>
      </c>
      <c r="U635" s="7" t="str">
        <f t="shared" si="94"/>
        <v>72470359</v>
      </c>
      <c r="V635" s="7"/>
      <c r="W635" s="7"/>
      <c r="X635" s="7"/>
      <c r="Y635" s="7"/>
      <c r="Z635" s="7"/>
      <c r="AA635" s="8">
        <f>+Tabla1[[#This Row],[FECHA DE
NACIMIENTO]]</f>
        <v>33512</v>
      </c>
      <c r="AB635" s="20"/>
      <c r="AC635" s="7"/>
      <c r="AD635" s="7" t="str">
        <f>IF(COUNTIF(D$1:D634,D635)=0,"OK","Duplicado")</f>
        <v>OK</v>
      </c>
      <c r="AE635" s="7" t="str">
        <f t="shared" ca="1" si="95"/>
        <v>Inactivo</v>
      </c>
      <c r="AF635" s="9" t="s">
        <v>1034</v>
      </c>
      <c r="AG635" s="9" t="str">
        <f t="shared" si="98"/>
        <v>CMAC</v>
      </c>
      <c r="AH635" s="7"/>
      <c r="AI635" s="7"/>
      <c r="AJ635" s="7"/>
      <c r="AK635" s="7"/>
      <c r="AL635" s="7"/>
      <c r="AM635" s="7"/>
      <c r="AN635" s="7"/>
      <c r="AO635" s="7" t="e">
        <f ca="1">SEPARARAPELLIDOS2018(Tabla1[[#This Row],[APELLIDOS Y NOMBRES]])</f>
        <v>#NAME?</v>
      </c>
      <c r="AP635" s="7">
        <f t="shared" ca="1" si="99"/>
        <v>0</v>
      </c>
      <c r="AQ635" s="7">
        <f t="shared" ca="1" si="100"/>
        <v>0</v>
      </c>
      <c r="AR635" s="7">
        <f t="shared" ca="1" si="101"/>
        <v>0</v>
      </c>
      <c r="AS635" s="7" t="e">
        <f ca="1">QuitarSimbolos(Tabla1[[#This Row],[CODTRA5]])</f>
        <v>#NAME?</v>
      </c>
      <c r="AT635" s="7" t="s">
        <v>1703</v>
      </c>
      <c r="AU635" s="7">
        <f t="shared" si="96"/>
        <v>1</v>
      </c>
      <c r="AV635" s="7">
        <v>1</v>
      </c>
      <c r="AW635" s="7" t="str">
        <f>+Tabla1[[#This Row],[DNI23]]</f>
        <v>72470359</v>
      </c>
      <c r="AX635" s="7">
        <v>604</v>
      </c>
      <c r="AY635" s="8">
        <f>+Tabla1[[#This Row],[FECHA DE
NACIMIENTO]]</f>
        <v>33512</v>
      </c>
      <c r="AZ635" s="7">
        <f ca="1">+Tabla1[[#This Row],[CODTRA6]]</f>
        <v>0</v>
      </c>
      <c r="BA635" s="7">
        <f ca="1">+Tabla1[[#This Row],[CODTRA7]]</f>
        <v>0</v>
      </c>
      <c r="BB635" s="7" t="e">
        <f ca="1">+Tabla1[[#This Row],[CODTRA8]]</f>
        <v>#NAME?</v>
      </c>
      <c r="BC635" s="7">
        <f>+Tabla1[[#This Row],[SEXO]]</f>
        <v>1</v>
      </c>
      <c r="BD635" s="7">
        <v>9589</v>
      </c>
      <c r="BE635" s="7"/>
      <c r="BF635" s="7">
        <v>959616135</v>
      </c>
      <c r="BG635" s="10" t="s">
        <v>1704</v>
      </c>
      <c r="BH635" s="7"/>
      <c r="BI635" s="9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9"/>
      <c r="CH635" s="9"/>
      <c r="CI635" s="9"/>
      <c r="CJ635" s="7">
        <v>1</v>
      </c>
    </row>
    <row r="636" spans="1:88" ht="15" x14ac:dyDescent="0.25">
      <c r="A636">
        <v>635</v>
      </c>
      <c r="B636" s="28">
        <v>1091</v>
      </c>
      <c r="C636" s="28" t="s">
        <v>1035</v>
      </c>
      <c r="D636" s="45">
        <v>30832035</v>
      </c>
      <c r="E636" s="29" t="s">
        <v>2899</v>
      </c>
      <c r="F636" s="29" t="s">
        <v>2900</v>
      </c>
      <c r="G636" s="29" t="s">
        <v>1742</v>
      </c>
      <c r="H636" s="30">
        <f t="shared" si="97"/>
        <v>24451</v>
      </c>
      <c r="I636" s="29" t="s">
        <v>1710</v>
      </c>
      <c r="J636" s="28">
        <v>0</v>
      </c>
      <c r="K636" s="31">
        <v>0</v>
      </c>
      <c r="L636" s="7"/>
      <c r="M636" s="7"/>
      <c r="N636" s="7"/>
      <c r="O636" s="32" t="str">
        <f>"Retención Judicial "&amp;(Tabla1[[#This Row],[JUDICIAL]]*100)&amp;"%"</f>
        <v>Retención Judicial 0%</v>
      </c>
      <c r="P636" s="7"/>
      <c r="Q636" s="33">
        <f t="shared" si="102"/>
        <v>930</v>
      </c>
      <c r="R636" s="34">
        <f>+Tabla1[[#This Row],[MINIMO VITAL]]*9%</f>
        <v>83.7</v>
      </c>
      <c r="S636" s="7"/>
      <c r="T636" s="7">
        <f t="shared" ca="1" si="93"/>
        <v>52</v>
      </c>
      <c r="U636" s="7" t="str">
        <f t="shared" si="94"/>
        <v>30832035</v>
      </c>
      <c r="V636" s="7"/>
      <c r="W636" s="7"/>
      <c r="X636" s="7"/>
      <c r="Y636" s="7"/>
      <c r="Z636" s="7"/>
      <c r="AA636" s="8">
        <f>+Tabla1[[#This Row],[FECHA DE
NACIMIENTO]]</f>
        <v>24451</v>
      </c>
      <c r="AB636" s="20"/>
      <c r="AC636" s="7"/>
      <c r="AD636" s="7" t="str">
        <f>IF(COUNTIF(D$1:D635,D636)=0,"OK","Duplicado")</f>
        <v>OK</v>
      </c>
      <c r="AE636" s="7" t="str">
        <f t="shared" ca="1" si="95"/>
        <v>Inactivo</v>
      </c>
      <c r="AF636" s="9" t="s">
        <v>1036</v>
      </c>
      <c r="AG636" s="9" t="str">
        <f t="shared" si="98"/>
        <v>CMAC</v>
      </c>
      <c r="AH636" s="7"/>
      <c r="AI636" s="7"/>
      <c r="AJ636" s="7"/>
      <c r="AK636" s="7"/>
      <c r="AL636" s="7"/>
      <c r="AM636" s="7"/>
      <c r="AN636" s="7"/>
      <c r="AO636" s="7" t="e">
        <f ca="1">SEPARARAPELLIDOS2018(Tabla1[[#This Row],[APELLIDOS Y NOMBRES]])</f>
        <v>#NAME?</v>
      </c>
      <c r="AP636" s="7">
        <f t="shared" ca="1" si="99"/>
        <v>0</v>
      </c>
      <c r="AQ636" s="7">
        <f t="shared" ca="1" si="100"/>
        <v>0</v>
      </c>
      <c r="AR636" s="7">
        <f t="shared" ca="1" si="101"/>
        <v>0</v>
      </c>
      <c r="AS636" s="7" t="e">
        <f ca="1">QuitarSimbolos(Tabla1[[#This Row],[CODTRA5]])</f>
        <v>#NAME?</v>
      </c>
      <c r="AT636" s="7" t="s">
        <v>1703</v>
      </c>
      <c r="AU636" s="7">
        <f t="shared" si="96"/>
        <v>1</v>
      </c>
      <c r="AV636" s="7">
        <v>1</v>
      </c>
      <c r="AW636" s="7" t="str">
        <f>+Tabla1[[#This Row],[DNI23]]</f>
        <v>30832035</v>
      </c>
      <c r="AX636" s="7">
        <v>604</v>
      </c>
      <c r="AY636" s="8">
        <f>+Tabla1[[#This Row],[FECHA DE
NACIMIENTO]]</f>
        <v>24451</v>
      </c>
      <c r="AZ636" s="7">
        <f ca="1">+Tabla1[[#This Row],[CODTRA6]]</f>
        <v>0</v>
      </c>
      <c r="BA636" s="7">
        <f ca="1">+Tabla1[[#This Row],[CODTRA7]]</f>
        <v>0</v>
      </c>
      <c r="BB636" s="7" t="e">
        <f ca="1">+Tabla1[[#This Row],[CODTRA8]]</f>
        <v>#NAME?</v>
      </c>
      <c r="BC636" s="7">
        <f>+Tabla1[[#This Row],[SEXO]]</f>
        <v>1</v>
      </c>
      <c r="BD636" s="7">
        <v>9589</v>
      </c>
      <c r="BE636" s="7"/>
      <c r="BF636" s="7">
        <v>959616135</v>
      </c>
      <c r="BG636" s="10" t="s">
        <v>1704</v>
      </c>
      <c r="BH636" s="7">
        <v>3</v>
      </c>
      <c r="BI636" s="9" t="s">
        <v>2008</v>
      </c>
      <c r="BJ636" s="7" t="s">
        <v>1748</v>
      </c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>
        <v>40704</v>
      </c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9"/>
      <c r="CH636" s="9"/>
      <c r="CI636" s="9"/>
      <c r="CJ636" s="7">
        <v>1</v>
      </c>
    </row>
    <row r="637" spans="1:88" ht="15" x14ac:dyDescent="0.25">
      <c r="A637">
        <v>636</v>
      </c>
      <c r="B637" s="28">
        <v>1092</v>
      </c>
      <c r="C637" s="28" t="s">
        <v>1037</v>
      </c>
      <c r="D637" s="45">
        <v>4633831</v>
      </c>
      <c r="E637" s="29" t="s">
        <v>2901</v>
      </c>
      <c r="F637" s="29"/>
      <c r="G637" s="29" t="s">
        <v>1702</v>
      </c>
      <c r="H637" s="30">
        <f t="shared" si="97"/>
        <v>17458</v>
      </c>
      <c r="I637" s="29"/>
      <c r="J637" s="28">
        <v>0</v>
      </c>
      <c r="K637" s="31">
        <v>0</v>
      </c>
      <c r="L637" s="7"/>
      <c r="M637" s="7"/>
      <c r="N637" s="7"/>
      <c r="O637" s="32" t="str">
        <f>"Retención Judicial "&amp;(Tabla1[[#This Row],[JUDICIAL]]*100)&amp;"%"</f>
        <v>Retención Judicial 0%</v>
      </c>
      <c r="P637" s="7"/>
      <c r="Q637" s="33">
        <f t="shared" si="102"/>
        <v>930</v>
      </c>
      <c r="R637" s="34">
        <f>+Tabla1[[#This Row],[MINIMO VITAL]]*9%</f>
        <v>83.7</v>
      </c>
      <c r="S637" s="7"/>
      <c r="T637" s="7">
        <f t="shared" ca="1" si="93"/>
        <v>71</v>
      </c>
      <c r="U637" s="7" t="str">
        <f t="shared" si="94"/>
        <v>04633831</v>
      </c>
      <c r="V637" s="7"/>
      <c r="W637" s="7"/>
      <c r="X637" s="7"/>
      <c r="Y637" s="7"/>
      <c r="Z637" s="7"/>
      <c r="AA637" s="8">
        <f>+Tabla1[[#This Row],[FECHA DE
NACIMIENTO]]</f>
        <v>17458</v>
      </c>
      <c r="AB637" s="20"/>
      <c r="AC637" s="7"/>
      <c r="AD637" s="7" t="str">
        <f>IF(COUNTIF(D$1:D636,D637)=0,"OK","Duplicado")</f>
        <v>OK</v>
      </c>
      <c r="AE637" s="7" t="str">
        <f t="shared" ca="1" si="95"/>
        <v>Inactivo</v>
      </c>
      <c r="AF637" s="9" t="s">
        <v>1038</v>
      </c>
      <c r="AG637" s="9" t="str">
        <f t="shared" si="98"/>
        <v>CMAC</v>
      </c>
      <c r="AH637" s="7"/>
      <c r="AI637" s="7"/>
      <c r="AJ637" s="7"/>
      <c r="AK637" s="7"/>
      <c r="AL637" s="7"/>
      <c r="AM637" s="7"/>
      <c r="AN637" s="7"/>
      <c r="AO637" s="7" t="e">
        <f ca="1">SEPARARAPELLIDOS2018(Tabla1[[#This Row],[APELLIDOS Y NOMBRES]])</f>
        <v>#NAME?</v>
      </c>
      <c r="AP637" s="7">
        <f t="shared" ca="1" si="99"/>
        <v>0</v>
      </c>
      <c r="AQ637" s="7">
        <f t="shared" ca="1" si="100"/>
        <v>0</v>
      </c>
      <c r="AR637" s="7">
        <f t="shared" ca="1" si="101"/>
        <v>0</v>
      </c>
      <c r="AS637" s="7" t="e">
        <f ca="1">QuitarSimbolos(Tabla1[[#This Row],[CODTRA5]])</f>
        <v>#NAME?</v>
      </c>
      <c r="AT637" s="7" t="s">
        <v>1703</v>
      </c>
      <c r="AU637" s="7">
        <f t="shared" si="96"/>
        <v>1</v>
      </c>
      <c r="AV637" s="7">
        <v>1</v>
      </c>
      <c r="AW637" s="7" t="str">
        <f>+Tabla1[[#This Row],[DNI23]]</f>
        <v>04633831</v>
      </c>
      <c r="AX637" s="7">
        <v>604</v>
      </c>
      <c r="AY637" s="8">
        <f>+Tabla1[[#This Row],[FECHA DE
NACIMIENTO]]</f>
        <v>17458</v>
      </c>
      <c r="AZ637" s="7">
        <f ca="1">+Tabla1[[#This Row],[CODTRA6]]</f>
        <v>0</v>
      </c>
      <c r="BA637" s="7">
        <f ca="1">+Tabla1[[#This Row],[CODTRA7]]</f>
        <v>0</v>
      </c>
      <c r="BB637" s="7" t="e">
        <f ca="1">+Tabla1[[#This Row],[CODTRA8]]</f>
        <v>#NAME?</v>
      </c>
      <c r="BC637" s="7">
        <f>+Tabla1[[#This Row],[SEXO]]</f>
        <v>1</v>
      </c>
      <c r="BD637" s="7">
        <v>9589</v>
      </c>
      <c r="BE637" s="7"/>
      <c r="BF637" s="7">
        <v>949832847</v>
      </c>
      <c r="BG637" s="10" t="s">
        <v>2902</v>
      </c>
      <c r="BH637" s="7"/>
      <c r="BI637" s="9"/>
      <c r="BJ637" s="7"/>
      <c r="BK637" s="7"/>
      <c r="BL637" s="7"/>
      <c r="BM637" s="7" t="s">
        <v>1705</v>
      </c>
      <c r="BN637" s="7">
        <v>13</v>
      </c>
      <c r="BO637" s="7"/>
      <c r="BP637" s="7"/>
      <c r="BQ637" s="7"/>
      <c r="BR637" s="7">
        <v>2</v>
      </c>
      <c r="BS637" s="7" t="s">
        <v>2230</v>
      </c>
      <c r="BT637" s="7" t="s">
        <v>2903</v>
      </c>
      <c r="BU637" s="7">
        <v>40701</v>
      </c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9"/>
      <c r="CH637" s="9"/>
      <c r="CI637" s="9"/>
      <c r="CJ637" s="7">
        <v>1</v>
      </c>
    </row>
    <row r="638" spans="1:88" ht="15" x14ac:dyDescent="0.25">
      <c r="A638">
        <v>637</v>
      </c>
      <c r="B638" s="28">
        <v>1302</v>
      </c>
      <c r="C638" s="28" t="s">
        <v>1558</v>
      </c>
      <c r="D638" s="45">
        <v>80573789</v>
      </c>
      <c r="E638" s="35" t="s">
        <v>3522</v>
      </c>
      <c r="F638" s="39"/>
      <c r="G638" s="39" t="s">
        <v>1702</v>
      </c>
      <c r="H638" s="30">
        <f t="shared" si="97"/>
        <v>28169</v>
      </c>
      <c r="I638" s="39"/>
      <c r="J638" s="28">
        <v>0</v>
      </c>
      <c r="K638" s="31">
        <v>0</v>
      </c>
      <c r="L638" s="7"/>
      <c r="M638" s="7"/>
      <c r="N638" s="7"/>
      <c r="O638" s="32" t="str">
        <f>"Retención Judicial "&amp;(Tabla1[[#This Row],[JUDICIAL]]*100)&amp;"%"</f>
        <v>Retención Judicial 0%</v>
      </c>
      <c r="P638" s="7"/>
      <c r="Q638" s="33">
        <f t="shared" si="102"/>
        <v>930</v>
      </c>
      <c r="R638" s="34">
        <f>+Tabla1[[#This Row],[MINIMO VITAL]]*9%</f>
        <v>83.7</v>
      </c>
      <c r="S638" s="7"/>
      <c r="T638" s="7">
        <f t="shared" ca="1" si="93"/>
        <v>42</v>
      </c>
      <c r="U638" s="7" t="str">
        <f t="shared" si="94"/>
        <v>80573789</v>
      </c>
      <c r="V638" s="7"/>
      <c r="W638" s="7"/>
      <c r="X638" s="7"/>
      <c r="Y638" s="7"/>
      <c r="Z638" s="7"/>
      <c r="AA638" s="8">
        <f>+Tabla1[[#This Row],[FECHA DE
NACIMIENTO]]</f>
        <v>28169</v>
      </c>
      <c r="AB638" s="20">
        <v>3.1</v>
      </c>
      <c r="AC638" s="7"/>
      <c r="AD638" s="7" t="str">
        <f>IF(COUNTIF(D$1:D637,D638)=0,"OK","Duplicado")</f>
        <v>OK</v>
      </c>
      <c r="AE638" s="7" t="str">
        <f t="shared" ca="1" si="95"/>
        <v>Inactivo</v>
      </c>
      <c r="AF638" s="7" t="s">
        <v>1580</v>
      </c>
      <c r="AG638" s="9" t="str">
        <f t="shared" si="98"/>
        <v>CMAC</v>
      </c>
      <c r="AH638" s="7"/>
      <c r="AI638" s="7"/>
      <c r="AJ638" s="7"/>
      <c r="AK638" s="7"/>
      <c r="AL638" s="7"/>
      <c r="AM638" s="7"/>
      <c r="AN638" s="7"/>
      <c r="AO638" s="7" t="e">
        <f ca="1">SEPARARAPELLIDOS2018(Tabla1[[#This Row],[APELLIDOS Y NOMBRES]])</f>
        <v>#NAME?</v>
      </c>
      <c r="AP638" s="7">
        <f t="shared" ca="1" si="99"/>
        <v>0</v>
      </c>
      <c r="AQ638" s="7">
        <f t="shared" ca="1" si="100"/>
        <v>0</v>
      </c>
      <c r="AR638" s="7">
        <f t="shared" ca="1" si="101"/>
        <v>0</v>
      </c>
      <c r="AS638" s="7" t="e">
        <f ca="1">QuitarSimbolos(Tabla1[[#This Row],[CODTRA5]])</f>
        <v>#NAME?</v>
      </c>
      <c r="AT638" s="7"/>
      <c r="AU638" s="7" t="str">
        <f t="shared" si="96"/>
        <v/>
      </c>
      <c r="AV638" s="7">
        <v>1</v>
      </c>
      <c r="AW638" s="7" t="str">
        <f>+Tabla1[[#This Row],[DNI23]]</f>
        <v>80573789</v>
      </c>
      <c r="AX638" s="7">
        <v>604</v>
      </c>
      <c r="AY638" s="11">
        <f>+Tabla1[[#This Row],[FECHA DE
NACIMIENTO]]</f>
        <v>28169</v>
      </c>
      <c r="AZ638" s="7">
        <f ca="1">+Tabla1[[#This Row],[CODTRA6]]</f>
        <v>0</v>
      </c>
      <c r="BA638" s="7">
        <f ca="1">+Tabla1[[#This Row],[CODTRA7]]</f>
        <v>0</v>
      </c>
      <c r="BB638" s="7" t="e">
        <f ca="1">+Tabla1[[#This Row],[CODTRA8]]</f>
        <v>#NAME?</v>
      </c>
      <c r="BC638" s="7" t="str">
        <f>+Tabla1[[#This Row],[SEXO]]</f>
        <v/>
      </c>
      <c r="BD638" s="7">
        <v>9589</v>
      </c>
      <c r="BE638" s="7"/>
      <c r="BF638" s="7">
        <v>959616135</v>
      </c>
      <c r="BG638" s="10" t="s">
        <v>1704</v>
      </c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</row>
    <row r="639" spans="1:88" ht="15" x14ac:dyDescent="0.25">
      <c r="A639">
        <v>638</v>
      </c>
      <c r="B639" s="28">
        <v>548</v>
      </c>
      <c r="C639" s="28" t="s">
        <v>1039</v>
      </c>
      <c r="D639" s="45">
        <v>80264952</v>
      </c>
      <c r="E639" s="35" t="s">
        <v>2904</v>
      </c>
      <c r="F639" s="29" t="s">
        <v>2905</v>
      </c>
      <c r="G639" s="29" t="s">
        <v>1742</v>
      </c>
      <c r="H639" s="30">
        <f t="shared" si="97"/>
        <v>29059</v>
      </c>
      <c r="I639" s="29" t="s">
        <v>1737</v>
      </c>
      <c r="J639" s="28">
        <v>0</v>
      </c>
      <c r="K639" s="31">
        <v>0</v>
      </c>
      <c r="L639" s="7"/>
      <c r="M639" s="7"/>
      <c r="N639" s="7"/>
      <c r="O639" s="32" t="str">
        <f>"Retención Judicial "&amp;(Tabla1[[#This Row],[JUDICIAL]]*100)&amp;"%"</f>
        <v>Retención Judicial 0%</v>
      </c>
      <c r="P639" s="7"/>
      <c r="Q639" s="33">
        <f t="shared" si="102"/>
        <v>930</v>
      </c>
      <c r="R639" s="34">
        <f>+Tabla1[[#This Row],[MINIMO VITAL]]*9%</f>
        <v>83.7</v>
      </c>
      <c r="S639" s="7"/>
      <c r="T639" s="7">
        <f t="shared" ca="1" si="93"/>
        <v>39</v>
      </c>
      <c r="U639" s="7" t="str">
        <f t="shared" si="94"/>
        <v>80264952</v>
      </c>
      <c r="V639" s="7"/>
      <c r="W639" s="7"/>
      <c r="X639" s="7"/>
      <c r="Y639" s="7"/>
      <c r="Z639" s="7"/>
      <c r="AA639" s="8">
        <f>+Tabla1[[#This Row],[FECHA DE
NACIMIENTO]]</f>
        <v>29059</v>
      </c>
      <c r="AB639" s="20">
        <v>3.1</v>
      </c>
      <c r="AC639" s="7"/>
      <c r="AD639" s="7" t="str">
        <f>IF(COUNTIF(D$1:D638,D639)=0,"OK","Duplicado")</f>
        <v>OK</v>
      </c>
      <c r="AE639" s="7" t="str">
        <f t="shared" ca="1" si="95"/>
        <v>Inactivo</v>
      </c>
      <c r="AF639" s="9" t="s">
        <v>1040</v>
      </c>
      <c r="AG639" s="9" t="str">
        <f t="shared" si="98"/>
        <v>CMAC</v>
      </c>
      <c r="AH639" s="7"/>
      <c r="AI639" s="7"/>
      <c r="AJ639" s="7"/>
      <c r="AK639" s="7"/>
      <c r="AL639" s="7"/>
      <c r="AM639" s="7"/>
      <c r="AN639" s="7"/>
      <c r="AO639" s="7" t="e">
        <f ca="1">SEPARARAPELLIDOS2018(Tabla1[[#This Row],[APELLIDOS Y NOMBRES]])</f>
        <v>#NAME?</v>
      </c>
      <c r="AP639" s="7">
        <f t="shared" ca="1" si="99"/>
        <v>0</v>
      </c>
      <c r="AQ639" s="7">
        <f t="shared" ca="1" si="100"/>
        <v>0</v>
      </c>
      <c r="AR639" s="7">
        <f t="shared" ca="1" si="101"/>
        <v>0</v>
      </c>
      <c r="AS639" s="7" t="e">
        <f ca="1">QuitarSimbolos(Tabla1[[#This Row],[CODTRA5]])</f>
        <v>#NAME?</v>
      </c>
      <c r="AT639" s="7" t="s">
        <v>1703</v>
      </c>
      <c r="AU639" s="7">
        <f t="shared" si="96"/>
        <v>1</v>
      </c>
      <c r="AV639" s="7">
        <v>1</v>
      </c>
      <c r="AW639" s="7" t="str">
        <f>+Tabla1[[#This Row],[DNI23]]</f>
        <v>80264952</v>
      </c>
      <c r="AX639" s="7">
        <v>604</v>
      </c>
      <c r="AY639" s="8">
        <f>+Tabla1[[#This Row],[FECHA DE
NACIMIENTO]]</f>
        <v>29059</v>
      </c>
      <c r="AZ639" s="7">
        <f ca="1">+Tabla1[[#This Row],[CODTRA6]]</f>
        <v>0</v>
      </c>
      <c r="BA639" s="7">
        <f ca="1">+Tabla1[[#This Row],[CODTRA7]]</f>
        <v>0</v>
      </c>
      <c r="BB639" s="7" t="e">
        <f ca="1">+Tabla1[[#This Row],[CODTRA8]]</f>
        <v>#NAME?</v>
      </c>
      <c r="BC639" s="7">
        <f>+Tabla1[[#This Row],[SEXO]]</f>
        <v>1</v>
      </c>
      <c r="BD639" s="7">
        <v>9589</v>
      </c>
      <c r="BE639" s="7"/>
      <c r="BF639" s="7">
        <v>959616135</v>
      </c>
      <c r="BG639" s="10" t="s">
        <v>1704</v>
      </c>
      <c r="BH639" s="7"/>
      <c r="BI639" s="9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9"/>
      <c r="CH639" s="9"/>
      <c r="CI639" s="9"/>
      <c r="CJ639" s="7">
        <v>1</v>
      </c>
    </row>
    <row r="640" spans="1:88" ht="15" x14ac:dyDescent="0.25">
      <c r="A640">
        <v>639</v>
      </c>
      <c r="B640" s="28">
        <v>571</v>
      </c>
      <c r="C640" s="28" t="s">
        <v>1041</v>
      </c>
      <c r="D640" s="45">
        <v>80267694</v>
      </c>
      <c r="E640" s="35" t="s">
        <v>2906</v>
      </c>
      <c r="F640" s="29" t="s">
        <v>2907</v>
      </c>
      <c r="G640" s="29" t="s">
        <v>1742</v>
      </c>
      <c r="H640" s="30">
        <f t="shared" si="97"/>
        <v>28685</v>
      </c>
      <c r="I640" s="29" t="s">
        <v>1737</v>
      </c>
      <c r="J640" s="28">
        <v>0</v>
      </c>
      <c r="K640" s="31">
        <v>0</v>
      </c>
      <c r="L640" s="7"/>
      <c r="M640" s="7"/>
      <c r="N640" s="7"/>
      <c r="O640" s="32" t="str">
        <f>"Retención Judicial "&amp;(Tabla1[[#This Row],[JUDICIAL]]*100)&amp;"%"</f>
        <v>Retención Judicial 0%</v>
      </c>
      <c r="P640" s="7"/>
      <c r="Q640" s="33">
        <f t="shared" si="102"/>
        <v>930</v>
      </c>
      <c r="R640" s="34">
        <f>+Tabla1[[#This Row],[MINIMO VITAL]]*9%</f>
        <v>83.7</v>
      </c>
      <c r="S640" s="7"/>
      <c r="T640" s="7">
        <f t="shared" ca="1" si="93"/>
        <v>40</v>
      </c>
      <c r="U640" s="7" t="str">
        <f t="shared" si="94"/>
        <v>80267694</v>
      </c>
      <c r="V640" s="7"/>
      <c r="W640" s="7"/>
      <c r="X640" s="7"/>
      <c r="Y640" s="7"/>
      <c r="Z640" s="7"/>
      <c r="AA640" s="8">
        <f>+Tabla1[[#This Row],[FECHA DE
NACIMIENTO]]</f>
        <v>28685</v>
      </c>
      <c r="AB640" s="20">
        <v>3.1</v>
      </c>
      <c r="AC640" s="7"/>
      <c r="AD640" s="7" t="str">
        <f>IF(COUNTIF(D$1:D639,D640)=0,"OK","Duplicado")</f>
        <v>OK</v>
      </c>
      <c r="AE640" s="7" t="str">
        <f t="shared" ca="1" si="95"/>
        <v>Inactivo</v>
      </c>
      <c r="AF640" s="9" t="s">
        <v>1042</v>
      </c>
      <c r="AG640" s="9" t="str">
        <f t="shared" si="98"/>
        <v>CMAC</v>
      </c>
      <c r="AH640" s="7"/>
      <c r="AI640" s="7"/>
      <c r="AJ640" s="7"/>
      <c r="AK640" s="7"/>
      <c r="AL640" s="7"/>
      <c r="AM640" s="7"/>
      <c r="AN640" s="7"/>
      <c r="AO640" s="7" t="e">
        <f ca="1">SEPARARAPELLIDOS2018(Tabla1[[#This Row],[APELLIDOS Y NOMBRES]])</f>
        <v>#NAME?</v>
      </c>
      <c r="AP640" s="7">
        <f t="shared" ca="1" si="99"/>
        <v>0</v>
      </c>
      <c r="AQ640" s="7">
        <f t="shared" ca="1" si="100"/>
        <v>0</v>
      </c>
      <c r="AR640" s="7">
        <f t="shared" ca="1" si="101"/>
        <v>0</v>
      </c>
      <c r="AS640" s="7" t="e">
        <f ca="1">QuitarSimbolos(Tabla1[[#This Row],[CODTRA5]])</f>
        <v>#NAME?</v>
      </c>
      <c r="AT640" s="7" t="s">
        <v>1974</v>
      </c>
      <c r="AU640" s="7">
        <f t="shared" si="96"/>
        <v>2</v>
      </c>
      <c r="AV640" s="7">
        <v>1</v>
      </c>
      <c r="AW640" s="7" t="str">
        <f>+Tabla1[[#This Row],[DNI23]]</f>
        <v>80267694</v>
      </c>
      <c r="AX640" s="7">
        <v>604</v>
      </c>
      <c r="AY640" s="8">
        <f>+Tabla1[[#This Row],[FECHA DE
NACIMIENTO]]</f>
        <v>28685</v>
      </c>
      <c r="AZ640" s="7">
        <f ca="1">+Tabla1[[#This Row],[CODTRA6]]</f>
        <v>0</v>
      </c>
      <c r="BA640" s="7">
        <f ca="1">+Tabla1[[#This Row],[CODTRA7]]</f>
        <v>0</v>
      </c>
      <c r="BB640" s="7" t="e">
        <f ca="1">+Tabla1[[#This Row],[CODTRA8]]</f>
        <v>#NAME?</v>
      </c>
      <c r="BC640" s="7">
        <f>+Tabla1[[#This Row],[SEXO]]</f>
        <v>2</v>
      </c>
      <c r="BD640" s="7">
        <v>9589</v>
      </c>
      <c r="BE640" s="7"/>
      <c r="BF640" s="7">
        <v>999987507</v>
      </c>
      <c r="BG640" s="10" t="s">
        <v>1704</v>
      </c>
      <c r="BH640" s="7"/>
      <c r="BI640" s="9"/>
      <c r="BJ640" s="7"/>
      <c r="BK640" s="7"/>
      <c r="BL640" s="7"/>
      <c r="BM640" s="7" t="s">
        <v>1711</v>
      </c>
      <c r="BN640" s="7">
        <v>7</v>
      </c>
      <c r="BO640" s="7"/>
      <c r="BP640" s="7"/>
      <c r="BQ640" s="7"/>
      <c r="BR640" s="7">
        <v>2</v>
      </c>
      <c r="BS640" s="7" t="s">
        <v>1733</v>
      </c>
      <c r="BT640" s="7"/>
      <c r="BU640" s="7">
        <v>170301</v>
      </c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9"/>
      <c r="CH640" s="9"/>
      <c r="CI640" s="9"/>
      <c r="CJ640" s="7">
        <v>1</v>
      </c>
    </row>
    <row r="641" spans="1:88" ht="15" x14ac:dyDescent="0.25">
      <c r="A641">
        <v>640</v>
      </c>
      <c r="B641" s="28">
        <v>308</v>
      </c>
      <c r="C641" s="28" t="s">
        <v>3524</v>
      </c>
      <c r="D641" s="45">
        <v>30837793</v>
      </c>
      <c r="E641" s="35" t="s">
        <v>3523</v>
      </c>
      <c r="F641" s="35" t="s">
        <v>3691</v>
      </c>
      <c r="G641" s="35" t="s">
        <v>1757</v>
      </c>
      <c r="H641" s="30">
        <f t="shared" si="97"/>
        <v>27193</v>
      </c>
      <c r="I641" s="29" t="s">
        <v>1737</v>
      </c>
      <c r="J641" s="28">
        <v>0</v>
      </c>
      <c r="K641" s="31">
        <v>0</v>
      </c>
      <c r="L641" s="7"/>
      <c r="M641" s="7"/>
      <c r="N641" s="7"/>
      <c r="O641" s="32" t="str">
        <f>"Retención Judicial "&amp;(Tabla1[[#This Row],[JUDICIAL]]*100)&amp;"%"</f>
        <v>Retención Judicial 0%</v>
      </c>
      <c r="P641" s="7"/>
      <c r="Q641" s="33">
        <f t="shared" si="102"/>
        <v>930</v>
      </c>
      <c r="R641" s="34">
        <f>+Tabla1[[#This Row],[MINIMO VITAL]]*9%</f>
        <v>83.7</v>
      </c>
      <c r="S641" s="7"/>
      <c r="T641" s="7">
        <f t="shared" ca="1" si="93"/>
        <v>44</v>
      </c>
      <c r="U641" s="7" t="str">
        <f t="shared" si="94"/>
        <v>30837793</v>
      </c>
      <c r="V641" s="7"/>
      <c r="W641" s="7"/>
      <c r="X641" s="7"/>
      <c r="Y641" s="7"/>
      <c r="Z641" s="7"/>
      <c r="AA641" s="8">
        <f>+Tabla1[[#This Row],[FECHA DE
NACIMIENTO]]</f>
        <v>27193</v>
      </c>
      <c r="AB641" s="20"/>
      <c r="AC641" s="7"/>
      <c r="AD641" s="7" t="str">
        <f>IF(COUNTIF(D$1:D640,D641)=0,"OK","Duplicado")</f>
        <v>OK</v>
      </c>
      <c r="AE641" s="7" t="str">
        <f t="shared" ca="1" si="95"/>
        <v>Inactivo</v>
      </c>
      <c r="AF641" s="9" t="s">
        <v>1720</v>
      </c>
      <c r="AG641" s="9" t="str">
        <f t="shared" si="98"/>
        <v/>
      </c>
      <c r="AH641" s="7"/>
      <c r="AI641" s="7"/>
      <c r="AJ641" s="7"/>
      <c r="AK641" s="7"/>
      <c r="AL641" s="7"/>
      <c r="AM641" s="7"/>
      <c r="AN641" s="7"/>
      <c r="AO641" s="7" t="e">
        <f ca="1">SEPARARAPELLIDOS2018(Tabla1[[#This Row],[APELLIDOS Y NOMBRES]])</f>
        <v>#NAME?</v>
      </c>
      <c r="AP641" s="7">
        <f t="shared" ca="1" si="99"/>
        <v>0</v>
      </c>
      <c r="AQ641" s="7">
        <f t="shared" ca="1" si="100"/>
        <v>0</v>
      </c>
      <c r="AR641" s="7">
        <f t="shared" ca="1" si="101"/>
        <v>0</v>
      </c>
      <c r="AS641" s="7" t="e">
        <f ca="1">QuitarSimbolos(Tabla1[[#This Row],[CODTRA5]])</f>
        <v>#NAME?</v>
      </c>
      <c r="AT641" s="7" t="s">
        <v>1703</v>
      </c>
      <c r="AU641" s="7">
        <f t="shared" si="96"/>
        <v>1</v>
      </c>
      <c r="AV641" s="7">
        <v>1</v>
      </c>
      <c r="AW641" s="7" t="str">
        <f>+Tabla1[[#This Row],[DNI23]]</f>
        <v>30837793</v>
      </c>
      <c r="AX641" s="7">
        <v>604</v>
      </c>
      <c r="AY641" s="8">
        <f>+Tabla1[[#This Row],[FECHA DE
NACIMIENTO]]</f>
        <v>27193</v>
      </c>
      <c r="AZ641" s="7">
        <f ca="1">+Tabla1[[#This Row],[CODTRA6]]</f>
        <v>0</v>
      </c>
      <c r="BA641" s="7">
        <f ca="1">+Tabla1[[#This Row],[CODTRA7]]</f>
        <v>0</v>
      </c>
      <c r="BB641" s="7" t="e">
        <f ca="1">+Tabla1[[#This Row],[CODTRA8]]</f>
        <v>#NAME?</v>
      </c>
      <c r="BC641" s="7">
        <f>+Tabla1[[#This Row],[SEXO]]</f>
        <v>1</v>
      </c>
      <c r="BD641" s="7">
        <v>9589</v>
      </c>
      <c r="BE641" s="7"/>
      <c r="BF641" s="7">
        <v>959572090</v>
      </c>
      <c r="BG641" s="10" t="s">
        <v>2908</v>
      </c>
      <c r="BH641" s="7">
        <v>3</v>
      </c>
      <c r="BI641" s="9" t="s">
        <v>2028</v>
      </c>
      <c r="BJ641" s="7">
        <v>646</v>
      </c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>
        <v>40701</v>
      </c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9"/>
      <c r="CH641" s="9"/>
      <c r="CI641" s="9"/>
      <c r="CJ641" s="7">
        <v>1</v>
      </c>
    </row>
    <row r="642" spans="1:88" ht="15" x14ac:dyDescent="0.25">
      <c r="A642">
        <v>641</v>
      </c>
      <c r="B642" s="28">
        <v>1095</v>
      </c>
      <c r="C642" s="28" t="s">
        <v>1043</v>
      </c>
      <c r="D642" s="45">
        <v>74740196</v>
      </c>
      <c r="E642" s="29" t="s">
        <v>2909</v>
      </c>
      <c r="F642" s="29"/>
      <c r="G642" s="29" t="s">
        <v>1702</v>
      </c>
      <c r="H642" s="30">
        <f t="shared" si="97"/>
        <v>34575</v>
      </c>
      <c r="I642" s="29"/>
      <c r="J642" s="28">
        <v>0</v>
      </c>
      <c r="K642" s="31">
        <v>0</v>
      </c>
      <c r="L642" s="7"/>
      <c r="M642" s="7"/>
      <c r="N642" s="7"/>
      <c r="O642" s="32" t="str">
        <f>"Retención Judicial "&amp;(Tabla1[[#This Row],[JUDICIAL]]*100)&amp;"%"</f>
        <v>Retención Judicial 0%</v>
      </c>
      <c r="P642" s="7"/>
      <c r="Q642" s="33">
        <f t="shared" si="102"/>
        <v>930</v>
      </c>
      <c r="R642" s="34">
        <f>+Tabla1[[#This Row],[MINIMO VITAL]]*9%</f>
        <v>83.7</v>
      </c>
      <c r="S642" s="7"/>
      <c r="T642" s="7">
        <f t="shared" ref="T642:T705" ca="1" si="103">IFERROR(DATEDIF(H642,TODAY(),"y")," ")</f>
        <v>24</v>
      </c>
      <c r="U642" s="7" t="str">
        <f t="shared" ref="U642:U705" si="104">IF(D642="","",REPT("0",8-LEN(D642))&amp;D642)</f>
        <v>74740196</v>
      </c>
      <c r="V642" s="7"/>
      <c r="W642" s="7"/>
      <c r="X642" s="7"/>
      <c r="Y642" s="7"/>
      <c r="Z642" s="7"/>
      <c r="AA642" s="8">
        <f>+Tabla1[[#This Row],[FECHA DE
NACIMIENTO]]</f>
        <v>34575</v>
      </c>
      <c r="AB642" s="20"/>
      <c r="AC642" s="7"/>
      <c r="AD642" s="7" t="str">
        <f>IF(COUNTIF(D$1:D641,D642)=0,"OK","Duplicado")</f>
        <v>OK</v>
      </c>
      <c r="AE642" s="7" t="str">
        <f t="shared" ref="AE642:AE705" ca="1" si="105">IF(TODAY()&lt;A642,"Pendiente",IF(TODAY()&gt;A642,"Inactivo","Activo"))</f>
        <v>Inactivo</v>
      </c>
      <c r="AF642" s="9" t="s">
        <v>1044</v>
      </c>
      <c r="AG642" s="9" t="str">
        <f t="shared" si="98"/>
        <v>CMAC</v>
      </c>
      <c r="AH642" s="7"/>
      <c r="AI642" s="7"/>
      <c r="AJ642" s="7"/>
      <c r="AK642" s="7"/>
      <c r="AL642" s="7"/>
      <c r="AM642" s="7"/>
      <c r="AN642" s="7"/>
      <c r="AO642" s="7" t="e">
        <f ca="1">SEPARARAPELLIDOS2018(Tabla1[[#This Row],[APELLIDOS Y NOMBRES]])</f>
        <v>#NAME?</v>
      </c>
      <c r="AP642" s="7">
        <f t="shared" ca="1" si="99"/>
        <v>0</v>
      </c>
      <c r="AQ642" s="7">
        <f t="shared" ca="1" si="100"/>
        <v>0</v>
      </c>
      <c r="AR642" s="7">
        <f t="shared" ca="1" si="101"/>
        <v>0</v>
      </c>
      <c r="AS642" s="7" t="e">
        <f ca="1">QuitarSimbolos(Tabla1[[#This Row],[CODTRA5]])</f>
        <v>#NAME?</v>
      </c>
      <c r="AT642" s="7" t="s">
        <v>1703</v>
      </c>
      <c r="AU642" s="7">
        <f t="shared" ref="AU642:AU705" si="106">IF(AT642="","",IF(AT642="MASCULINO",1,2))</f>
        <v>1</v>
      </c>
      <c r="AV642" s="7">
        <v>1</v>
      </c>
      <c r="AW642" s="7" t="str">
        <f>+Tabla1[[#This Row],[DNI23]]</f>
        <v>74740196</v>
      </c>
      <c r="AX642" s="7">
        <v>604</v>
      </c>
      <c r="AY642" s="8">
        <f>+Tabla1[[#This Row],[FECHA DE
NACIMIENTO]]</f>
        <v>34575</v>
      </c>
      <c r="AZ642" s="7">
        <f ca="1">+Tabla1[[#This Row],[CODTRA6]]</f>
        <v>0</v>
      </c>
      <c r="BA642" s="7">
        <f ca="1">+Tabla1[[#This Row],[CODTRA7]]</f>
        <v>0</v>
      </c>
      <c r="BB642" s="7" t="e">
        <f ca="1">+Tabla1[[#This Row],[CODTRA8]]</f>
        <v>#NAME?</v>
      </c>
      <c r="BC642" s="7">
        <f>+Tabla1[[#This Row],[SEXO]]</f>
        <v>1</v>
      </c>
      <c r="BD642" s="7">
        <v>9589</v>
      </c>
      <c r="BE642" s="7"/>
      <c r="BF642" s="7">
        <v>999783893</v>
      </c>
      <c r="BG642" s="10" t="s">
        <v>2910</v>
      </c>
      <c r="BH642" s="7">
        <v>3</v>
      </c>
      <c r="BI642" s="9" t="s">
        <v>2274</v>
      </c>
      <c r="BJ642" s="7">
        <v>269</v>
      </c>
      <c r="BK642" s="7"/>
      <c r="BL642" s="7"/>
      <c r="BM642" s="7"/>
      <c r="BN642" s="7"/>
      <c r="BO642" s="7"/>
      <c r="BP642" s="7"/>
      <c r="BQ642" s="7"/>
      <c r="BR642" s="7">
        <v>2</v>
      </c>
      <c r="BS642" s="7" t="s">
        <v>1961</v>
      </c>
      <c r="BT642" s="7"/>
      <c r="BU642" s="7">
        <v>40701</v>
      </c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9"/>
      <c r="CH642" s="9"/>
      <c r="CI642" s="9"/>
      <c r="CJ642" s="7">
        <v>1</v>
      </c>
    </row>
    <row r="643" spans="1:88" ht="15" x14ac:dyDescent="0.25">
      <c r="A643">
        <v>642</v>
      </c>
      <c r="B643" s="28">
        <v>1096</v>
      </c>
      <c r="C643" s="28" t="s">
        <v>1045</v>
      </c>
      <c r="D643" s="45">
        <v>41416547</v>
      </c>
      <c r="E643" s="29" t="s">
        <v>2911</v>
      </c>
      <c r="F643" s="29"/>
      <c r="G643" s="29" t="s">
        <v>1702</v>
      </c>
      <c r="H643" s="30">
        <f t="shared" ref="H643:H706" si="107">IFERROR(DATE(MID(E643,1,2),MID(E643,3,2),MID(E643,5,2))," ")</f>
        <v>30070</v>
      </c>
      <c r="I643" s="29"/>
      <c r="J643" s="28">
        <v>0</v>
      </c>
      <c r="K643" s="31">
        <v>0</v>
      </c>
      <c r="L643" s="7"/>
      <c r="M643" s="7"/>
      <c r="N643" s="7"/>
      <c r="O643" s="32" t="str">
        <f>"Retención Judicial "&amp;(Tabla1[[#This Row],[JUDICIAL]]*100)&amp;"%"</f>
        <v>Retención Judicial 0%</v>
      </c>
      <c r="P643" s="7"/>
      <c r="Q643" s="33">
        <f t="shared" si="102"/>
        <v>930</v>
      </c>
      <c r="R643" s="34">
        <f>+Tabla1[[#This Row],[MINIMO VITAL]]*9%</f>
        <v>83.7</v>
      </c>
      <c r="S643" s="7"/>
      <c r="T643" s="7">
        <f t="shared" ca="1" si="103"/>
        <v>36</v>
      </c>
      <c r="U643" s="7" t="str">
        <f t="shared" si="104"/>
        <v>41416547</v>
      </c>
      <c r="V643" s="7"/>
      <c r="W643" s="7"/>
      <c r="X643" s="7"/>
      <c r="Y643" s="7"/>
      <c r="Z643" s="7"/>
      <c r="AA643" s="8">
        <f>+Tabla1[[#This Row],[FECHA DE
NACIMIENTO]]</f>
        <v>30070</v>
      </c>
      <c r="AB643" s="20"/>
      <c r="AC643" s="7"/>
      <c r="AD643" s="7" t="str">
        <f>IF(COUNTIF(D$1:D642,D643)=0,"OK","Duplicado")</f>
        <v>OK</v>
      </c>
      <c r="AE643" s="7" t="str">
        <f t="shared" ca="1" si="105"/>
        <v>Inactivo</v>
      </c>
      <c r="AF643" s="9" t="s">
        <v>1046</v>
      </c>
      <c r="AG643" s="9" t="str">
        <f t="shared" ref="AG643:AG706" si="108">IF(AF643="","",IF(AF643="00","","CMAC"))</f>
        <v>CMAC</v>
      </c>
      <c r="AH643" s="7"/>
      <c r="AI643" s="7"/>
      <c r="AJ643" s="7"/>
      <c r="AK643" s="7"/>
      <c r="AL643" s="7"/>
      <c r="AM643" s="7"/>
      <c r="AN643" s="7"/>
      <c r="AO643" s="7" t="e">
        <f ca="1">SEPARARAPELLIDOS2018(Tabla1[[#This Row],[APELLIDOS Y NOMBRES]])</f>
        <v>#NAME?</v>
      </c>
      <c r="AP643" s="7">
        <f t="shared" ref="AP643:AP706" ca="1" si="109">IFERROR(IF(AO643="","",MID((REPLACE((AO643),(SEARCH("@",(AO643))),1,"")),(SEARCH("@",(REPLACE((AO643),(SEARCH("@",(AO643))),1,""))))+1,((LEN((REPLACE((AO643),(SEARCH("@",(AO643))),1,""))))-(SEARCH("@",(REPLACE((AO643),(SEARCH("@",(AO643))),1,""))))))),)</f>
        <v>0</v>
      </c>
      <c r="AQ643" s="7">
        <f t="shared" ref="AQ643:AQ706" ca="1" si="110">IFERROR(IF(AO643="","",LEFT(AO643,(SEARCH("@",AO643))-1)),)</f>
        <v>0</v>
      </c>
      <c r="AR643" s="7">
        <f t="shared" ref="AR643:AR706" ca="1" si="111">IFERROR(IF(AO643="","",LEFT((RIGHT(AO643,(LEN(AO643))-(SEARCH("@",AO643)))),(SEARCH("@",(RIGHT(AO643,(LEN(AO643))-(SEARCH("@",AO643))))))-1)),)</f>
        <v>0</v>
      </c>
      <c r="AS643" s="7" t="e">
        <f ca="1">QuitarSimbolos(Tabla1[[#This Row],[CODTRA5]])</f>
        <v>#NAME?</v>
      </c>
      <c r="AT643" s="7" t="s">
        <v>1703</v>
      </c>
      <c r="AU643" s="7">
        <f t="shared" si="106"/>
        <v>1</v>
      </c>
      <c r="AV643" s="7">
        <v>1</v>
      </c>
      <c r="AW643" s="7" t="str">
        <f>+Tabla1[[#This Row],[DNI23]]</f>
        <v>41416547</v>
      </c>
      <c r="AX643" s="7">
        <v>604</v>
      </c>
      <c r="AY643" s="8">
        <f>+Tabla1[[#This Row],[FECHA DE
NACIMIENTO]]</f>
        <v>30070</v>
      </c>
      <c r="AZ643" s="7">
        <f ca="1">+Tabla1[[#This Row],[CODTRA6]]</f>
        <v>0</v>
      </c>
      <c r="BA643" s="7">
        <f ca="1">+Tabla1[[#This Row],[CODTRA7]]</f>
        <v>0</v>
      </c>
      <c r="BB643" s="7" t="e">
        <f ca="1">+Tabla1[[#This Row],[CODTRA8]]</f>
        <v>#NAME?</v>
      </c>
      <c r="BC643" s="7">
        <f>+Tabla1[[#This Row],[SEXO]]</f>
        <v>1</v>
      </c>
      <c r="BD643" s="7">
        <v>9589</v>
      </c>
      <c r="BE643" s="7"/>
      <c r="BF643" s="7">
        <v>959084230</v>
      </c>
      <c r="BG643" s="10" t="s">
        <v>2912</v>
      </c>
      <c r="BH643" s="7">
        <v>1</v>
      </c>
      <c r="BI643" s="9" t="s">
        <v>2274</v>
      </c>
      <c r="BJ643" s="7">
        <v>110</v>
      </c>
      <c r="BK643" s="7"/>
      <c r="BL643" s="7"/>
      <c r="BM643" s="7"/>
      <c r="BN643" s="7"/>
      <c r="BO643" s="7"/>
      <c r="BP643" s="7"/>
      <c r="BQ643" s="7"/>
      <c r="BR643" s="7">
        <v>2</v>
      </c>
      <c r="BS643" s="7" t="s">
        <v>1961</v>
      </c>
      <c r="BT643" s="7"/>
      <c r="BU643" s="7">
        <v>40701</v>
      </c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9"/>
      <c r="CH643" s="9"/>
      <c r="CI643" s="9"/>
      <c r="CJ643" s="7">
        <v>1</v>
      </c>
    </row>
    <row r="644" spans="1:88" ht="15" x14ac:dyDescent="0.25">
      <c r="A644">
        <v>643</v>
      </c>
      <c r="B644" s="28">
        <v>1097</v>
      </c>
      <c r="C644" s="28" t="s">
        <v>1047</v>
      </c>
      <c r="D644" s="45">
        <v>42302395</v>
      </c>
      <c r="E644" s="29" t="s">
        <v>2913</v>
      </c>
      <c r="F644" s="29"/>
      <c r="G644" s="29" t="s">
        <v>1702</v>
      </c>
      <c r="H644" s="30">
        <f t="shared" si="107"/>
        <v>30716</v>
      </c>
      <c r="I644" s="29"/>
      <c r="J644" s="28">
        <v>0</v>
      </c>
      <c r="K644" s="31">
        <v>0</v>
      </c>
      <c r="L644" s="7"/>
      <c r="M644" s="7"/>
      <c r="N644" s="7"/>
      <c r="O644" s="32" t="str">
        <f>"Retención Judicial "&amp;(Tabla1[[#This Row],[JUDICIAL]]*100)&amp;"%"</f>
        <v>Retención Judicial 0%</v>
      </c>
      <c r="P644" s="7"/>
      <c r="Q644" s="33">
        <f t="shared" ref="Q644:Q707" si="112">+Q643</f>
        <v>930</v>
      </c>
      <c r="R644" s="34">
        <f>+Tabla1[[#This Row],[MINIMO VITAL]]*9%</f>
        <v>83.7</v>
      </c>
      <c r="S644" s="7"/>
      <c r="T644" s="7">
        <f t="shared" ca="1" si="103"/>
        <v>35</v>
      </c>
      <c r="U644" s="7" t="str">
        <f t="shared" si="104"/>
        <v>42302395</v>
      </c>
      <c r="V644" s="7"/>
      <c r="W644" s="7"/>
      <c r="X644" s="7"/>
      <c r="Y644" s="7"/>
      <c r="Z644" s="7"/>
      <c r="AA644" s="8">
        <f>+Tabla1[[#This Row],[FECHA DE
NACIMIENTO]]</f>
        <v>30716</v>
      </c>
      <c r="AB644" s="20"/>
      <c r="AC644" s="7"/>
      <c r="AD644" s="7" t="str">
        <f>IF(COUNTIF(D$1:D643,D644)=0,"OK","Duplicado")</f>
        <v>OK</v>
      </c>
      <c r="AE644" s="7" t="str">
        <f t="shared" ca="1" si="105"/>
        <v>Inactivo</v>
      </c>
      <c r="AF644" s="9" t="s">
        <v>1048</v>
      </c>
      <c r="AG644" s="9" t="str">
        <f t="shared" si="108"/>
        <v>CMAC</v>
      </c>
      <c r="AH644" s="7"/>
      <c r="AI644" s="7"/>
      <c r="AJ644" s="7"/>
      <c r="AK644" s="7"/>
      <c r="AL644" s="7"/>
      <c r="AM644" s="7"/>
      <c r="AN644" s="7"/>
      <c r="AO644" s="7" t="e">
        <f ca="1">SEPARARAPELLIDOS2018(Tabla1[[#This Row],[APELLIDOS Y NOMBRES]])</f>
        <v>#NAME?</v>
      </c>
      <c r="AP644" s="7">
        <f t="shared" ca="1" si="109"/>
        <v>0</v>
      </c>
      <c r="AQ644" s="7">
        <f t="shared" ca="1" si="110"/>
        <v>0</v>
      </c>
      <c r="AR644" s="7">
        <f t="shared" ca="1" si="111"/>
        <v>0</v>
      </c>
      <c r="AS644" s="7" t="e">
        <f ca="1">QuitarSimbolos(Tabla1[[#This Row],[CODTRA5]])</f>
        <v>#NAME?</v>
      </c>
      <c r="AT644" s="7" t="s">
        <v>1703</v>
      </c>
      <c r="AU644" s="7">
        <f t="shared" si="106"/>
        <v>1</v>
      </c>
      <c r="AV644" s="7">
        <v>1</v>
      </c>
      <c r="AW644" s="7" t="str">
        <f>+Tabla1[[#This Row],[DNI23]]</f>
        <v>42302395</v>
      </c>
      <c r="AX644" s="7">
        <v>604</v>
      </c>
      <c r="AY644" s="8">
        <f>+Tabla1[[#This Row],[FECHA DE
NACIMIENTO]]</f>
        <v>30716</v>
      </c>
      <c r="AZ644" s="7">
        <f ca="1">+Tabla1[[#This Row],[CODTRA6]]</f>
        <v>0</v>
      </c>
      <c r="BA644" s="7">
        <f ca="1">+Tabla1[[#This Row],[CODTRA7]]</f>
        <v>0</v>
      </c>
      <c r="BB644" s="7" t="e">
        <f ca="1">+Tabla1[[#This Row],[CODTRA8]]</f>
        <v>#NAME?</v>
      </c>
      <c r="BC644" s="7">
        <f>+Tabla1[[#This Row],[SEXO]]</f>
        <v>1</v>
      </c>
      <c r="BD644" s="7">
        <v>9589</v>
      </c>
      <c r="BE644" s="7"/>
      <c r="BF644" s="7">
        <v>959616135</v>
      </c>
      <c r="BG644" s="10" t="s">
        <v>1704</v>
      </c>
      <c r="BH644" s="7"/>
      <c r="BI644" s="9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 t="s">
        <v>2914</v>
      </c>
      <c r="BU644" s="7">
        <v>40705</v>
      </c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9"/>
      <c r="CH644" s="9"/>
      <c r="CI644" s="9"/>
      <c r="CJ644" s="7">
        <v>1</v>
      </c>
    </row>
    <row r="645" spans="1:88" ht="15" x14ac:dyDescent="0.25">
      <c r="A645">
        <v>644</v>
      </c>
      <c r="B645" s="28">
        <v>1303</v>
      </c>
      <c r="C645" s="28" t="s">
        <v>1581</v>
      </c>
      <c r="D645" s="45">
        <v>29337494</v>
      </c>
      <c r="E645" s="29" t="s">
        <v>2915</v>
      </c>
      <c r="F645" s="28"/>
      <c r="G645" s="29" t="s">
        <v>1702</v>
      </c>
      <c r="H645" s="30">
        <f t="shared" si="107"/>
        <v>24573</v>
      </c>
      <c r="I645" s="28"/>
      <c r="J645" s="28">
        <v>0</v>
      </c>
      <c r="K645" s="31">
        <v>0</v>
      </c>
      <c r="L645" s="7"/>
      <c r="M645" s="7"/>
      <c r="N645" s="7"/>
      <c r="O645" s="32" t="str">
        <f>"Retención Judicial "&amp;(Tabla1[[#This Row],[JUDICIAL]]*100)&amp;"%"</f>
        <v>Retención Judicial 0%</v>
      </c>
      <c r="P645" s="7"/>
      <c r="Q645" s="33">
        <f t="shared" si="112"/>
        <v>930</v>
      </c>
      <c r="R645" s="34">
        <f>+Tabla1[[#This Row],[MINIMO VITAL]]*9%</f>
        <v>83.7</v>
      </c>
      <c r="S645" s="7"/>
      <c r="T645" s="7">
        <f t="shared" ca="1" si="103"/>
        <v>52</v>
      </c>
      <c r="U645" s="7" t="str">
        <f t="shared" si="104"/>
        <v>29337494</v>
      </c>
      <c r="V645" s="7"/>
      <c r="W645" s="7"/>
      <c r="X645" s="7"/>
      <c r="Y645" s="7"/>
      <c r="Z645" s="7"/>
      <c r="AA645" s="8">
        <f>+Tabla1[[#This Row],[FECHA DE
NACIMIENTO]]</f>
        <v>24573</v>
      </c>
      <c r="AB645" s="20"/>
      <c r="AC645" s="7"/>
      <c r="AD645" s="7" t="str">
        <f>IF(COUNTIF(D$1:D644,D645)=0,"OK","Duplicado")</f>
        <v>OK</v>
      </c>
      <c r="AE645" s="7" t="str">
        <f t="shared" ca="1" si="105"/>
        <v>Inactivo</v>
      </c>
      <c r="AF645" s="7" t="s">
        <v>1582</v>
      </c>
      <c r="AG645" s="9" t="str">
        <f t="shared" si="108"/>
        <v>CMAC</v>
      </c>
      <c r="AH645" s="7"/>
      <c r="AI645" s="7"/>
      <c r="AJ645" s="7"/>
      <c r="AK645" s="7"/>
      <c r="AL645" s="7"/>
      <c r="AM645" s="7"/>
      <c r="AN645" s="7"/>
      <c r="AO645" s="7" t="e">
        <f ca="1">SEPARARAPELLIDOS2018(Tabla1[[#This Row],[APELLIDOS Y NOMBRES]])</f>
        <v>#NAME?</v>
      </c>
      <c r="AP645" s="7">
        <f t="shared" ca="1" si="109"/>
        <v>0</v>
      </c>
      <c r="AQ645" s="7">
        <f t="shared" ca="1" si="110"/>
        <v>0</v>
      </c>
      <c r="AR645" s="7">
        <f t="shared" ca="1" si="111"/>
        <v>0</v>
      </c>
      <c r="AS645" s="7" t="e">
        <f ca="1">QuitarSimbolos(Tabla1[[#This Row],[CODTRA5]])</f>
        <v>#NAME?</v>
      </c>
      <c r="AT645" s="7" t="s">
        <v>1974</v>
      </c>
      <c r="AU645" s="7">
        <f t="shared" si="106"/>
        <v>2</v>
      </c>
      <c r="AV645" s="7">
        <v>1</v>
      </c>
      <c r="AW645" s="7" t="str">
        <f>+Tabla1[[#This Row],[DNI23]]</f>
        <v>29337494</v>
      </c>
      <c r="AX645" s="7">
        <v>604</v>
      </c>
      <c r="AY645" s="11">
        <f>+Tabla1[[#This Row],[FECHA DE
NACIMIENTO]]</f>
        <v>24573</v>
      </c>
      <c r="AZ645" s="7">
        <f ca="1">+Tabla1[[#This Row],[CODTRA6]]</f>
        <v>0</v>
      </c>
      <c r="BA645" s="7">
        <f ca="1">+Tabla1[[#This Row],[CODTRA7]]</f>
        <v>0</v>
      </c>
      <c r="BB645" s="7" t="e">
        <f ca="1">+Tabla1[[#This Row],[CODTRA8]]</f>
        <v>#NAME?</v>
      </c>
      <c r="BC645" s="7">
        <f>+Tabla1[[#This Row],[SEXO]]</f>
        <v>2</v>
      </c>
      <c r="BD645" s="7">
        <v>9589</v>
      </c>
      <c r="BE645" s="7"/>
      <c r="BF645" s="7">
        <v>959616135</v>
      </c>
      <c r="BG645" s="10" t="s">
        <v>1704</v>
      </c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</row>
    <row r="646" spans="1:88" ht="15" x14ac:dyDescent="0.25">
      <c r="A646">
        <v>645</v>
      </c>
      <c r="B646" s="28">
        <v>1098</v>
      </c>
      <c r="C646" s="28" t="s">
        <v>1049</v>
      </c>
      <c r="D646" s="45">
        <v>29335198</v>
      </c>
      <c r="E646" s="29" t="s">
        <v>2916</v>
      </c>
      <c r="F646" s="29" t="s">
        <v>2917</v>
      </c>
      <c r="G646" s="29" t="s">
        <v>1742</v>
      </c>
      <c r="H646" s="30">
        <f t="shared" si="107"/>
        <v>23776</v>
      </c>
      <c r="I646" s="29" t="s">
        <v>1737</v>
      </c>
      <c r="J646" s="28">
        <v>0</v>
      </c>
      <c r="K646" s="31">
        <v>0</v>
      </c>
      <c r="L646" s="7"/>
      <c r="M646" s="7"/>
      <c r="N646" s="7"/>
      <c r="O646" s="32" t="str">
        <f>"Retención Judicial "&amp;(Tabla1[[#This Row],[JUDICIAL]]*100)&amp;"%"</f>
        <v>Retención Judicial 0%</v>
      </c>
      <c r="P646" s="7"/>
      <c r="Q646" s="33">
        <f t="shared" si="112"/>
        <v>930</v>
      </c>
      <c r="R646" s="34">
        <f>+Tabla1[[#This Row],[MINIMO VITAL]]*9%</f>
        <v>83.7</v>
      </c>
      <c r="S646" s="7"/>
      <c r="T646" s="7">
        <f t="shared" ca="1" si="103"/>
        <v>54</v>
      </c>
      <c r="U646" s="7" t="str">
        <f t="shared" si="104"/>
        <v>29335198</v>
      </c>
      <c r="V646" s="7"/>
      <c r="W646" s="7"/>
      <c r="X646" s="7"/>
      <c r="Y646" s="7"/>
      <c r="Z646" s="7"/>
      <c r="AA646" s="8">
        <f>+Tabla1[[#This Row],[FECHA DE
NACIMIENTO]]</f>
        <v>23776</v>
      </c>
      <c r="AB646" s="20"/>
      <c r="AC646" s="7"/>
      <c r="AD646" s="7" t="str">
        <f>IF(COUNTIF(D$1:D645,D646)=0,"OK","Duplicado")</f>
        <v>OK</v>
      </c>
      <c r="AE646" s="7" t="str">
        <f t="shared" ca="1" si="105"/>
        <v>Inactivo</v>
      </c>
      <c r="AF646" s="9" t="s">
        <v>1050</v>
      </c>
      <c r="AG646" s="9" t="str">
        <f t="shared" si="108"/>
        <v>CMAC</v>
      </c>
      <c r="AH646" s="7"/>
      <c r="AI646" s="7"/>
      <c r="AJ646" s="7"/>
      <c r="AK646" s="7"/>
      <c r="AL646" s="7"/>
      <c r="AM646" s="7"/>
      <c r="AN646" s="7"/>
      <c r="AO646" s="7" t="e">
        <f ca="1">SEPARARAPELLIDOS2018(Tabla1[[#This Row],[APELLIDOS Y NOMBRES]])</f>
        <v>#NAME?</v>
      </c>
      <c r="AP646" s="7">
        <f t="shared" ca="1" si="109"/>
        <v>0</v>
      </c>
      <c r="AQ646" s="7">
        <f t="shared" ca="1" si="110"/>
        <v>0</v>
      </c>
      <c r="AR646" s="7">
        <f t="shared" ca="1" si="111"/>
        <v>0</v>
      </c>
      <c r="AS646" s="7" t="e">
        <f ca="1">QuitarSimbolos(Tabla1[[#This Row],[CODTRA5]])</f>
        <v>#NAME?</v>
      </c>
      <c r="AT646" s="7" t="s">
        <v>1703</v>
      </c>
      <c r="AU646" s="7">
        <f t="shared" si="106"/>
        <v>1</v>
      </c>
      <c r="AV646" s="7">
        <v>1</v>
      </c>
      <c r="AW646" s="7" t="str">
        <f>+Tabla1[[#This Row],[DNI23]]</f>
        <v>29335198</v>
      </c>
      <c r="AX646" s="7">
        <v>604</v>
      </c>
      <c r="AY646" s="8">
        <f>+Tabla1[[#This Row],[FECHA DE
NACIMIENTO]]</f>
        <v>23776</v>
      </c>
      <c r="AZ646" s="7">
        <f ca="1">+Tabla1[[#This Row],[CODTRA6]]</f>
        <v>0</v>
      </c>
      <c r="BA646" s="7">
        <f ca="1">+Tabla1[[#This Row],[CODTRA7]]</f>
        <v>0</v>
      </c>
      <c r="BB646" s="7" t="e">
        <f ca="1">+Tabla1[[#This Row],[CODTRA8]]</f>
        <v>#NAME?</v>
      </c>
      <c r="BC646" s="7">
        <f>+Tabla1[[#This Row],[SEXO]]</f>
        <v>1</v>
      </c>
      <c r="BD646" s="7">
        <v>9589</v>
      </c>
      <c r="BE646" s="7"/>
      <c r="BF646" s="7">
        <v>959616135</v>
      </c>
      <c r="BG646" s="10" t="s">
        <v>1704</v>
      </c>
      <c r="BH646" s="7"/>
      <c r="BI646" s="9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9"/>
      <c r="CH646" s="9"/>
      <c r="CI646" s="9"/>
      <c r="CJ646" s="7">
        <v>1</v>
      </c>
    </row>
    <row r="647" spans="1:88" ht="15" x14ac:dyDescent="0.25">
      <c r="A647">
        <v>646</v>
      </c>
      <c r="B647" s="28">
        <v>101</v>
      </c>
      <c r="C647" s="28" t="s">
        <v>1051</v>
      </c>
      <c r="D647" s="45">
        <v>30823853</v>
      </c>
      <c r="E647" s="29" t="s">
        <v>2918</v>
      </c>
      <c r="F647" s="29" t="s">
        <v>2919</v>
      </c>
      <c r="G647" s="29" t="s">
        <v>1742</v>
      </c>
      <c r="H647" s="30">
        <f t="shared" si="107"/>
        <v>19618</v>
      </c>
      <c r="I647" s="29" t="s">
        <v>1737</v>
      </c>
      <c r="J647" s="28">
        <v>0</v>
      </c>
      <c r="K647" s="31">
        <v>0</v>
      </c>
      <c r="L647" s="7"/>
      <c r="M647" s="7"/>
      <c r="N647" s="7"/>
      <c r="O647" s="32" t="str">
        <f>"Retención Judicial "&amp;(Tabla1[[#This Row],[JUDICIAL]]*100)&amp;"%"</f>
        <v>Retención Judicial 0%</v>
      </c>
      <c r="P647" s="7"/>
      <c r="Q647" s="33">
        <f t="shared" si="112"/>
        <v>930</v>
      </c>
      <c r="R647" s="34">
        <f>+Tabla1[[#This Row],[MINIMO VITAL]]*9%</f>
        <v>83.7</v>
      </c>
      <c r="S647" s="7"/>
      <c r="T647" s="7">
        <f t="shared" ca="1" si="103"/>
        <v>65</v>
      </c>
      <c r="U647" s="7" t="str">
        <f t="shared" si="104"/>
        <v>30823853</v>
      </c>
      <c r="V647" s="7"/>
      <c r="W647" s="7"/>
      <c r="X647" s="7"/>
      <c r="Y647" s="7"/>
      <c r="Z647" s="7"/>
      <c r="AA647" s="8">
        <f>+Tabla1[[#This Row],[FECHA DE
NACIMIENTO]]</f>
        <v>19618</v>
      </c>
      <c r="AB647" s="20"/>
      <c r="AC647" s="7"/>
      <c r="AD647" s="7" t="str">
        <f>IF(COUNTIF(D$1:D646,D647)=0,"OK","Duplicado")</f>
        <v>OK</v>
      </c>
      <c r="AE647" s="7" t="str">
        <f t="shared" ca="1" si="105"/>
        <v>Inactivo</v>
      </c>
      <c r="AF647" s="9" t="s">
        <v>1052</v>
      </c>
      <c r="AG647" s="9" t="str">
        <f t="shared" si="108"/>
        <v>CMAC</v>
      </c>
      <c r="AH647" s="7"/>
      <c r="AI647" s="7"/>
      <c r="AJ647" s="7"/>
      <c r="AK647" s="7"/>
      <c r="AL647" s="7"/>
      <c r="AM647" s="7"/>
      <c r="AN647" s="7"/>
      <c r="AO647" s="7" t="e">
        <f ca="1">SEPARARAPELLIDOS2018(Tabla1[[#This Row],[APELLIDOS Y NOMBRES]])</f>
        <v>#NAME?</v>
      </c>
      <c r="AP647" s="7">
        <f t="shared" ca="1" si="109"/>
        <v>0</v>
      </c>
      <c r="AQ647" s="7">
        <f t="shared" ca="1" si="110"/>
        <v>0</v>
      </c>
      <c r="AR647" s="7">
        <f t="shared" ca="1" si="111"/>
        <v>0</v>
      </c>
      <c r="AS647" s="7" t="e">
        <f ca="1">QuitarSimbolos(Tabla1[[#This Row],[CODTRA5]])</f>
        <v>#NAME?</v>
      </c>
      <c r="AT647" s="7" t="s">
        <v>1703</v>
      </c>
      <c r="AU647" s="7">
        <f t="shared" si="106"/>
        <v>1</v>
      </c>
      <c r="AV647" s="7">
        <v>1</v>
      </c>
      <c r="AW647" s="7" t="str">
        <f>+Tabla1[[#This Row],[DNI23]]</f>
        <v>30823853</v>
      </c>
      <c r="AX647" s="7">
        <v>604</v>
      </c>
      <c r="AY647" s="8">
        <f>+Tabla1[[#This Row],[FECHA DE
NACIMIENTO]]</f>
        <v>19618</v>
      </c>
      <c r="AZ647" s="7">
        <f ca="1">+Tabla1[[#This Row],[CODTRA6]]</f>
        <v>0</v>
      </c>
      <c r="BA647" s="7">
        <f ca="1">+Tabla1[[#This Row],[CODTRA7]]</f>
        <v>0</v>
      </c>
      <c r="BB647" s="7" t="e">
        <f ca="1">+Tabla1[[#This Row],[CODTRA8]]</f>
        <v>#NAME?</v>
      </c>
      <c r="BC647" s="7">
        <f>+Tabla1[[#This Row],[SEXO]]</f>
        <v>1</v>
      </c>
      <c r="BD647" s="7">
        <v>9589</v>
      </c>
      <c r="BE647" s="7"/>
      <c r="BF647" s="7">
        <v>959616135</v>
      </c>
      <c r="BG647" s="10" t="s">
        <v>1704</v>
      </c>
      <c r="BH647" s="7">
        <v>3</v>
      </c>
      <c r="BI647" s="9" t="s">
        <v>2338</v>
      </c>
      <c r="BJ647" s="7">
        <v>909</v>
      </c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>
        <v>40701</v>
      </c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9"/>
      <c r="CH647" s="9"/>
      <c r="CI647" s="9"/>
      <c r="CJ647" s="7">
        <v>1</v>
      </c>
    </row>
    <row r="648" spans="1:88" ht="15" x14ac:dyDescent="0.25">
      <c r="A648">
        <v>647</v>
      </c>
      <c r="B648" s="28">
        <v>386</v>
      </c>
      <c r="C648" s="28" t="s">
        <v>1053</v>
      </c>
      <c r="D648" s="45">
        <v>47704530</v>
      </c>
      <c r="E648" s="29" t="s">
        <v>2920</v>
      </c>
      <c r="F648" s="29"/>
      <c r="G648" s="29" t="s">
        <v>1702</v>
      </c>
      <c r="H648" s="30">
        <f t="shared" si="107"/>
        <v>33375</v>
      </c>
      <c r="I648" s="29" t="s">
        <v>1720</v>
      </c>
      <c r="J648" s="28">
        <v>0</v>
      </c>
      <c r="K648" s="31">
        <v>0</v>
      </c>
      <c r="L648" s="7"/>
      <c r="M648" s="7"/>
      <c r="N648" s="7"/>
      <c r="O648" s="32" t="str">
        <f>"Retención Judicial "&amp;(Tabla1[[#This Row],[JUDICIAL]]*100)&amp;"%"</f>
        <v>Retención Judicial 0%</v>
      </c>
      <c r="P648" s="7"/>
      <c r="Q648" s="33">
        <f t="shared" si="112"/>
        <v>930</v>
      </c>
      <c r="R648" s="34">
        <f>+Tabla1[[#This Row],[MINIMO VITAL]]*9%</f>
        <v>83.7</v>
      </c>
      <c r="S648" s="7"/>
      <c r="T648" s="7">
        <f t="shared" ca="1" si="103"/>
        <v>27</v>
      </c>
      <c r="U648" s="7" t="str">
        <f t="shared" si="104"/>
        <v>47704530</v>
      </c>
      <c r="V648" s="7"/>
      <c r="W648" s="7"/>
      <c r="X648" s="7"/>
      <c r="Y648" s="7"/>
      <c r="Z648" s="7"/>
      <c r="AA648" s="8">
        <f>+Tabla1[[#This Row],[FECHA DE
NACIMIENTO]]</f>
        <v>33375</v>
      </c>
      <c r="AB648" s="20"/>
      <c r="AC648" s="7"/>
      <c r="AD648" s="7" t="str">
        <f>IF(COUNTIF(D$1:D647,D648)=0,"OK","Duplicado")</f>
        <v>OK</v>
      </c>
      <c r="AE648" s="7" t="str">
        <f t="shared" ca="1" si="105"/>
        <v>Inactivo</v>
      </c>
      <c r="AF648" s="9"/>
      <c r="AG648" s="9" t="str">
        <f t="shared" si="108"/>
        <v/>
      </c>
      <c r="AH648" s="7"/>
      <c r="AI648" s="7"/>
      <c r="AJ648" s="7"/>
      <c r="AK648" s="7"/>
      <c r="AL648" s="7"/>
      <c r="AM648" s="7"/>
      <c r="AN648" s="7"/>
      <c r="AO648" s="7" t="e">
        <f ca="1">SEPARARAPELLIDOS2018(Tabla1[[#This Row],[APELLIDOS Y NOMBRES]])</f>
        <v>#NAME?</v>
      </c>
      <c r="AP648" s="7">
        <f t="shared" ca="1" si="109"/>
        <v>0</v>
      </c>
      <c r="AQ648" s="7">
        <f t="shared" ca="1" si="110"/>
        <v>0</v>
      </c>
      <c r="AR648" s="7">
        <f t="shared" ca="1" si="111"/>
        <v>0</v>
      </c>
      <c r="AS648" s="7" t="e">
        <f ca="1">QuitarSimbolos(Tabla1[[#This Row],[CODTRA5]])</f>
        <v>#NAME?</v>
      </c>
      <c r="AT648" s="7" t="s">
        <v>1703</v>
      </c>
      <c r="AU648" s="7">
        <f t="shared" si="106"/>
        <v>1</v>
      </c>
      <c r="AV648" s="7">
        <v>1</v>
      </c>
      <c r="AW648" s="7" t="str">
        <f>+Tabla1[[#This Row],[DNI23]]</f>
        <v>47704530</v>
      </c>
      <c r="AX648" s="7">
        <v>604</v>
      </c>
      <c r="AY648" s="8">
        <f>+Tabla1[[#This Row],[FECHA DE
NACIMIENTO]]</f>
        <v>33375</v>
      </c>
      <c r="AZ648" s="7">
        <f ca="1">+Tabla1[[#This Row],[CODTRA6]]</f>
        <v>0</v>
      </c>
      <c r="BA648" s="7">
        <f ca="1">+Tabla1[[#This Row],[CODTRA7]]</f>
        <v>0</v>
      </c>
      <c r="BB648" s="7" t="e">
        <f ca="1">+Tabla1[[#This Row],[CODTRA8]]</f>
        <v>#NAME?</v>
      </c>
      <c r="BC648" s="7">
        <f>+Tabla1[[#This Row],[SEXO]]</f>
        <v>1</v>
      </c>
      <c r="BD648" s="7">
        <v>9589</v>
      </c>
      <c r="BE648" s="7"/>
      <c r="BF648" s="7">
        <v>958600001</v>
      </c>
      <c r="BG648" s="10" t="s">
        <v>2921</v>
      </c>
      <c r="BH648" s="7">
        <v>3</v>
      </c>
      <c r="BI648" s="9" t="s">
        <v>2028</v>
      </c>
      <c r="BJ648" s="7">
        <v>866</v>
      </c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>
        <v>40701</v>
      </c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9"/>
      <c r="CH648" s="9"/>
      <c r="CI648" s="9"/>
      <c r="CJ648" s="7">
        <v>1</v>
      </c>
    </row>
    <row r="649" spans="1:88" ht="15" x14ac:dyDescent="0.25">
      <c r="A649">
        <v>648</v>
      </c>
      <c r="B649" s="28">
        <v>1100</v>
      </c>
      <c r="C649" s="28" t="s">
        <v>1054</v>
      </c>
      <c r="D649" s="45">
        <v>47774762</v>
      </c>
      <c r="E649" s="29" t="s">
        <v>2922</v>
      </c>
      <c r="F649" s="29"/>
      <c r="G649" s="29" t="s">
        <v>1702</v>
      </c>
      <c r="H649" s="30">
        <f t="shared" si="107"/>
        <v>33750</v>
      </c>
      <c r="I649" s="29"/>
      <c r="J649" s="28">
        <v>0</v>
      </c>
      <c r="K649" s="31">
        <v>0</v>
      </c>
      <c r="L649" s="7"/>
      <c r="M649" s="7"/>
      <c r="N649" s="7"/>
      <c r="O649" s="32" t="str">
        <f>"Retención Judicial "&amp;(Tabla1[[#This Row],[JUDICIAL]]*100)&amp;"%"</f>
        <v>Retención Judicial 0%</v>
      </c>
      <c r="P649" s="7"/>
      <c r="Q649" s="33">
        <f t="shared" si="112"/>
        <v>930</v>
      </c>
      <c r="R649" s="34">
        <f>+Tabla1[[#This Row],[MINIMO VITAL]]*9%</f>
        <v>83.7</v>
      </c>
      <c r="S649" s="7"/>
      <c r="T649" s="7">
        <f t="shared" ca="1" si="103"/>
        <v>26</v>
      </c>
      <c r="U649" s="7" t="str">
        <f t="shared" si="104"/>
        <v>47774762</v>
      </c>
      <c r="V649" s="7"/>
      <c r="W649" s="7"/>
      <c r="X649" s="7"/>
      <c r="Y649" s="7"/>
      <c r="Z649" s="7"/>
      <c r="AA649" s="8">
        <f>+Tabla1[[#This Row],[FECHA DE
NACIMIENTO]]</f>
        <v>33750</v>
      </c>
      <c r="AB649" s="20"/>
      <c r="AC649" s="7"/>
      <c r="AD649" s="7" t="str">
        <f>IF(COUNTIF(D$1:D648,D649)=0,"OK","Duplicado")</f>
        <v>OK</v>
      </c>
      <c r="AE649" s="7" t="str">
        <f t="shared" ca="1" si="105"/>
        <v>Inactivo</v>
      </c>
      <c r="AF649" s="9" t="s">
        <v>1055</v>
      </c>
      <c r="AG649" s="9" t="str">
        <f t="shared" si="108"/>
        <v>CMAC</v>
      </c>
      <c r="AH649" s="7"/>
      <c r="AI649" s="7"/>
      <c r="AJ649" s="7"/>
      <c r="AK649" s="7"/>
      <c r="AL649" s="7"/>
      <c r="AM649" s="7"/>
      <c r="AN649" s="7"/>
      <c r="AO649" s="7" t="e">
        <f ca="1">SEPARARAPELLIDOS2018(Tabla1[[#This Row],[APELLIDOS Y NOMBRES]])</f>
        <v>#NAME?</v>
      </c>
      <c r="AP649" s="7">
        <f t="shared" ca="1" si="109"/>
        <v>0</v>
      </c>
      <c r="AQ649" s="7">
        <f t="shared" ca="1" si="110"/>
        <v>0</v>
      </c>
      <c r="AR649" s="7">
        <f t="shared" ca="1" si="111"/>
        <v>0</v>
      </c>
      <c r="AS649" s="7" t="e">
        <f ca="1">QuitarSimbolos(Tabla1[[#This Row],[CODTRA5]])</f>
        <v>#NAME?</v>
      </c>
      <c r="AT649" s="7" t="s">
        <v>1703</v>
      </c>
      <c r="AU649" s="7">
        <f t="shared" si="106"/>
        <v>1</v>
      </c>
      <c r="AV649" s="7">
        <v>1</v>
      </c>
      <c r="AW649" s="7" t="str">
        <f>+Tabla1[[#This Row],[DNI23]]</f>
        <v>47774762</v>
      </c>
      <c r="AX649" s="7">
        <v>604</v>
      </c>
      <c r="AY649" s="8">
        <f>+Tabla1[[#This Row],[FECHA DE
NACIMIENTO]]</f>
        <v>33750</v>
      </c>
      <c r="AZ649" s="7">
        <f ca="1">+Tabla1[[#This Row],[CODTRA6]]</f>
        <v>0</v>
      </c>
      <c r="BA649" s="7">
        <f ca="1">+Tabla1[[#This Row],[CODTRA7]]</f>
        <v>0</v>
      </c>
      <c r="BB649" s="7" t="e">
        <f ca="1">+Tabla1[[#This Row],[CODTRA8]]</f>
        <v>#NAME?</v>
      </c>
      <c r="BC649" s="7">
        <f>+Tabla1[[#This Row],[SEXO]]</f>
        <v>1</v>
      </c>
      <c r="BD649" s="7">
        <v>9589</v>
      </c>
      <c r="BE649" s="7"/>
      <c r="BF649" s="7">
        <v>959616135</v>
      </c>
      <c r="BG649" s="10" t="s">
        <v>1704</v>
      </c>
      <c r="BH649" s="7">
        <v>3</v>
      </c>
      <c r="BI649" s="9" t="s">
        <v>2063</v>
      </c>
      <c r="BJ649" s="7">
        <v>1006</v>
      </c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>
        <v>40701</v>
      </c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9"/>
      <c r="CH649" s="9"/>
      <c r="CI649" s="9"/>
      <c r="CJ649" s="7">
        <v>1</v>
      </c>
    </row>
    <row r="650" spans="1:88" ht="15" x14ac:dyDescent="0.25">
      <c r="A650">
        <v>649</v>
      </c>
      <c r="B650" s="28">
        <v>559</v>
      </c>
      <c r="C650" s="28" t="s">
        <v>1056</v>
      </c>
      <c r="D650" s="45">
        <v>186366</v>
      </c>
      <c r="E650" s="29" t="s">
        <v>2923</v>
      </c>
      <c r="F650" s="29" t="s">
        <v>2924</v>
      </c>
      <c r="G650" s="29" t="s">
        <v>1757</v>
      </c>
      <c r="H650" s="30">
        <f t="shared" si="107"/>
        <v>26710</v>
      </c>
      <c r="I650" s="29" t="s">
        <v>1737</v>
      </c>
      <c r="J650" s="28">
        <v>0</v>
      </c>
      <c r="K650" s="31">
        <v>0</v>
      </c>
      <c r="L650" s="7"/>
      <c r="M650" s="7"/>
      <c r="N650" s="7"/>
      <c r="O650" s="32" t="str">
        <f>"Retención Judicial "&amp;(Tabla1[[#This Row],[JUDICIAL]]*100)&amp;"%"</f>
        <v>Retención Judicial 0%</v>
      </c>
      <c r="P650" s="7"/>
      <c r="Q650" s="33">
        <f t="shared" si="112"/>
        <v>930</v>
      </c>
      <c r="R650" s="34">
        <f>+Tabla1[[#This Row],[MINIMO VITAL]]*9%</f>
        <v>83.7</v>
      </c>
      <c r="S650" s="7"/>
      <c r="T650" s="7">
        <f t="shared" ca="1" si="103"/>
        <v>46</v>
      </c>
      <c r="U650" s="7" t="str">
        <f t="shared" si="104"/>
        <v>00186366</v>
      </c>
      <c r="V650" s="7"/>
      <c r="W650" s="7"/>
      <c r="X650" s="7"/>
      <c r="Y650" s="7"/>
      <c r="Z650" s="7"/>
      <c r="AA650" s="8">
        <f>+Tabla1[[#This Row],[FECHA DE
NACIMIENTO]]</f>
        <v>26710</v>
      </c>
      <c r="AB650" s="20">
        <v>3.1</v>
      </c>
      <c r="AC650" s="7"/>
      <c r="AD650" s="7" t="str">
        <f>IF(COUNTIF(D$1:D649,D650)=0,"OK","Duplicado")</f>
        <v>OK</v>
      </c>
      <c r="AE650" s="7" t="str">
        <f t="shared" ca="1" si="105"/>
        <v>Inactivo</v>
      </c>
      <c r="AF650" s="9" t="s">
        <v>1057</v>
      </c>
      <c r="AG650" s="9" t="str">
        <f t="shared" si="108"/>
        <v>CMAC</v>
      </c>
      <c r="AH650" s="7"/>
      <c r="AI650" s="7"/>
      <c r="AJ650" s="7"/>
      <c r="AK650" s="7"/>
      <c r="AL650" s="7"/>
      <c r="AM650" s="7"/>
      <c r="AN650" s="7"/>
      <c r="AO650" s="7" t="e">
        <f ca="1">SEPARARAPELLIDOS2018(Tabla1[[#This Row],[APELLIDOS Y NOMBRES]])</f>
        <v>#NAME?</v>
      </c>
      <c r="AP650" s="7">
        <f t="shared" ca="1" si="109"/>
        <v>0</v>
      </c>
      <c r="AQ650" s="7">
        <f t="shared" ca="1" si="110"/>
        <v>0</v>
      </c>
      <c r="AR650" s="7">
        <f t="shared" ca="1" si="111"/>
        <v>0</v>
      </c>
      <c r="AS650" s="7" t="e">
        <f ca="1">QuitarSimbolos(Tabla1[[#This Row],[CODTRA5]])</f>
        <v>#NAME?</v>
      </c>
      <c r="AT650" s="7" t="s">
        <v>1703</v>
      </c>
      <c r="AU650" s="7">
        <f t="shared" si="106"/>
        <v>1</v>
      </c>
      <c r="AV650" s="7">
        <v>1</v>
      </c>
      <c r="AW650" s="7" t="str">
        <f>+Tabla1[[#This Row],[DNI23]]</f>
        <v>00186366</v>
      </c>
      <c r="AX650" s="7">
        <v>604</v>
      </c>
      <c r="AY650" s="8">
        <f>+Tabla1[[#This Row],[FECHA DE
NACIMIENTO]]</f>
        <v>26710</v>
      </c>
      <c r="AZ650" s="7">
        <f ca="1">+Tabla1[[#This Row],[CODTRA6]]</f>
        <v>0</v>
      </c>
      <c r="BA650" s="7">
        <f ca="1">+Tabla1[[#This Row],[CODTRA7]]</f>
        <v>0</v>
      </c>
      <c r="BB650" s="7" t="e">
        <f ca="1">+Tabla1[[#This Row],[CODTRA8]]</f>
        <v>#NAME?</v>
      </c>
      <c r="BC650" s="7">
        <f>+Tabla1[[#This Row],[SEXO]]</f>
        <v>1</v>
      </c>
      <c r="BD650" s="7">
        <v>9589</v>
      </c>
      <c r="BE650" s="7"/>
      <c r="BF650" s="7">
        <v>959587072</v>
      </c>
      <c r="BG650" s="10" t="s">
        <v>2925</v>
      </c>
      <c r="BH650" s="7"/>
      <c r="BI650" s="9"/>
      <c r="BJ650" s="7"/>
      <c r="BK650" s="7"/>
      <c r="BL650" s="7"/>
      <c r="BM650" s="7" t="s">
        <v>1857</v>
      </c>
      <c r="BN650" s="7" t="s">
        <v>2926</v>
      </c>
      <c r="BO650" s="7"/>
      <c r="BP650" s="7"/>
      <c r="BQ650" s="7"/>
      <c r="BR650" s="7">
        <v>2</v>
      </c>
      <c r="BS650" s="7" t="s">
        <v>2927</v>
      </c>
      <c r="BT650" s="7"/>
      <c r="BU650" s="7">
        <v>40701</v>
      </c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9"/>
      <c r="CH650" s="9"/>
      <c r="CI650" s="9"/>
      <c r="CJ650" s="7">
        <v>1</v>
      </c>
    </row>
    <row r="651" spans="1:88" ht="15" x14ac:dyDescent="0.25">
      <c r="A651">
        <v>650</v>
      </c>
      <c r="B651" s="28">
        <v>216</v>
      </c>
      <c r="C651" s="28" t="s">
        <v>1058</v>
      </c>
      <c r="D651" s="45">
        <v>30856375</v>
      </c>
      <c r="E651" s="29" t="s">
        <v>2928</v>
      </c>
      <c r="F651" s="29" t="s">
        <v>2929</v>
      </c>
      <c r="G651" s="29" t="s">
        <v>1757</v>
      </c>
      <c r="H651" s="30">
        <f t="shared" si="107"/>
        <v>26344</v>
      </c>
      <c r="I651" s="29" t="s">
        <v>1710</v>
      </c>
      <c r="J651" s="28">
        <v>0</v>
      </c>
      <c r="K651" s="31">
        <v>0</v>
      </c>
      <c r="L651" s="7"/>
      <c r="M651" s="7"/>
      <c r="N651" s="7"/>
      <c r="O651" s="32" t="str">
        <f>"Retención Judicial "&amp;(Tabla1[[#This Row],[JUDICIAL]]*100)&amp;"%"</f>
        <v>Retención Judicial 0%</v>
      </c>
      <c r="P651" s="7"/>
      <c r="Q651" s="33">
        <f t="shared" si="112"/>
        <v>930</v>
      </c>
      <c r="R651" s="34">
        <f>+Tabla1[[#This Row],[MINIMO VITAL]]*9%</f>
        <v>83.7</v>
      </c>
      <c r="S651" s="7"/>
      <c r="T651" s="7">
        <f t="shared" ca="1" si="103"/>
        <v>47</v>
      </c>
      <c r="U651" s="7" t="str">
        <f t="shared" si="104"/>
        <v>30856375</v>
      </c>
      <c r="V651" s="7"/>
      <c r="W651" s="7"/>
      <c r="X651" s="7"/>
      <c r="Y651" s="7"/>
      <c r="Z651" s="7"/>
      <c r="AA651" s="8">
        <f>+Tabla1[[#This Row],[FECHA DE
NACIMIENTO]]</f>
        <v>26344</v>
      </c>
      <c r="AB651" s="20">
        <v>3.1</v>
      </c>
      <c r="AC651" s="7"/>
      <c r="AD651" s="7" t="str">
        <f>IF(COUNTIF(D$1:D650,D651)=0,"OK","Duplicado")</f>
        <v>OK</v>
      </c>
      <c r="AE651" s="7" t="str">
        <f t="shared" ca="1" si="105"/>
        <v>Inactivo</v>
      </c>
      <c r="AF651" s="9" t="s">
        <v>1059</v>
      </c>
      <c r="AG651" s="9" t="str">
        <f t="shared" si="108"/>
        <v>CMAC</v>
      </c>
      <c r="AH651" s="7"/>
      <c r="AI651" s="7"/>
      <c r="AJ651" s="7"/>
      <c r="AK651" s="7"/>
      <c r="AL651" s="7"/>
      <c r="AM651" s="7"/>
      <c r="AN651" s="7"/>
      <c r="AO651" s="7" t="e">
        <f ca="1">SEPARARAPELLIDOS2018(Tabla1[[#This Row],[APELLIDOS Y NOMBRES]])</f>
        <v>#NAME?</v>
      </c>
      <c r="AP651" s="7">
        <f t="shared" ca="1" si="109"/>
        <v>0</v>
      </c>
      <c r="AQ651" s="7">
        <f t="shared" ca="1" si="110"/>
        <v>0</v>
      </c>
      <c r="AR651" s="7">
        <f t="shared" ca="1" si="111"/>
        <v>0</v>
      </c>
      <c r="AS651" s="7" t="e">
        <f ca="1">QuitarSimbolos(Tabla1[[#This Row],[CODTRA5]])</f>
        <v>#NAME?</v>
      </c>
      <c r="AT651" s="7" t="s">
        <v>1703</v>
      </c>
      <c r="AU651" s="7">
        <f t="shared" si="106"/>
        <v>1</v>
      </c>
      <c r="AV651" s="7">
        <v>1</v>
      </c>
      <c r="AW651" s="7" t="str">
        <f>+Tabla1[[#This Row],[DNI23]]</f>
        <v>30856375</v>
      </c>
      <c r="AX651" s="7">
        <v>604</v>
      </c>
      <c r="AY651" s="8">
        <f>+Tabla1[[#This Row],[FECHA DE
NACIMIENTO]]</f>
        <v>26344</v>
      </c>
      <c r="AZ651" s="7">
        <f ca="1">+Tabla1[[#This Row],[CODTRA6]]</f>
        <v>0</v>
      </c>
      <c r="BA651" s="7">
        <f ca="1">+Tabla1[[#This Row],[CODTRA7]]</f>
        <v>0</v>
      </c>
      <c r="BB651" s="7" t="e">
        <f ca="1">+Tabla1[[#This Row],[CODTRA8]]</f>
        <v>#NAME?</v>
      </c>
      <c r="BC651" s="7">
        <f>+Tabla1[[#This Row],[SEXO]]</f>
        <v>1</v>
      </c>
      <c r="BD651" s="7">
        <v>9589</v>
      </c>
      <c r="BE651" s="7"/>
      <c r="BF651" s="7">
        <v>959616135</v>
      </c>
      <c r="BG651" s="10" t="s">
        <v>1704</v>
      </c>
      <c r="BH651" s="7">
        <v>3</v>
      </c>
      <c r="BI651" s="9" t="s">
        <v>2567</v>
      </c>
      <c r="BJ651" s="7">
        <v>103</v>
      </c>
      <c r="BK651" s="7"/>
      <c r="BL651" s="7"/>
      <c r="BM651" s="7"/>
      <c r="BN651" s="7"/>
      <c r="BO651" s="7"/>
      <c r="BP651" s="7"/>
      <c r="BQ651" s="7"/>
      <c r="BR651" s="7">
        <v>2</v>
      </c>
      <c r="BS651" s="7" t="s">
        <v>1961</v>
      </c>
      <c r="BT651" s="7"/>
      <c r="BU651" s="7">
        <v>40701</v>
      </c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9"/>
      <c r="CH651" s="9"/>
      <c r="CI651" s="9"/>
      <c r="CJ651" s="7">
        <v>1</v>
      </c>
    </row>
    <row r="652" spans="1:88" ht="15" x14ac:dyDescent="0.25">
      <c r="A652">
        <v>651</v>
      </c>
      <c r="B652" s="28">
        <v>237</v>
      </c>
      <c r="C652" s="28" t="s">
        <v>1060</v>
      </c>
      <c r="D652" s="45">
        <v>30837223</v>
      </c>
      <c r="E652" s="29" t="s">
        <v>1720</v>
      </c>
      <c r="F652" s="29" t="s">
        <v>1720</v>
      </c>
      <c r="G652" s="29" t="s">
        <v>1702</v>
      </c>
      <c r="H652" s="30" t="str">
        <f t="shared" si="107"/>
        <v xml:space="preserve"> </v>
      </c>
      <c r="I652" s="29" t="s">
        <v>1720</v>
      </c>
      <c r="J652" s="28">
        <v>0</v>
      </c>
      <c r="K652" s="31">
        <v>0</v>
      </c>
      <c r="L652" s="7"/>
      <c r="M652" s="7"/>
      <c r="N652" s="7"/>
      <c r="O652" s="32" t="str">
        <f>"Retención Judicial "&amp;(Tabla1[[#This Row],[JUDICIAL]]*100)&amp;"%"</f>
        <v>Retención Judicial 0%</v>
      </c>
      <c r="P652" s="7"/>
      <c r="Q652" s="33">
        <f t="shared" si="112"/>
        <v>930</v>
      </c>
      <c r="R652" s="34">
        <f>+Tabla1[[#This Row],[MINIMO VITAL]]*9%</f>
        <v>83.7</v>
      </c>
      <c r="S652" s="7"/>
      <c r="T652" s="7" t="str">
        <f t="shared" ca="1" si="103"/>
        <v xml:space="preserve"> </v>
      </c>
      <c r="U652" s="7" t="str">
        <f t="shared" si="104"/>
        <v>30837223</v>
      </c>
      <c r="V652" s="7"/>
      <c r="W652" s="7"/>
      <c r="X652" s="7"/>
      <c r="Y652" s="7"/>
      <c r="Z652" s="7"/>
      <c r="AA652" s="8" t="str">
        <f>+Tabla1[[#This Row],[FECHA DE
NACIMIENTO]]</f>
        <v xml:space="preserve"> </v>
      </c>
      <c r="AB652" s="20"/>
      <c r="AC652" s="7"/>
      <c r="AD652" s="7" t="str">
        <f>IF(COUNTIF(D$1:D651,D652)=0,"OK","Duplicado")</f>
        <v>OK</v>
      </c>
      <c r="AE652" s="7" t="str">
        <f t="shared" ca="1" si="105"/>
        <v>Inactivo</v>
      </c>
      <c r="AF652" s="9" t="s">
        <v>1720</v>
      </c>
      <c r="AG652" s="9" t="str">
        <f t="shared" si="108"/>
        <v/>
      </c>
      <c r="AH652" s="7"/>
      <c r="AI652" s="7"/>
      <c r="AJ652" s="7"/>
      <c r="AK652" s="7"/>
      <c r="AL652" s="7"/>
      <c r="AM652" s="7"/>
      <c r="AN652" s="7"/>
      <c r="AO652" s="7" t="e">
        <f ca="1">SEPARARAPELLIDOS2018(Tabla1[[#This Row],[APELLIDOS Y NOMBRES]])</f>
        <v>#NAME?</v>
      </c>
      <c r="AP652" s="7">
        <f t="shared" ca="1" si="109"/>
        <v>0</v>
      </c>
      <c r="AQ652" s="7">
        <f t="shared" ca="1" si="110"/>
        <v>0</v>
      </c>
      <c r="AR652" s="7">
        <f t="shared" ca="1" si="111"/>
        <v>0</v>
      </c>
      <c r="AS652" s="7" t="e">
        <f ca="1">QuitarSimbolos(Tabla1[[#This Row],[CODTRA5]])</f>
        <v>#NAME?</v>
      </c>
      <c r="AT652" s="7" t="s">
        <v>1703</v>
      </c>
      <c r="AU652" s="7">
        <f t="shared" si="106"/>
        <v>1</v>
      </c>
      <c r="AV652" s="7">
        <v>1</v>
      </c>
      <c r="AW652" s="7" t="str">
        <f>+Tabla1[[#This Row],[DNI23]]</f>
        <v>30837223</v>
      </c>
      <c r="AX652" s="7">
        <v>604</v>
      </c>
      <c r="AY652" s="8" t="str">
        <f>+Tabla1[[#This Row],[FECHA DE
NACIMIENTO]]</f>
        <v xml:space="preserve"> </v>
      </c>
      <c r="AZ652" s="7">
        <f ca="1">+Tabla1[[#This Row],[CODTRA6]]</f>
        <v>0</v>
      </c>
      <c r="BA652" s="7">
        <f ca="1">+Tabla1[[#This Row],[CODTRA7]]</f>
        <v>0</v>
      </c>
      <c r="BB652" s="7" t="e">
        <f ca="1">+Tabla1[[#This Row],[CODTRA8]]</f>
        <v>#NAME?</v>
      </c>
      <c r="BC652" s="7">
        <f>+Tabla1[[#This Row],[SEXO]]</f>
        <v>1</v>
      </c>
      <c r="BD652" s="7">
        <v>9589</v>
      </c>
      <c r="BE652" s="7"/>
      <c r="BF652" s="7">
        <v>959616135</v>
      </c>
      <c r="BG652" s="10" t="s">
        <v>1704</v>
      </c>
      <c r="BH652" s="7">
        <v>4</v>
      </c>
      <c r="BI652" s="9" t="s">
        <v>2930</v>
      </c>
      <c r="BJ652" s="7">
        <v>717</v>
      </c>
      <c r="BK652" s="7"/>
      <c r="BL652" s="7"/>
      <c r="BM652" s="7" t="s">
        <v>2931</v>
      </c>
      <c r="BN652" s="7">
        <v>21</v>
      </c>
      <c r="BO652" s="7"/>
      <c r="BP652" s="7"/>
      <c r="BQ652" s="7"/>
      <c r="BR652" s="7">
        <v>2</v>
      </c>
      <c r="BS652" s="7" t="s">
        <v>2932</v>
      </c>
      <c r="BT652" s="7"/>
      <c r="BU652" s="7">
        <v>140132</v>
      </c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9"/>
      <c r="CH652" s="9"/>
      <c r="CI652" s="9"/>
      <c r="CJ652" s="7">
        <v>1</v>
      </c>
    </row>
    <row r="653" spans="1:88" ht="15" x14ac:dyDescent="0.25">
      <c r="A653">
        <v>652</v>
      </c>
      <c r="B653" s="28">
        <v>9</v>
      </c>
      <c r="C653" s="28" t="s">
        <v>1604</v>
      </c>
      <c r="D653" s="45">
        <v>30835565</v>
      </c>
      <c r="E653" s="29" t="s">
        <v>2933</v>
      </c>
      <c r="F653" s="29" t="s">
        <v>2934</v>
      </c>
      <c r="G653" s="29" t="s">
        <v>1736</v>
      </c>
      <c r="H653" s="30">
        <f t="shared" si="107"/>
        <v>26736</v>
      </c>
      <c r="I653" s="29" t="s">
        <v>1737</v>
      </c>
      <c r="J653" s="28">
        <v>0</v>
      </c>
      <c r="K653" s="31">
        <v>0</v>
      </c>
      <c r="L653" s="7"/>
      <c r="M653" s="7"/>
      <c r="N653" s="7"/>
      <c r="O653" s="32" t="str">
        <f>"Retención Judicial "&amp;(Tabla1[[#This Row],[JUDICIAL]]*100)&amp;"%"</f>
        <v>Retención Judicial 0%</v>
      </c>
      <c r="P653" s="7"/>
      <c r="Q653" s="33">
        <f t="shared" si="112"/>
        <v>930</v>
      </c>
      <c r="R653" s="34">
        <f>+Tabla1[[#This Row],[MINIMO VITAL]]*9%</f>
        <v>83.7</v>
      </c>
      <c r="S653" s="7"/>
      <c r="T653" s="7">
        <f t="shared" ca="1" si="103"/>
        <v>46</v>
      </c>
      <c r="U653" s="7" t="str">
        <f t="shared" si="104"/>
        <v>30835565</v>
      </c>
      <c r="V653" s="7"/>
      <c r="W653" s="7"/>
      <c r="X653" s="7"/>
      <c r="Y653" s="7"/>
      <c r="Z653" s="7"/>
      <c r="AA653" s="8">
        <f>+Tabla1[[#This Row],[FECHA DE
NACIMIENTO]]</f>
        <v>26736</v>
      </c>
      <c r="AB653" s="20">
        <v>3.1</v>
      </c>
      <c r="AC653" s="7"/>
      <c r="AD653" s="7" t="str">
        <f>IF(COUNTIF(D$1:D652,D653)=0,"OK","Duplicado")</f>
        <v>OK</v>
      </c>
      <c r="AE653" s="7" t="str">
        <f t="shared" ca="1" si="105"/>
        <v>Inactivo</v>
      </c>
      <c r="AF653" s="9" t="s">
        <v>1583</v>
      </c>
      <c r="AG653" s="9" t="str">
        <f t="shared" si="108"/>
        <v>CMAC</v>
      </c>
      <c r="AH653" s="7"/>
      <c r="AI653" s="7"/>
      <c r="AJ653" s="7"/>
      <c r="AK653" s="7"/>
      <c r="AL653" s="7"/>
      <c r="AM653" s="7"/>
      <c r="AN653" s="7"/>
      <c r="AO653" s="7" t="e">
        <f ca="1">SEPARARAPELLIDOS2018(Tabla1[[#This Row],[APELLIDOS Y NOMBRES]])</f>
        <v>#NAME?</v>
      </c>
      <c r="AP653" s="7">
        <f t="shared" ca="1" si="109"/>
        <v>0</v>
      </c>
      <c r="AQ653" s="7">
        <f t="shared" ca="1" si="110"/>
        <v>0</v>
      </c>
      <c r="AR653" s="7">
        <f t="shared" ca="1" si="111"/>
        <v>0</v>
      </c>
      <c r="AS653" s="7" t="e">
        <f ca="1">QuitarSimbolos(Tabla1[[#This Row],[CODTRA5]])</f>
        <v>#NAME?</v>
      </c>
      <c r="AT653" s="7" t="s">
        <v>1974</v>
      </c>
      <c r="AU653" s="7">
        <f t="shared" si="106"/>
        <v>2</v>
      </c>
      <c r="AV653" s="7">
        <v>1</v>
      </c>
      <c r="AW653" s="7" t="str">
        <f>+Tabla1[[#This Row],[DNI23]]</f>
        <v>30835565</v>
      </c>
      <c r="AX653" s="7">
        <v>604</v>
      </c>
      <c r="AY653" s="8">
        <f>+Tabla1[[#This Row],[FECHA DE
NACIMIENTO]]</f>
        <v>26736</v>
      </c>
      <c r="AZ653" s="7">
        <f ca="1">+Tabla1[[#This Row],[CODTRA6]]</f>
        <v>0</v>
      </c>
      <c r="BA653" s="7">
        <f ca="1">+Tabla1[[#This Row],[CODTRA7]]</f>
        <v>0</v>
      </c>
      <c r="BB653" s="7" t="e">
        <f ca="1">+Tabla1[[#This Row],[CODTRA8]]</f>
        <v>#NAME?</v>
      </c>
      <c r="BC653" s="7">
        <f>+Tabla1[[#This Row],[SEXO]]</f>
        <v>2</v>
      </c>
      <c r="BD653" s="7">
        <v>9589</v>
      </c>
      <c r="BE653" s="7"/>
      <c r="BF653" s="7">
        <v>959616135</v>
      </c>
      <c r="BG653" s="10" t="s">
        <v>1704</v>
      </c>
      <c r="BH653" s="7"/>
      <c r="BI653" s="9"/>
      <c r="BJ653" s="7"/>
      <c r="BK653" s="7"/>
      <c r="BL653" s="7" t="s">
        <v>1750</v>
      </c>
      <c r="BM653" s="7">
        <v>3</v>
      </c>
      <c r="BN653" s="7"/>
      <c r="BO653" s="7"/>
      <c r="BP653" s="7"/>
      <c r="BQ653" s="7"/>
      <c r="BR653" s="7">
        <v>99</v>
      </c>
      <c r="BS653" s="7" t="s">
        <v>2935</v>
      </c>
      <c r="BT653" s="7"/>
      <c r="BU653" s="7">
        <v>40302</v>
      </c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9"/>
      <c r="CH653" s="9"/>
      <c r="CI653" s="9"/>
      <c r="CJ653" s="7">
        <v>1</v>
      </c>
    </row>
    <row r="654" spans="1:88" ht="15" x14ac:dyDescent="0.25">
      <c r="A654">
        <v>653</v>
      </c>
      <c r="B654" s="28">
        <v>1104</v>
      </c>
      <c r="C654" s="28" t="s">
        <v>1061</v>
      </c>
      <c r="D654" s="45">
        <v>30863378</v>
      </c>
      <c r="E654" s="29" t="s">
        <v>2936</v>
      </c>
      <c r="F654" s="29" t="s">
        <v>2937</v>
      </c>
      <c r="G654" s="29" t="s">
        <v>1709</v>
      </c>
      <c r="H654" s="30">
        <f t="shared" si="107"/>
        <v>27251</v>
      </c>
      <c r="I654" s="29" t="s">
        <v>1710</v>
      </c>
      <c r="J654" s="28">
        <v>0</v>
      </c>
      <c r="K654" s="31">
        <v>0</v>
      </c>
      <c r="L654" s="7"/>
      <c r="M654" s="7"/>
      <c r="N654" s="7"/>
      <c r="O654" s="32" t="str">
        <f>"Retención Judicial "&amp;(Tabla1[[#This Row],[JUDICIAL]]*100)&amp;"%"</f>
        <v>Retención Judicial 0%</v>
      </c>
      <c r="P654" s="7"/>
      <c r="Q654" s="33">
        <f t="shared" si="112"/>
        <v>930</v>
      </c>
      <c r="R654" s="34">
        <f>+Tabla1[[#This Row],[MINIMO VITAL]]*9%</f>
        <v>83.7</v>
      </c>
      <c r="S654" s="7"/>
      <c r="T654" s="7">
        <f t="shared" ca="1" si="103"/>
        <v>44</v>
      </c>
      <c r="U654" s="7" t="str">
        <f t="shared" si="104"/>
        <v>30863378</v>
      </c>
      <c r="V654" s="7"/>
      <c r="W654" s="7"/>
      <c r="X654" s="7"/>
      <c r="Y654" s="7"/>
      <c r="Z654" s="7"/>
      <c r="AA654" s="8">
        <f>+Tabla1[[#This Row],[FECHA DE
NACIMIENTO]]</f>
        <v>27251</v>
      </c>
      <c r="AB654" s="20"/>
      <c r="AC654" s="7"/>
      <c r="AD654" s="7" t="str">
        <f>IF(COUNTIF(D$1:D653,D654)=0,"OK","Duplicado")</f>
        <v>OK</v>
      </c>
      <c r="AE654" s="7" t="str">
        <f t="shared" ca="1" si="105"/>
        <v>Inactivo</v>
      </c>
      <c r="AF654" s="9" t="s">
        <v>1062</v>
      </c>
      <c r="AG654" s="9" t="str">
        <f t="shared" si="108"/>
        <v>CMAC</v>
      </c>
      <c r="AH654" s="7"/>
      <c r="AI654" s="7"/>
      <c r="AJ654" s="7"/>
      <c r="AK654" s="7"/>
      <c r="AL654" s="7"/>
      <c r="AM654" s="7"/>
      <c r="AN654" s="7"/>
      <c r="AO654" s="7" t="e">
        <f ca="1">SEPARARAPELLIDOS2018(Tabla1[[#This Row],[APELLIDOS Y NOMBRES]])</f>
        <v>#NAME?</v>
      </c>
      <c r="AP654" s="7">
        <f t="shared" ca="1" si="109"/>
        <v>0</v>
      </c>
      <c r="AQ654" s="7">
        <f t="shared" ca="1" si="110"/>
        <v>0</v>
      </c>
      <c r="AR654" s="7">
        <f t="shared" ca="1" si="111"/>
        <v>0</v>
      </c>
      <c r="AS654" s="7" t="e">
        <f ca="1">QuitarSimbolos(Tabla1[[#This Row],[CODTRA5]])</f>
        <v>#NAME?</v>
      </c>
      <c r="AT654" s="7" t="s">
        <v>1974</v>
      </c>
      <c r="AU654" s="7">
        <f t="shared" si="106"/>
        <v>2</v>
      </c>
      <c r="AV654" s="7">
        <v>1</v>
      </c>
      <c r="AW654" s="7" t="str">
        <f>+Tabla1[[#This Row],[DNI23]]</f>
        <v>30863378</v>
      </c>
      <c r="AX654" s="7">
        <v>604</v>
      </c>
      <c r="AY654" s="8">
        <f>+Tabla1[[#This Row],[FECHA DE
NACIMIENTO]]</f>
        <v>27251</v>
      </c>
      <c r="AZ654" s="7">
        <f ca="1">+Tabla1[[#This Row],[CODTRA6]]</f>
        <v>0</v>
      </c>
      <c r="BA654" s="7">
        <f ca="1">+Tabla1[[#This Row],[CODTRA7]]</f>
        <v>0</v>
      </c>
      <c r="BB654" s="7" t="e">
        <f ca="1">+Tabla1[[#This Row],[CODTRA8]]</f>
        <v>#NAME?</v>
      </c>
      <c r="BC654" s="7">
        <f>+Tabla1[[#This Row],[SEXO]]</f>
        <v>2</v>
      </c>
      <c r="BD654" s="7">
        <v>9589</v>
      </c>
      <c r="BE654" s="7"/>
      <c r="BF654" s="7">
        <v>959616135</v>
      </c>
      <c r="BG654" s="10" t="s">
        <v>1704</v>
      </c>
      <c r="BH654" s="7">
        <v>3</v>
      </c>
      <c r="BI654" s="9" t="s">
        <v>2938</v>
      </c>
      <c r="BJ654" s="7"/>
      <c r="BK654" s="7"/>
      <c r="BL654" s="7"/>
      <c r="BM654" s="7" t="s">
        <v>1711</v>
      </c>
      <c r="BN654" s="7">
        <v>13</v>
      </c>
      <c r="BO654" s="7"/>
      <c r="BP654" s="7"/>
      <c r="BQ654" s="7"/>
      <c r="BR654" s="7"/>
      <c r="BS654" s="7"/>
      <c r="BT654" s="7"/>
      <c r="BU654" s="7">
        <v>40704</v>
      </c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9"/>
      <c r="CH654" s="9"/>
      <c r="CI654" s="9"/>
      <c r="CJ654" s="7">
        <v>1</v>
      </c>
    </row>
    <row r="655" spans="1:88" ht="15" x14ac:dyDescent="0.25">
      <c r="A655">
        <v>654</v>
      </c>
      <c r="B655" s="28">
        <v>1105</v>
      </c>
      <c r="C655" s="28" t="s">
        <v>1063</v>
      </c>
      <c r="D655" s="45">
        <v>46304511</v>
      </c>
      <c r="E655" s="29" t="s">
        <v>2939</v>
      </c>
      <c r="F655" s="29"/>
      <c r="G655" s="29" t="s">
        <v>1702</v>
      </c>
      <c r="H655" s="30">
        <f t="shared" si="107"/>
        <v>32240</v>
      </c>
      <c r="I655" s="29"/>
      <c r="J655" s="28">
        <v>0</v>
      </c>
      <c r="K655" s="31">
        <v>0</v>
      </c>
      <c r="L655" s="7"/>
      <c r="M655" s="7"/>
      <c r="N655" s="7"/>
      <c r="O655" s="32" t="str">
        <f>"Retención Judicial "&amp;(Tabla1[[#This Row],[JUDICIAL]]*100)&amp;"%"</f>
        <v>Retención Judicial 0%</v>
      </c>
      <c r="P655" s="7"/>
      <c r="Q655" s="33">
        <f t="shared" si="112"/>
        <v>930</v>
      </c>
      <c r="R655" s="34">
        <f>+Tabla1[[#This Row],[MINIMO VITAL]]*9%</f>
        <v>83.7</v>
      </c>
      <c r="S655" s="7"/>
      <c r="T655" s="7">
        <f t="shared" ca="1" si="103"/>
        <v>31</v>
      </c>
      <c r="U655" s="7" t="str">
        <f t="shared" si="104"/>
        <v>46304511</v>
      </c>
      <c r="V655" s="7"/>
      <c r="W655" s="7"/>
      <c r="X655" s="7"/>
      <c r="Y655" s="7"/>
      <c r="Z655" s="7"/>
      <c r="AA655" s="8">
        <f>+Tabla1[[#This Row],[FECHA DE
NACIMIENTO]]</f>
        <v>32240</v>
      </c>
      <c r="AB655" s="20"/>
      <c r="AC655" s="7"/>
      <c r="AD655" s="7" t="str">
        <f>IF(COUNTIF(D$1:D654,D655)=0,"OK","Duplicado")</f>
        <v>OK</v>
      </c>
      <c r="AE655" s="7" t="str">
        <f t="shared" ca="1" si="105"/>
        <v>Inactivo</v>
      </c>
      <c r="AF655" s="9" t="s">
        <v>1064</v>
      </c>
      <c r="AG655" s="9" t="str">
        <f t="shared" si="108"/>
        <v>CMAC</v>
      </c>
      <c r="AH655" s="7"/>
      <c r="AI655" s="7"/>
      <c r="AJ655" s="7"/>
      <c r="AK655" s="7"/>
      <c r="AL655" s="7"/>
      <c r="AM655" s="7"/>
      <c r="AN655" s="7"/>
      <c r="AO655" s="7" t="e">
        <f ca="1">SEPARARAPELLIDOS2018(Tabla1[[#This Row],[APELLIDOS Y NOMBRES]])</f>
        <v>#NAME?</v>
      </c>
      <c r="AP655" s="7">
        <f t="shared" ca="1" si="109"/>
        <v>0</v>
      </c>
      <c r="AQ655" s="7">
        <f t="shared" ca="1" si="110"/>
        <v>0</v>
      </c>
      <c r="AR655" s="7">
        <f t="shared" ca="1" si="111"/>
        <v>0</v>
      </c>
      <c r="AS655" s="7" t="e">
        <f ca="1">QuitarSimbolos(Tabla1[[#This Row],[CODTRA5]])</f>
        <v>#NAME?</v>
      </c>
      <c r="AT655" s="7" t="s">
        <v>1703</v>
      </c>
      <c r="AU655" s="7">
        <f t="shared" si="106"/>
        <v>1</v>
      </c>
      <c r="AV655" s="7">
        <v>1</v>
      </c>
      <c r="AW655" s="7" t="str">
        <f>+Tabla1[[#This Row],[DNI23]]</f>
        <v>46304511</v>
      </c>
      <c r="AX655" s="7">
        <v>604</v>
      </c>
      <c r="AY655" s="8">
        <f>+Tabla1[[#This Row],[FECHA DE
NACIMIENTO]]</f>
        <v>32240</v>
      </c>
      <c r="AZ655" s="7">
        <f ca="1">+Tabla1[[#This Row],[CODTRA6]]</f>
        <v>0</v>
      </c>
      <c r="BA655" s="7">
        <f ca="1">+Tabla1[[#This Row],[CODTRA7]]</f>
        <v>0</v>
      </c>
      <c r="BB655" s="7" t="e">
        <f ca="1">+Tabla1[[#This Row],[CODTRA8]]</f>
        <v>#NAME?</v>
      </c>
      <c r="BC655" s="7">
        <f>+Tabla1[[#This Row],[SEXO]]</f>
        <v>1</v>
      </c>
      <c r="BD655" s="7">
        <v>9589</v>
      </c>
      <c r="BE655" s="7"/>
      <c r="BF655" s="7">
        <v>959616135</v>
      </c>
      <c r="BG655" s="10" t="s">
        <v>1704</v>
      </c>
      <c r="BH655" s="7"/>
      <c r="BI655" s="9"/>
      <c r="BJ655" s="7"/>
      <c r="BK655" s="7"/>
      <c r="BL655" s="7"/>
      <c r="BM655" s="7" t="s">
        <v>3</v>
      </c>
      <c r="BN655" s="7">
        <v>3</v>
      </c>
      <c r="BO655" s="7"/>
      <c r="BP655" s="7"/>
      <c r="BQ655" s="7"/>
      <c r="BR655" s="7">
        <v>2</v>
      </c>
      <c r="BS655" s="7" t="s">
        <v>2940</v>
      </c>
      <c r="BT655" s="7"/>
      <c r="BU655" s="7">
        <v>40701</v>
      </c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9"/>
      <c r="CH655" s="9"/>
      <c r="CI655" s="9"/>
      <c r="CJ655" s="7">
        <v>1</v>
      </c>
    </row>
    <row r="656" spans="1:88" ht="15" x14ac:dyDescent="0.25">
      <c r="A656">
        <v>655</v>
      </c>
      <c r="B656" s="28">
        <v>1106</v>
      </c>
      <c r="C656" s="28" t="s">
        <v>1065</v>
      </c>
      <c r="D656" s="45">
        <v>1553483</v>
      </c>
      <c r="E656" s="29" t="s">
        <v>2941</v>
      </c>
      <c r="F656" s="29"/>
      <c r="G656" s="29" t="s">
        <v>1702</v>
      </c>
      <c r="H656" s="30">
        <f t="shared" si="107"/>
        <v>27636</v>
      </c>
      <c r="I656" s="29"/>
      <c r="J656" s="28">
        <v>0</v>
      </c>
      <c r="K656" s="31">
        <v>0</v>
      </c>
      <c r="L656" s="7"/>
      <c r="M656" s="7"/>
      <c r="N656" s="7"/>
      <c r="O656" s="32" t="str">
        <f>"Retención Judicial "&amp;(Tabla1[[#This Row],[JUDICIAL]]*100)&amp;"%"</f>
        <v>Retención Judicial 0%</v>
      </c>
      <c r="P656" s="7"/>
      <c r="Q656" s="33">
        <f t="shared" si="112"/>
        <v>930</v>
      </c>
      <c r="R656" s="34">
        <f>+Tabla1[[#This Row],[MINIMO VITAL]]*9%</f>
        <v>83.7</v>
      </c>
      <c r="S656" s="7"/>
      <c r="T656" s="7">
        <f t="shared" ca="1" si="103"/>
        <v>43</v>
      </c>
      <c r="U656" s="7" t="str">
        <f t="shared" si="104"/>
        <v>01553483</v>
      </c>
      <c r="V656" s="7"/>
      <c r="W656" s="7"/>
      <c r="X656" s="7"/>
      <c r="Y656" s="7"/>
      <c r="Z656" s="7"/>
      <c r="AA656" s="8">
        <f>+Tabla1[[#This Row],[FECHA DE
NACIMIENTO]]</f>
        <v>27636</v>
      </c>
      <c r="AB656" s="20"/>
      <c r="AC656" s="7"/>
      <c r="AD656" s="7" t="str">
        <f>IF(COUNTIF(D$1:D655,D656)=0,"OK","Duplicado")</f>
        <v>OK</v>
      </c>
      <c r="AE656" s="7" t="str">
        <f t="shared" ca="1" si="105"/>
        <v>Inactivo</v>
      </c>
      <c r="AF656" s="9" t="s">
        <v>1066</v>
      </c>
      <c r="AG656" s="9" t="str">
        <f t="shared" si="108"/>
        <v>CMAC</v>
      </c>
      <c r="AH656" s="7"/>
      <c r="AI656" s="7"/>
      <c r="AJ656" s="7"/>
      <c r="AK656" s="7"/>
      <c r="AL656" s="7"/>
      <c r="AM656" s="7"/>
      <c r="AN656" s="7"/>
      <c r="AO656" s="7" t="e">
        <f ca="1">SEPARARAPELLIDOS2018(Tabla1[[#This Row],[APELLIDOS Y NOMBRES]])</f>
        <v>#NAME?</v>
      </c>
      <c r="AP656" s="7">
        <f t="shared" ca="1" si="109"/>
        <v>0</v>
      </c>
      <c r="AQ656" s="7">
        <f t="shared" ca="1" si="110"/>
        <v>0</v>
      </c>
      <c r="AR656" s="7">
        <f t="shared" ca="1" si="111"/>
        <v>0</v>
      </c>
      <c r="AS656" s="7" t="e">
        <f ca="1">QuitarSimbolos(Tabla1[[#This Row],[CODTRA5]])</f>
        <v>#NAME?</v>
      </c>
      <c r="AT656" s="7" t="s">
        <v>1703</v>
      </c>
      <c r="AU656" s="7">
        <f t="shared" si="106"/>
        <v>1</v>
      </c>
      <c r="AV656" s="7">
        <v>1</v>
      </c>
      <c r="AW656" s="7" t="str">
        <f>+Tabla1[[#This Row],[DNI23]]</f>
        <v>01553483</v>
      </c>
      <c r="AX656" s="7">
        <v>604</v>
      </c>
      <c r="AY656" s="8">
        <f>+Tabla1[[#This Row],[FECHA DE
NACIMIENTO]]</f>
        <v>27636</v>
      </c>
      <c r="AZ656" s="7">
        <f ca="1">+Tabla1[[#This Row],[CODTRA6]]</f>
        <v>0</v>
      </c>
      <c r="BA656" s="7">
        <f ca="1">+Tabla1[[#This Row],[CODTRA7]]</f>
        <v>0</v>
      </c>
      <c r="BB656" s="7" t="e">
        <f ca="1">+Tabla1[[#This Row],[CODTRA8]]</f>
        <v>#NAME?</v>
      </c>
      <c r="BC656" s="7">
        <f>+Tabla1[[#This Row],[SEXO]]</f>
        <v>1</v>
      </c>
      <c r="BD656" s="7">
        <v>9589</v>
      </c>
      <c r="BE656" s="7"/>
      <c r="BF656" s="7">
        <v>959616135</v>
      </c>
      <c r="BG656" s="10" t="s">
        <v>1704</v>
      </c>
      <c r="BH656" s="7">
        <v>3</v>
      </c>
      <c r="BI656" s="9" t="s">
        <v>2024</v>
      </c>
      <c r="BJ656" s="7">
        <v>325</v>
      </c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>
        <v>40701</v>
      </c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9"/>
      <c r="CH656" s="9"/>
      <c r="CI656" s="9"/>
      <c r="CJ656" s="7">
        <v>1</v>
      </c>
    </row>
    <row r="657" spans="1:88" ht="15" x14ac:dyDescent="0.25">
      <c r="A657">
        <v>656</v>
      </c>
      <c r="B657" s="28">
        <v>63</v>
      </c>
      <c r="C657" s="28" t="s">
        <v>1067</v>
      </c>
      <c r="D657" s="45">
        <v>30833782</v>
      </c>
      <c r="E657" s="29" t="s">
        <v>2942</v>
      </c>
      <c r="F657" s="29"/>
      <c r="G657" s="29" t="s">
        <v>1702</v>
      </c>
      <c r="H657" s="30">
        <f t="shared" si="107"/>
        <v>25789</v>
      </c>
      <c r="I657" s="29"/>
      <c r="J657" s="28">
        <v>0</v>
      </c>
      <c r="K657" s="31">
        <v>0</v>
      </c>
      <c r="L657" s="7"/>
      <c r="M657" s="7"/>
      <c r="N657" s="7"/>
      <c r="O657" s="32" t="str">
        <f>"Retención Judicial "&amp;(Tabla1[[#This Row],[JUDICIAL]]*100)&amp;"%"</f>
        <v>Retención Judicial 0%</v>
      </c>
      <c r="P657" s="7"/>
      <c r="Q657" s="33">
        <f t="shared" si="112"/>
        <v>930</v>
      </c>
      <c r="R657" s="34">
        <f>+Tabla1[[#This Row],[MINIMO VITAL]]*9%</f>
        <v>83.7</v>
      </c>
      <c r="S657" s="7"/>
      <c r="T657" s="7">
        <f t="shared" ca="1" si="103"/>
        <v>48</v>
      </c>
      <c r="U657" s="7" t="str">
        <f t="shared" si="104"/>
        <v>30833782</v>
      </c>
      <c r="V657" s="7"/>
      <c r="W657" s="7"/>
      <c r="X657" s="7"/>
      <c r="Y657" s="7"/>
      <c r="Z657" s="7"/>
      <c r="AA657" s="8">
        <f>+Tabla1[[#This Row],[FECHA DE
NACIMIENTO]]</f>
        <v>25789</v>
      </c>
      <c r="AB657" s="20">
        <v>3.1</v>
      </c>
      <c r="AC657" s="7"/>
      <c r="AD657" s="7" t="str">
        <f>IF(COUNTIF(D$1:D656,D657)=0,"OK","Duplicado")</f>
        <v>OK</v>
      </c>
      <c r="AE657" s="7" t="str">
        <f t="shared" ca="1" si="105"/>
        <v>Inactivo</v>
      </c>
      <c r="AF657" s="9" t="s">
        <v>1068</v>
      </c>
      <c r="AG657" s="9" t="str">
        <f t="shared" si="108"/>
        <v>CMAC</v>
      </c>
      <c r="AH657" s="7"/>
      <c r="AI657" s="7"/>
      <c r="AJ657" s="7"/>
      <c r="AK657" s="7"/>
      <c r="AL657" s="7"/>
      <c r="AM657" s="7"/>
      <c r="AN657" s="7"/>
      <c r="AO657" s="7" t="e">
        <f ca="1">SEPARARAPELLIDOS2018(Tabla1[[#This Row],[APELLIDOS Y NOMBRES]])</f>
        <v>#NAME?</v>
      </c>
      <c r="AP657" s="7">
        <f t="shared" ca="1" si="109"/>
        <v>0</v>
      </c>
      <c r="AQ657" s="7">
        <f t="shared" ca="1" si="110"/>
        <v>0</v>
      </c>
      <c r="AR657" s="7">
        <f t="shared" ca="1" si="111"/>
        <v>0</v>
      </c>
      <c r="AS657" s="7" t="e">
        <f ca="1">QuitarSimbolos(Tabla1[[#This Row],[CODTRA5]])</f>
        <v>#NAME?</v>
      </c>
      <c r="AT657" s="7" t="s">
        <v>1703</v>
      </c>
      <c r="AU657" s="7">
        <f t="shared" si="106"/>
        <v>1</v>
      </c>
      <c r="AV657" s="7">
        <v>1</v>
      </c>
      <c r="AW657" s="7" t="str">
        <f>+Tabla1[[#This Row],[DNI23]]</f>
        <v>30833782</v>
      </c>
      <c r="AX657" s="7">
        <v>604</v>
      </c>
      <c r="AY657" s="8">
        <f>+Tabla1[[#This Row],[FECHA DE
NACIMIENTO]]</f>
        <v>25789</v>
      </c>
      <c r="AZ657" s="7">
        <f ca="1">+Tabla1[[#This Row],[CODTRA6]]</f>
        <v>0</v>
      </c>
      <c r="BA657" s="7">
        <f ca="1">+Tabla1[[#This Row],[CODTRA7]]</f>
        <v>0</v>
      </c>
      <c r="BB657" s="7" t="e">
        <f ca="1">+Tabla1[[#This Row],[CODTRA8]]</f>
        <v>#NAME?</v>
      </c>
      <c r="BC657" s="7">
        <f>+Tabla1[[#This Row],[SEXO]]</f>
        <v>1</v>
      </c>
      <c r="BD657" s="7">
        <v>9589</v>
      </c>
      <c r="BE657" s="7"/>
      <c r="BF657" s="7">
        <v>959616135</v>
      </c>
      <c r="BG657" s="10" t="s">
        <v>1704</v>
      </c>
      <c r="BH657" s="7"/>
      <c r="BI657" s="9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9"/>
      <c r="CH657" s="9"/>
      <c r="CI657" s="9"/>
      <c r="CJ657" s="7">
        <v>1</v>
      </c>
    </row>
    <row r="658" spans="1:88" ht="15" x14ac:dyDescent="0.25">
      <c r="A658">
        <v>657</v>
      </c>
      <c r="B658" s="28">
        <v>1108</v>
      </c>
      <c r="C658" s="28" t="s">
        <v>1069</v>
      </c>
      <c r="D658" s="45">
        <v>24581276</v>
      </c>
      <c r="E658" s="29" t="s">
        <v>2943</v>
      </c>
      <c r="F658" s="29" t="s">
        <v>2944</v>
      </c>
      <c r="G658" s="29" t="s">
        <v>1736</v>
      </c>
      <c r="H658" s="30">
        <f t="shared" si="107"/>
        <v>26441</v>
      </c>
      <c r="I658" s="29" t="s">
        <v>1737</v>
      </c>
      <c r="J658" s="28">
        <v>0</v>
      </c>
      <c r="K658" s="31">
        <v>0</v>
      </c>
      <c r="L658" s="7"/>
      <c r="M658" s="7"/>
      <c r="N658" s="7"/>
      <c r="O658" s="32" t="str">
        <f>"Retención Judicial "&amp;(Tabla1[[#This Row],[JUDICIAL]]*100)&amp;"%"</f>
        <v>Retención Judicial 0%</v>
      </c>
      <c r="P658" s="7"/>
      <c r="Q658" s="33">
        <f t="shared" si="112"/>
        <v>930</v>
      </c>
      <c r="R658" s="34">
        <f>+Tabla1[[#This Row],[MINIMO VITAL]]*9%</f>
        <v>83.7</v>
      </c>
      <c r="S658" s="7"/>
      <c r="T658" s="7">
        <f t="shared" ca="1" si="103"/>
        <v>46</v>
      </c>
      <c r="U658" s="7" t="str">
        <f t="shared" si="104"/>
        <v>24581276</v>
      </c>
      <c r="V658" s="7"/>
      <c r="W658" s="7"/>
      <c r="X658" s="7"/>
      <c r="Y658" s="7"/>
      <c r="Z658" s="7"/>
      <c r="AA658" s="8">
        <f>+Tabla1[[#This Row],[FECHA DE
NACIMIENTO]]</f>
        <v>26441</v>
      </c>
      <c r="AB658" s="20"/>
      <c r="AC658" s="7"/>
      <c r="AD658" s="7" t="str">
        <f>IF(COUNTIF(D$1:D657,D658)=0,"OK","Duplicado")</f>
        <v>OK</v>
      </c>
      <c r="AE658" s="7" t="str">
        <f t="shared" ca="1" si="105"/>
        <v>Inactivo</v>
      </c>
      <c r="AF658" s="9" t="s">
        <v>1070</v>
      </c>
      <c r="AG658" s="9" t="str">
        <f t="shared" si="108"/>
        <v>CMAC</v>
      </c>
      <c r="AH658" s="7"/>
      <c r="AI658" s="7"/>
      <c r="AJ658" s="7"/>
      <c r="AK658" s="7"/>
      <c r="AL658" s="7"/>
      <c r="AM658" s="7"/>
      <c r="AN658" s="7"/>
      <c r="AO658" s="7" t="e">
        <f ca="1">SEPARARAPELLIDOS2018(Tabla1[[#This Row],[APELLIDOS Y NOMBRES]])</f>
        <v>#NAME?</v>
      </c>
      <c r="AP658" s="7">
        <f t="shared" ca="1" si="109"/>
        <v>0</v>
      </c>
      <c r="AQ658" s="7">
        <f t="shared" ca="1" si="110"/>
        <v>0</v>
      </c>
      <c r="AR658" s="7">
        <f t="shared" ca="1" si="111"/>
        <v>0</v>
      </c>
      <c r="AS658" s="7" t="e">
        <f ca="1">QuitarSimbolos(Tabla1[[#This Row],[CODTRA5]])</f>
        <v>#NAME?</v>
      </c>
      <c r="AT658" s="7" t="s">
        <v>1703</v>
      </c>
      <c r="AU658" s="7">
        <f t="shared" si="106"/>
        <v>1</v>
      </c>
      <c r="AV658" s="7">
        <v>1</v>
      </c>
      <c r="AW658" s="7" t="str">
        <f>+Tabla1[[#This Row],[DNI23]]</f>
        <v>24581276</v>
      </c>
      <c r="AX658" s="7">
        <v>604</v>
      </c>
      <c r="AY658" s="8">
        <f>+Tabla1[[#This Row],[FECHA DE
NACIMIENTO]]</f>
        <v>26441</v>
      </c>
      <c r="AZ658" s="7">
        <f ca="1">+Tabla1[[#This Row],[CODTRA6]]</f>
        <v>0</v>
      </c>
      <c r="BA658" s="7">
        <f ca="1">+Tabla1[[#This Row],[CODTRA7]]</f>
        <v>0</v>
      </c>
      <c r="BB658" s="7" t="e">
        <f ca="1">+Tabla1[[#This Row],[CODTRA8]]</f>
        <v>#NAME?</v>
      </c>
      <c r="BC658" s="7">
        <f>+Tabla1[[#This Row],[SEXO]]</f>
        <v>1</v>
      </c>
      <c r="BD658" s="7">
        <v>9589</v>
      </c>
      <c r="BE658" s="7"/>
      <c r="BF658" s="7">
        <v>959616135</v>
      </c>
      <c r="BG658" s="10" t="s">
        <v>1704</v>
      </c>
      <c r="BH658" s="7"/>
      <c r="BI658" s="9"/>
      <c r="BJ658" s="7"/>
      <c r="BK658" s="7"/>
      <c r="BL658" s="7"/>
      <c r="BM658" s="7">
        <v>152</v>
      </c>
      <c r="BN658" s="7">
        <v>4</v>
      </c>
      <c r="BO658" s="7"/>
      <c r="BP658" s="7"/>
      <c r="BQ658" s="7"/>
      <c r="BR658" s="7">
        <v>99</v>
      </c>
      <c r="BS658" s="7" t="s">
        <v>2578</v>
      </c>
      <c r="BT658" s="7"/>
      <c r="BU658" s="7">
        <v>170301</v>
      </c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9"/>
      <c r="CH658" s="9"/>
      <c r="CI658" s="9"/>
      <c r="CJ658" s="7">
        <v>1</v>
      </c>
    </row>
    <row r="659" spans="1:88" ht="15" x14ac:dyDescent="0.25">
      <c r="A659">
        <v>658</v>
      </c>
      <c r="B659" s="28">
        <v>1109</v>
      </c>
      <c r="C659" s="28" t="s">
        <v>1071</v>
      </c>
      <c r="D659" s="45">
        <v>42949096</v>
      </c>
      <c r="E659" s="29" t="s">
        <v>2945</v>
      </c>
      <c r="F659" s="29"/>
      <c r="G659" s="29" t="s">
        <v>1702</v>
      </c>
      <c r="H659" s="30">
        <f t="shared" si="107"/>
        <v>31140</v>
      </c>
      <c r="I659" s="29"/>
      <c r="J659" s="28">
        <v>0</v>
      </c>
      <c r="K659" s="31">
        <v>0</v>
      </c>
      <c r="L659" s="7"/>
      <c r="M659" s="7"/>
      <c r="N659" s="7"/>
      <c r="O659" s="32" t="str">
        <f>"Retención Judicial "&amp;(Tabla1[[#This Row],[JUDICIAL]]*100)&amp;"%"</f>
        <v>Retención Judicial 0%</v>
      </c>
      <c r="P659" s="7"/>
      <c r="Q659" s="33">
        <f t="shared" si="112"/>
        <v>930</v>
      </c>
      <c r="R659" s="34">
        <f>+Tabla1[[#This Row],[MINIMO VITAL]]*9%</f>
        <v>83.7</v>
      </c>
      <c r="S659" s="7"/>
      <c r="T659" s="7">
        <f t="shared" ca="1" si="103"/>
        <v>34</v>
      </c>
      <c r="U659" s="7" t="str">
        <f t="shared" si="104"/>
        <v>42949096</v>
      </c>
      <c r="V659" s="7"/>
      <c r="W659" s="7"/>
      <c r="X659" s="7"/>
      <c r="Y659" s="7"/>
      <c r="Z659" s="7"/>
      <c r="AA659" s="8">
        <f>+Tabla1[[#This Row],[FECHA DE
NACIMIENTO]]</f>
        <v>31140</v>
      </c>
      <c r="AB659" s="20">
        <v>3.1</v>
      </c>
      <c r="AC659" s="7"/>
      <c r="AD659" s="7" t="str">
        <f>IF(COUNTIF(D$1:D658,D659)=0,"OK","Duplicado")</f>
        <v>OK</v>
      </c>
      <c r="AE659" s="7" t="str">
        <f t="shared" ca="1" si="105"/>
        <v>Inactivo</v>
      </c>
      <c r="AF659" s="9" t="s">
        <v>1072</v>
      </c>
      <c r="AG659" s="9" t="str">
        <f t="shared" si="108"/>
        <v>CMAC</v>
      </c>
      <c r="AH659" s="7"/>
      <c r="AI659" s="7"/>
      <c r="AJ659" s="7"/>
      <c r="AK659" s="7"/>
      <c r="AL659" s="7"/>
      <c r="AM659" s="7"/>
      <c r="AN659" s="7"/>
      <c r="AO659" s="7" t="e">
        <f ca="1">SEPARARAPELLIDOS2018(Tabla1[[#This Row],[APELLIDOS Y NOMBRES]])</f>
        <v>#NAME?</v>
      </c>
      <c r="AP659" s="7">
        <f t="shared" ca="1" si="109"/>
        <v>0</v>
      </c>
      <c r="AQ659" s="7">
        <f t="shared" ca="1" si="110"/>
        <v>0</v>
      </c>
      <c r="AR659" s="7">
        <f t="shared" ca="1" si="111"/>
        <v>0</v>
      </c>
      <c r="AS659" s="7" t="e">
        <f ca="1">QuitarSimbolos(Tabla1[[#This Row],[CODTRA5]])</f>
        <v>#NAME?</v>
      </c>
      <c r="AT659" s="7" t="s">
        <v>1974</v>
      </c>
      <c r="AU659" s="7">
        <f t="shared" si="106"/>
        <v>2</v>
      </c>
      <c r="AV659" s="7">
        <v>1</v>
      </c>
      <c r="AW659" s="7" t="str">
        <f>+Tabla1[[#This Row],[DNI23]]</f>
        <v>42949096</v>
      </c>
      <c r="AX659" s="7">
        <v>604</v>
      </c>
      <c r="AY659" s="8">
        <f>+Tabla1[[#This Row],[FECHA DE
NACIMIENTO]]</f>
        <v>31140</v>
      </c>
      <c r="AZ659" s="7">
        <f ca="1">+Tabla1[[#This Row],[CODTRA6]]</f>
        <v>0</v>
      </c>
      <c r="BA659" s="7">
        <f ca="1">+Tabla1[[#This Row],[CODTRA7]]</f>
        <v>0</v>
      </c>
      <c r="BB659" s="7" t="e">
        <f ca="1">+Tabla1[[#This Row],[CODTRA8]]</f>
        <v>#NAME?</v>
      </c>
      <c r="BC659" s="7">
        <f>+Tabla1[[#This Row],[SEXO]]</f>
        <v>2</v>
      </c>
      <c r="BD659" s="7">
        <v>9589</v>
      </c>
      <c r="BE659" s="7"/>
      <c r="BF659" s="7">
        <v>959616135</v>
      </c>
      <c r="BG659" s="10" t="s">
        <v>1704</v>
      </c>
      <c r="BH659" s="7">
        <v>3</v>
      </c>
      <c r="BI659" s="9" t="s">
        <v>2181</v>
      </c>
      <c r="BJ659" s="7">
        <v>605</v>
      </c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>
        <v>40704</v>
      </c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9"/>
      <c r="CH659" s="9"/>
      <c r="CI659" s="9"/>
      <c r="CJ659" s="7">
        <v>1</v>
      </c>
    </row>
    <row r="660" spans="1:88" ht="15" x14ac:dyDescent="0.25">
      <c r="A660">
        <v>659</v>
      </c>
      <c r="B660" s="28">
        <v>526</v>
      </c>
      <c r="C660" s="28" t="s">
        <v>1073</v>
      </c>
      <c r="D660" s="45">
        <v>30842053</v>
      </c>
      <c r="E660" s="29" t="s">
        <v>2946</v>
      </c>
      <c r="F660" s="29" t="s">
        <v>2947</v>
      </c>
      <c r="G660" s="29" t="s">
        <v>1742</v>
      </c>
      <c r="H660" s="30">
        <f t="shared" si="107"/>
        <v>24970</v>
      </c>
      <c r="I660" s="29" t="s">
        <v>1710</v>
      </c>
      <c r="J660" s="28">
        <v>0</v>
      </c>
      <c r="K660" s="31">
        <v>0</v>
      </c>
      <c r="L660" s="7"/>
      <c r="M660" s="7"/>
      <c r="N660" s="7"/>
      <c r="O660" s="32" t="str">
        <f>"Retención Judicial "&amp;(Tabla1[[#This Row],[JUDICIAL]]*100)&amp;"%"</f>
        <v>Retención Judicial 0%</v>
      </c>
      <c r="P660" s="7"/>
      <c r="Q660" s="33">
        <f t="shared" si="112"/>
        <v>930</v>
      </c>
      <c r="R660" s="34">
        <f>+Tabla1[[#This Row],[MINIMO VITAL]]*9%</f>
        <v>83.7</v>
      </c>
      <c r="S660" s="7"/>
      <c r="T660" s="7">
        <f t="shared" ca="1" si="103"/>
        <v>50</v>
      </c>
      <c r="U660" s="7" t="str">
        <f t="shared" si="104"/>
        <v>30842053</v>
      </c>
      <c r="V660" s="7"/>
      <c r="W660" s="7"/>
      <c r="X660" s="7"/>
      <c r="Y660" s="7"/>
      <c r="Z660" s="7"/>
      <c r="AA660" s="8">
        <f>+Tabla1[[#This Row],[FECHA DE
NACIMIENTO]]</f>
        <v>24970</v>
      </c>
      <c r="AB660" s="20"/>
      <c r="AC660" s="7"/>
      <c r="AD660" s="7" t="str">
        <f>IF(COUNTIF(D$1:D659,D660)=0,"OK","Duplicado")</f>
        <v>OK</v>
      </c>
      <c r="AE660" s="7" t="str">
        <f t="shared" ca="1" si="105"/>
        <v>Inactivo</v>
      </c>
      <c r="AF660" s="9" t="s">
        <v>1074</v>
      </c>
      <c r="AG660" s="9" t="str">
        <f t="shared" si="108"/>
        <v>CMAC</v>
      </c>
      <c r="AH660" s="7"/>
      <c r="AI660" s="7"/>
      <c r="AJ660" s="7"/>
      <c r="AK660" s="7"/>
      <c r="AL660" s="7"/>
      <c r="AM660" s="7"/>
      <c r="AN660" s="7"/>
      <c r="AO660" s="7" t="e">
        <f ca="1">SEPARARAPELLIDOS2018(Tabla1[[#This Row],[APELLIDOS Y NOMBRES]])</f>
        <v>#NAME?</v>
      </c>
      <c r="AP660" s="7">
        <f t="shared" ca="1" si="109"/>
        <v>0</v>
      </c>
      <c r="AQ660" s="7">
        <f t="shared" ca="1" si="110"/>
        <v>0</v>
      </c>
      <c r="AR660" s="7">
        <f t="shared" ca="1" si="111"/>
        <v>0</v>
      </c>
      <c r="AS660" s="7" t="e">
        <f ca="1">QuitarSimbolos(Tabla1[[#This Row],[CODTRA5]])</f>
        <v>#NAME?</v>
      </c>
      <c r="AT660" s="7" t="s">
        <v>1974</v>
      </c>
      <c r="AU660" s="7">
        <f t="shared" si="106"/>
        <v>2</v>
      </c>
      <c r="AV660" s="7">
        <v>1</v>
      </c>
      <c r="AW660" s="7" t="str">
        <f>+Tabla1[[#This Row],[DNI23]]</f>
        <v>30842053</v>
      </c>
      <c r="AX660" s="7">
        <v>604</v>
      </c>
      <c r="AY660" s="8">
        <f>+Tabla1[[#This Row],[FECHA DE
NACIMIENTO]]</f>
        <v>24970</v>
      </c>
      <c r="AZ660" s="7">
        <f ca="1">+Tabla1[[#This Row],[CODTRA6]]</f>
        <v>0</v>
      </c>
      <c r="BA660" s="7">
        <f ca="1">+Tabla1[[#This Row],[CODTRA7]]</f>
        <v>0</v>
      </c>
      <c r="BB660" s="7" t="e">
        <f ca="1">+Tabla1[[#This Row],[CODTRA8]]</f>
        <v>#NAME?</v>
      </c>
      <c r="BC660" s="7">
        <f>+Tabla1[[#This Row],[SEXO]]</f>
        <v>2</v>
      </c>
      <c r="BD660" s="7">
        <v>9589</v>
      </c>
      <c r="BE660" s="7"/>
      <c r="BF660" s="7">
        <v>999987507</v>
      </c>
      <c r="BG660" s="10" t="s">
        <v>1704</v>
      </c>
      <c r="BH660" s="7"/>
      <c r="BI660" s="9"/>
      <c r="BJ660" s="7"/>
      <c r="BK660" s="7"/>
      <c r="BL660" s="7"/>
      <c r="BM660" s="7" t="s">
        <v>1721</v>
      </c>
      <c r="BN660" s="7">
        <v>5</v>
      </c>
      <c r="BO660" s="7"/>
      <c r="BP660" s="7"/>
      <c r="BQ660" s="7"/>
      <c r="BR660" s="7">
        <v>2</v>
      </c>
      <c r="BS660" s="7" t="s">
        <v>2948</v>
      </c>
      <c r="BT660" s="7"/>
      <c r="BU660" s="7">
        <v>40704</v>
      </c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9"/>
      <c r="CH660" s="9"/>
      <c r="CI660" s="9"/>
      <c r="CJ660" s="7">
        <v>1</v>
      </c>
    </row>
    <row r="661" spans="1:88" ht="15" x14ac:dyDescent="0.25">
      <c r="A661">
        <v>660</v>
      </c>
      <c r="B661" s="28">
        <v>1111</v>
      </c>
      <c r="C661" s="28" t="s">
        <v>1075</v>
      </c>
      <c r="D661" s="45">
        <v>30847888</v>
      </c>
      <c r="E661" s="29" t="s">
        <v>2949</v>
      </c>
      <c r="F661" s="29"/>
      <c r="G661" s="29" t="s">
        <v>1702</v>
      </c>
      <c r="H661" s="30">
        <f t="shared" si="107"/>
        <v>24358</v>
      </c>
      <c r="I661" s="29"/>
      <c r="J661" s="28">
        <v>0</v>
      </c>
      <c r="K661" s="31">
        <v>0</v>
      </c>
      <c r="L661" s="7"/>
      <c r="M661" s="7"/>
      <c r="N661" s="7"/>
      <c r="O661" s="32" t="str">
        <f>"Retención Judicial "&amp;(Tabla1[[#This Row],[JUDICIAL]]*100)&amp;"%"</f>
        <v>Retención Judicial 0%</v>
      </c>
      <c r="P661" s="7"/>
      <c r="Q661" s="33">
        <f t="shared" si="112"/>
        <v>930</v>
      </c>
      <c r="R661" s="34">
        <f>+Tabla1[[#This Row],[MINIMO VITAL]]*9%</f>
        <v>83.7</v>
      </c>
      <c r="S661" s="7"/>
      <c r="T661" s="7">
        <f t="shared" ca="1" si="103"/>
        <v>52</v>
      </c>
      <c r="U661" s="7" t="str">
        <f t="shared" si="104"/>
        <v>30847888</v>
      </c>
      <c r="V661" s="7"/>
      <c r="W661" s="7"/>
      <c r="X661" s="7"/>
      <c r="Y661" s="7"/>
      <c r="Z661" s="7"/>
      <c r="AA661" s="8">
        <f>+Tabla1[[#This Row],[FECHA DE
NACIMIENTO]]</f>
        <v>24358</v>
      </c>
      <c r="AB661" s="20"/>
      <c r="AC661" s="7"/>
      <c r="AD661" s="7" t="str">
        <f>IF(COUNTIF(D$1:D660,D661)=0,"OK","Duplicado")</f>
        <v>OK</v>
      </c>
      <c r="AE661" s="7" t="str">
        <f t="shared" ca="1" si="105"/>
        <v>Inactivo</v>
      </c>
      <c r="AF661" s="9" t="s">
        <v>1076</v>
      </c>
      <c r="AG661" s="9" t="str">
        <f t="shared" si="108"/>
        <v>CMAC</v>
      </c>
      <c r="AH661" s="7"/>
      <c r="AI661" s="7"/>
      <c r="AJ661" s="7"/>
      <c r="AK661" s="7"/>
      <c r="AL661" s="7"/>
      <c r="AM661" s="7"/>
      <c r="AN661" s="7"/>
      <c r="AO661" s="7" t="e">
        <f ca="1">SEPARARAPELLIDOS2018(Tabla1[[#This Row],[APELLIDOS Y NOMBRES]])</f>
        <v>#NAME?</v>
      </c>
      <c r="AP661" s="7">
        <f t="shared" ca="1" si="109"/>
        <v>0</v>
      </c>
      <c r="AQ661" s="7">
        <f t="shared" ca="1" si="110"/>
        <v>0</v>
      </c>
      <c r="AR661" s="7">
        <f t="shared" ca="1" si="111"/>
        <v>0</v>
      </c>
      <c r="AS661" s="7" t="e">
        <f ca="1">QuitarSimbolos(Tabla1[[#This Row],[CODTRA5]])</f>
        <v>#NAME?</v>
      </c>
      <c r="AT661" s="7" t="s">
        <v>1703</v>
      </c>
      <c r="AU661" s="7">
        <f t="shared" si="106"/>
        <v>1</v>
      </c>
      <c r="AV661" s="7">
        <v>1</v>
      </c>
      <c r="AW661" s="7" t="str">
        <f>+Tabla1[[#This Row],[DNI23]]</f>
        <v>30847888</v>
      </c>
      <c r="AX661" s="7">
        <v>604</v>
      </c>
      <c r="AY661" s="8">
        <f>+Tabla1[[#This Row],[FECHA DE
NACIMIENTO]]</f>
        <v>24358</v>
      </c>
      <c r="AZ661" s="7">
        <f ca="1">+Tabla1[[#This Row],[CODTRA6]]</f>
        <v>0</v>
      </c>
      <c r="BA661" s="7">
        <f ca="1">+Tabla1[[#This Row],[CODTRA7]]</f>
        <v>0</v>
      </c>
      <c r="BB661" s="7" t="e">
        <f ca="1">+Tabla1[[#This Row],[CODTRA8]]</f>
        <v>#NAME?</v>
      </c>
      <c r="BC661" s="7">
        <f>+Tabla1[[#This Row],[SEXO]]</f>
        <v>1</v>
      </c>
      <c r="BD661" s="7">
        <v>9589</v>
      </c>
      <c r="BE661" s="7"/>
      <c r="BF661" s="7">
        <v>959580065</v>
      </c>
      <c r="BG661" s="10" t="s">
        <v>2950</v>
      </c>
      <c r="BH661" s="7">
        <v>3</v>
      </c>
      <c r="BI661" s="9" t="s">
        <v>2951</v>
      </c>
      <c r="BJ661" s="7"/>
      <c r="BK661" s="7"/>
      <c r="BL661" s="7" t="s">
        <v>2114</v>
      </c>
      <c r="BM661" s="7">
        <v>14</v>
      </c>
      <c r="BN661" s="7"/>
      <c r="BO661" s="7"/>
      <c r="BP661" s="7"/>
      <c r="BQ661" s="7"/>
      <c r="BR661" s="7">
        <v>1</v>
      </c>
      <c r="BS661" s="7" t="s">
        <v>1743</v>
      </c>
      <c r="BT661" s="7"/>
      <c r="BU661" s="7">
        <v>40701</v>
      </c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9"/>
      <c r="CH661" s="9"/>
      <c r="CI661" s="9"/>
      <c r="CJ661" s="7">
        <v>1</v>
      </c>
    </row>
    <row r="662" spans="1:88" ht="15" x14ac:dyDescent="0.25">
      <c r="A662">
        <v>661</v>
      </c>
      <c r="B662" s="28">
        <v>1112</v>
      </c>
      <c r="C662" s="28" t="s">
        <v>1077</v>
      </c>
      <c r="D662" s="45">
        <v>47394628</v>
      </c>
      <c r="E662" s="29" t="s">
        <v>2952</v>
      </c>
      <c r="F662" s="29"/>
      <c r="G662" s="29" t="s">
        <v>1702</v>
      </c>
      <c r="H662" s="30">
        <f t="shared" si="107"/>
        <v>33332</v>
      </c>
      <c r="I662" s="29"/>
      <c r="J662" s="28">
        <v>0</v>
      </c>
      <c r="K662" s="31">
        <v>0</v>
      </c>
      <c r="L662" s="7"/>
      <c r="M662" s="7"/>
      <c r="N662" s="7"/>
      <c r="O662" s="32" t="str">
        <f>"Retención Judicial "&amp;(Tabla1[[#This Row],[JUDICIAL]]*100)&amp;"%"</f>
        <v>Retención Judicial 0%</v>
      </c>
      <c r="P662" s="7"/>
      <c r="Q662" s="33">
        <f t="shared" si="112"/>
        <v>930</v>
      </c>
      <c r="R662" s="34">
        <f>+Tabla1[[#This Row],[MINIMO VITAL]]*9%</f>
        <v>83.7</v>
      </c>
      <c r="S662" s="7"/>
      <c r="T662" s="7">
        <f t="shared" ca="1" si="103"/>
        <v>28</v>
      </c>
      <c r="U662" s="7" t="str">
        <f t="shared" si="104"/>
        <v>47394628</v>
      </c>
      <c r="V662" s="7"/>
      <c r="W662" s="7"/>
      <c r="X662" s="7"/>
      <c r="Y662" s="7"/>
      <c r="Z662" s="7"/>
      <c r="AA662" s="8">
        <f>+Tabla1[[#This Row],[FECHA DE
NACIMIENTO]]</f>
        <v>33332</v>
      </c>
      <c r="AB662" s="20"/>
      <c r="AC662" s="7"/>
      <c r="AD662" s="7" t="str">
        <f>IF(COUNTIF(D$1:D661,D662)=0,"OK","Duplicado")</f>
        <v>OK</v>
      </c>
      <c r="AE662" s="7" t="str">
        <f t="shared" ca="1" si="105"/>
        <v>Inactivo</v>
      </c>
      <c r="AF662" s="9" t="s">
        <v>1078</v>
      </c>
      <c r="AG662" s="9" t="str">
        <f t="shared" si="108"/>
        <v>CMAC</v>
      </c>
      <c r="AH662" s="7"/>
      <c r="AI662" s="7"/>
      <c r="AJ662" s="7"/>
      <c r="AK662" s="7"/>
      <c r="AL662" s="7"/>
      <c r="AM662" s="7"/>
      <c r="AN662" s="7"/>
      <c r="AO662" s="7" t="e">
        <f ca="1">SEPARARAPELLIDOS2018(Tabla1[[#This Row],[APELLIDOS Y NOMBRES]])</f>
        <v>#NAME?</v>
      </c>
      <c r="AP662" s="7">
        <f t="shared" ca="1" si="109"/>
        <v>0</v>
      </c>
      <c r="AQ662" s="7">
        <f t="shared" ca="1" si="110"/>
        <v>0</v>
      </c>
      <c r="AR662" s="7">
        <f t="shared" ca="1" si="111"/>
        <v>0</v>
      </c>
      <c r="AS662" s="7" t="e">
        <f ca="1">QuitarSimbolos(Tabla1[[#This Row],[CODTRA5]])</f>
        <v>#NAME?</v>
      </c>
      <c r="AT662" s="7" t="s">
        <v>1703</v>
      </c>
      <c r="AU662" s="7">
        <f t="shared" si="106"/>
        <v>1</v>
      </c>
      <c r="AV662" s="7">
        <v>1</v>
      </c>
      <c r="AW662" s="7" t="str">
        <f>+Tabla1[[#This Row],[DNI23]]</f>
        <v>47394628</v>
      </c>
      <c r="AX662" s="7">
        <v>604</v>
      </c>
      <c r="AY662" s="8">
        <f>+Tabla1[[#This Row],[FECHA DE
NACIMIENTO]]</f>
        <v>33332</v>
      </c>
      <c r="AZ662" s="7">
        <f ca="1">+Tabla1[[#This Row],[CODTRA6]]</f>
        <v>0</v>
      </c>
      <c r="BA662" s="7">
        <f ca="1">+Tabla1[[#This Row],[CODTRA7]]</f>
        <v>0</v>
      </c>
      <c r="BB662" s="7" t="e">
        <f ca="1">+Tabla1[[#This Row],[CODTRA8]]</f>
        <v>#NAME?</v>
      </c>
      <c r="BC662" s="7">
        <f>+Tabla1[[#This Row],[SEXO]]</f>
        <v>1</v>
      </c>
      <c r="BD662" s="7">
        <v>9589</v>
      </c>
      <c r="BE662" s="7"/>
      <c r="BF662" s="7">
        <v>999987507</v>
      </c>
      <c r="BG662" s="10" t="s">
        <v>1704</v>
      </c>
      <c r="BH662" s="7">
        <v>3</v>
      </c>
      <c r="BI662" s="9" t="s">
        <v>2953</v>
      </c>
      <c r="BJ662" s="7">
        <v>296</v>
      </c>
      <c r="BK662" s="7"/>
      <c r="BL662" s="7"/>
      <c r="BM662" s="7"/>
      <c r="BN662" s="7"/>
      <c r="BO662" s="7"/>
      <c r="BP662" s="7"/>
      <c r="BQ662" s="7"/>
      <c r="BR662" s="7">
        <v>99</v>
      </c>
      <c r="BS662" s="7" t="s">
        <v>2954</v>
      </c>
      <c r="BT662" s="7"/>
      <c r="BU662" s="7">
        <v>130120</v>
      </c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9"/>
      <c r="CH662" s="9"/>
      <c r="CI662" s="9"/>
      <c r="CJ662" s="7">
        <v>1</v>
      </c>
    </row>
    <row r="663" spans="1:88" ht="15" x14ac:dyDescent="0.25">
      <c r="A663">
        <v>662</v>
      </c>
      <c r="B663" s="28">
        <v>1113</v>
      </c>
      <c r="C663" s="28" t="s">
        <v>1079</v>
      </c>
      <c r="D663" s="45">
        <v>467093</v>
      </c>
      <c r="E663" s="29" t="s">
        <v>2955</v>
      </c>
      <c r="F663" s="29" t="s">
        <v>2956</v>
      </c>
      <c r="G663" s="29" t="s">
        <v>1757</v>
      </c>
      <c r="H663" s="30">
        <f t="shared" si="107"/>
        <v>25186</v>
      </c>
      <c r="I663" s="29" t="s">
        <v>1710</v>
      </c>
      <c r="J663" s="28">
        <v>0</v>
      </c>
      <c r="K663" s="31">
        <v>0</v>
      </c>
      <c r="L663" s="7"/>
      <c r="M663" s="7"/>
      <c r="N663" s="7"/>
      <c r="O663" s="32" t="str">
        <f>"Retención Judicial "&amp;(Tabla1[[#This Row],[JUDICIAL]]*100)&amp;"%"</f>
        <v>Retención Judicial 0%</v>
      </c>
      <c r="P663" s="7"/>
      <c r="Q663" s="33">
        <f t="shared" si="112"/>
        <v>930</v>
      </c>
      <c r="R663" s="34">
        <f>+Tabla1[[#This Row],[MINIMO VITAL]]*9%</f>
        <v>83.7</v>
      </c>
      <c r="S663" s="7"/>
      <c r="T663" s="7">
        <f t="shared" ca="1" si="103"/>
        <v>50</v>
      </c>
      <c r="U663" s="7" t="str">
        <f t="shared" si="104"/>
        <v>00467093</v>
      </c>
      <c r="V663" s="7"/>
      <c r="W663" s="7"/>
      <c r="X663" s="7"/>
      <c r="Y663" s="7"/>
      <c r="Z663" s="7"/>
      <c r="AA663" s="8">
        <f>+Tabla1[[#This Row],[FECHA DE
NACIMIENTO]]</f>
        <v>25186</v>
      </c>
      <c r="AB663" s="20"/>
      <c r="AC663" s="7"/>
      <c r="AD663" s="7" t="str">
        <f>IF(COUNTIF(D$1:D662,D663)=0,"OK","Duplicado")</f>
        <v>OK</v>
      </c>
      <c r="AE663" s="7" t="str">
        <f t="shared" ca="1" si="105"/>
        <v>Inactivo</v>
      </c>
      <c r="AF663" s="9" t="s">
        <v>1080</v>
      </c>
      <c r="AG663" s="9" t="str">
        <f t="shared" si="108"/>
        <v>CMAC</v>
      </c>
      <c r="AH663" s="7"/>
      <c r="AI663" s="7"/>
      <c r="AJ663" s="7"/>
      <c r="AK663" s="7"/>
      <c r="AL663" s="7"/>
      <c r="AM663" s="7"/>
      <c r="AN663" s="7"/>
      <c r="AO663" s="7" t="e">
        <f ca="1">SEPARARAPELLIDOS2018(Tabla1[[#This Row],[APELLIDOS Y NOMBRES]])</f>
        <v>#NAME?</v>
      </c>
      <c r="AP663" s="7">
        <f t="shared" ca="1" si="109"/>
        <v>0</v>
      </c>
      <c r="AQ663" s="7">
        <f t="shared" ca="1" si="110"/>
        <v>0</v>
      </c>
      <c r="AR663" s="7">
        <f t="shared" ca="1" si="111"/>
        <v>0</v>
      </c>
      <c r="AS663" s="7" t="e">
        <f ca="1">QuitarSimbolos(Tabla1[[#This Row],[CODTRA5]])</f>
        <v>#NAME?</v>
      </c>
      <c r="AT663" s="7" t="s">
        <v>1703</v>
      </c>
      <c r="AU663" s="7">
        <f t="shared" si="106"/>
        <v>1</v>
      </c>
      <c r="AV663" s="7">
        <v>1</v>
      </c>
      <c r="AW663" s="7" t="str">
        <f>+Tabla1[[#This Row],[DNI23]]</f>
        <v>00467093</v>
      </c>
      <c r="AX663" s="7">
        <v>604</v>
      </c>
      <c r="AY663" s="8">
        <f>+Tabla1[[#This Row],[FECHA DE
NACIMIENTO]]</f>
        <v>25186</v>
      </c>
      <c r="AZ663" s="7">
        <f ca="1">+Tabla1[[#This Row],[CODTRA6]]</f>
        <v>0</v>
      </c>
      <c r="BA663" s="7">
        <f ca="1">+Tabla1[[#This Row],[CODTRA7]]</f>
        <v>0</v>
      </c>
      <c r="BB663" s="7" t="e">
        <f ca="1">+Tabla1[[#This Row],[CODTRA8]]</f>
        <v>#NAME?</v>
      </c>
      <c r="BC663" s="7">
        <f>+Tabla1[[#This Row],[SEXO]]</f>
        <v>1</v>
      </c>
      <c r="BD663" s="7">
        <v>9589</v>
      </c>
      <c r="BE663" s="7"/>
      <c r="BF663" s="7">
        <v>959616135</v>
      </c>
      <c r="BG663" s="10" t="s">
        <v>1704</v>
      </c>
      <c r="BH663" s="7"/>
      <c r="BI663" s="9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9"/>
      <c r="CH663" s="9"/>
      <c r="CI663" s="9"/>
      <c r="CJ663" s="7">
        <v>1</v>
      </c>
    </row>
    <row r="664" spans="1:88" ht="15" x14ac:dyDescent="0.25">
      <c r="A664">
        <v>663</v>
      </c>
      <c r="B664" s="28">
        <v>197</v>
      </c>
      <c r="C664" s="28" t="s">
        <v>1081</v>
      </c>
      <c r="D664" s="45">
        <v>29516928</v>
      </c>
      <c r="E664" s="35" t="s">
        <v>3525</v>
      </c>
      <c r="F664" s="35" t="s">
        <v>3692</v>
      </c>
      <c r="G664" s="35" t="s">
        <v>1736</v>
      </c>
      <c r="H664" s="30">
        <f t="shared" si="107"/>
        <v>25443</v>
      </c>
      <c r="I664" s="29" t="s">
        <v>1737</v>
      </c>
      <c r="J664" s="28">
        <v>0</v>
      </c>
      <c r="K664" s="31">
        <v>0</v>
      </c>
      <c r="L664" s="7"/>
      <c r="M664" s="7"/>
      <c r="N664" s="7"/>
      <c r="O664" s="32" t="str">
        <f>"Retención Judicial "&amp;(Tabla1[[#This Row],[JUDICIAL]]*100)&amp;"%"</f>
        <v>Retención Judicial 0%</v>
      </c>
      <c r="P664" s="7"/>
      <c r="Q664" s="33">
        <f t="shared" si="112"/>
        <v>930</v>
      </c>
      <c r="R664" s="34">
        <f>+Tabla1[[#This Row],[MINIMO VITAL]]*9%</f>
        <v>83.7</v>
      </c>
      <c r="S664" s="7"/>
      <c r="T664" s="7">
        <f t="shared" ca="1" si="103"/>
        <v>49</v>
      </c>
      <c r="U664" s="7" t="str">
        <f t="shared" si="104"/>
        <v>29516928</v>
      </c>
      <c r="V664" s="7"/>
      <c r="W664" s="7"/>
      <c r="X664" s="7"/>
      <c r="Y664" s="7"/>
      <c r="Z664" s="7"/>
      <c r="AA664" s="8">
        <f>+Tabla1[[#This Row],[FECHA DE
NACIMIENTO]]</f>
        <v>25443</v>
      </c>
      <c r="AB664" s="20"/>
      <c r="AC664" s="7"/>
      <c r="AD664" s="7" t="str">
        <f>IF(COUNTIF(D$1:D663,D664)=0,"OK","Duplicado")</f>
        <v>OK</v>
      </c>
      <c r="AE664" s="7" t="str">
        <f t="shared" ca="1" si="105"/>
        <v>Inactivo</v>
      </c>
      <c r="AF664" s="9" t="s">
        <v>1720</v>
      </c>
      <c r="AG664" s="9" t="str">
        <f t="shared" si="108"/>
        <v/>
      </c>
      <c r="AH664" s="7"/>
      <c r="AI664" s="7"/>
      <c r="AJ664" s="7"/>
      <c r="AK664" s="7"/>
      <c r="AL664" s="7"/>
      <c r="AM664" s="7"/>
      <c r="AN664" s="7"/>
      <c r="AO664" s="7" t="e">
        <f ca="1">SEPARARAPELLIDOS2018(Tabla1[[#This Row],[APELLIDOS Y NOMBRES]])</f>
        <v>#NAME?</v>
      </c>
      <c r="AP664" s="7">
        <f t="shared" ca="1" si="109"/>
        <v>0</v>
      </c>
      <c r="AQ664" s="7">
        <f t="shared" ca="1" si="110"/>
        <v>0</v>
      </c>
      <c r="AR664" s="7">
        <f t="shared" ca="1" si="111"/>
        <v>0</v>
      </c>
      <c r="AS664" s="7" t="e">
        <f ca="1">QuitarSimbolos(Tabla1[[#This Row],[CODTRA5]])</f>
        <v>#NAME?</v>
      </c>
      <c r="AT664" s="7" t="s">
        <v>1703</v>
      </c>
      <c r="AU664" s="7">
        <f t="shared" si="106"/>
        <v>1</v>
      </c>
      <c r="AV664" s="7">
        <v>1</v>
      </c>
      <c r="AW664" s="7" t="str">
        <f>+Tabla1[[#This Row],[DNI23]]</f>
        <v>29516928</v>
      </c>
      <c r="AX664" s="7">
        <v>604</v>
      </c>
      <c r="AY664" s="8">
        <f>+Tabla1[[#This Row],[FECHA DE
NACIMIENTO]]</f>
        <v>25443</v>
      </c>
      <c r="AZ664" s="7">
        <f ca="1">+Tabla1[[#This Row],[CODTRA6]]</f>
        <v>0</v>
      </c>
      <c r="BA664" s="7">
        <f ca="1">+Tabla1[[#This Row],[CODTRA7]]</f>
        <v>0</v>
      </c>
      <c r="BB664" s="7" t="e">
        <f ca="1">+Tabla1[[#This Row],[CODTRA8]]</f>
        <v>#NAME?</v>
      </c>
      <c r="BC664" s="7">
        <f>+Tabla1[[#This Row],[SEXO]]</f>
        <v>1</v>
      </c>
      <c r="BD664" s="7">
        <v>9589</v>
      </c>
      <c r="BE664" s="7"/>
      <c r="BF664" s="7">
        <v>959616135</v>
      </c>
      <c r="BG664" s="10" t="s">
        <v>1704</v>
      </c>
      <c r="BH664" s="7">
        <v>3</v>
      </c>
      <c r="BI664" s="9" t="s">
        <v>2957</v>
      </c>
      <c r="BJ664" s="7">
        <v>100</v>
      </c>
      <c r="BK664" s="7"/>
      <c r="BL664" s="7"/>
      <c r="BM664" s="7"/>
      <c r="BN664" s="7"/>
      <c r="BO664" s="7"/>
      <c r="BP664" s="7"/>
      <c r="BQ664" s="7"/>
      <c r="BR664" s="7">
        <v>1</v>
      </c>
      <c r="BS664" s="7" t="s">
        <v>1743</v>
      </c>
      <c r="BT664" s="7"/>
      <c r="BU664" s="7">
        <v>40701</v>
      </c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9"/>
      <c r="CH664" s="9"/>
      <c r="CI664" s="9"/>
      <c r="CJ664" s="7">
        <v>1</v>
      </c>
    </row>
    <row r="665" spans="1:88" ht="15" x14ac:dyDescent="0.25">
      <c r="A665">
        <v>664</v>
      </c>
      <c r="B665" s="28">
        <v>1114</v>
      </c>
      <c r="C665" s="28" t="s">
        <v>1082</v>
      </c>
      <c r="D665" s="45">
        <v>32916495</v>
      </c>
      <c r="E665" s="29" t="s">
        <v>2958</v>
      </c>
      <c r="F665" s="29" t="s">
        <v>2959</v>
      </c>
      <c r="G665" s="29" t="s">
        <v>1742</v>
      </c>
      <c r="H665" s="30">
        <f t="shared" si="107"/>
        <v>25308</v>
      </c>
      <c r="I665" s="29" t="s">
        <v>1710</v>
      </c>
      <c r="J665" s="28">
        <v>0</v>
      </c>
      <c r="K665" s="31">
        <v>0</v>
      </c>
      <c r="L665" s="7"/>
      <c r="M665" s="7"/>
      <c r="N665" s="7"/>
      <c r="O665" s="32" t="str">
        <f>"Retención Judicial "&amp;(Tabla1[[#This Row],[JUDICIAL]]*100)&amp;"%"</f>
        <v>Retención Judicial 0%</v>
      </c>
      <c r="P665" s="7"/>
      <c r="Q665" s="33">
        <f t="shared" si="112"/>
        <v>930</v>
      </c>
      <c r="R665" s="34">
        <f>+Tabla1[[#This Row],[MINIMO VITAL]]*9%</f>
        <v>83.7</v>
      </c>
      <c r="S665" s="7"/>
      <c r="T665" s="7">
        <f t="shared" ca="1" si="103"/>
        <v>49</v>
      </c>
      <c r="U665" s="7" t="str">
        <f t="shared" si="104"/>
        <v>32916495</v>
      </c>
      <c r="V665" s="7"/>
      <c r="W665" s="7"/>
      <c r="X665" s="7"/>
      <c r="Y665" s="7"/>
      <c r="Z665" s="7"/>
      <c r="AA665" s="8">
        <f>+Tabla1[[#This Row],[FECHA DE
NACIMIENTO]]</f>
        <v>25308</v>
      </c>
      <c r="AB665" s="20"/>
      <c r="AC665" s="7"/>
      <c r="AD665" s="7" t="str">
        <f>IF(COUNTIF(D$1:D664,D665)=0,"OK","Duplicado")</f>
        <v>OK</v>
      </c>
      <c r="AE665" s="7" t="str">
        <f t="shared" ca="1" si="105"/>
        <v>Inactivo</v>
      </c>
      <c r="AF665" s="9" t="s">
        <v>1083</v>
      </c>
      <c r="AG665" s="9" t="str">
        <f t="shared" si="108"/>
        <v>CMAC</v>
      </c>
      <c r="AH665" s="7"/>
      <c r="AI665" s="7"/>
      <c r="AJ665" s="7"/>
      <c r="AK665" s="7"/>
      <c r="AL665" s="7"/>
      <c r="AM665" s="7"/>
      <c r="AN665" s="7"/>
      <c r="AO665" s="7" t="e">
        <f ca="1">SEPARARAPELLIDOS2018(Tabla1[[#This Row],[APELLIDOS Y NOMBRES]])</f>
        <v>#NAME?</v>
      </c>
      <c r="AP665" s="7">
        <f t="shared" ca="1" si="109"/>
        <v>0</v>
      </c>
      <c r="AQ665" s="7">
        <f t="shared" ca="1" si="110"/>
        <v>0</v>
      </c>
      <c r="AR665" s="7">
        <f t="shared" ca="1" si="111"/>
        <v>0</v>
      </c>
      <c r="AS665" s="7" t="e">
        <f ca="1">QuitarSimbolos(Tabla1[[#This Row],[CODTRA5]])</f>
        <v>#NAME?</v>
      </c>
      <c r="AT665" s="7" t="s">
        <v>1703</v>
      </c>
      <c r="AU665" s="7">
        <f t="shared" si="106"/>
        <v>1</v>
      </c>
      <c r="AV665" s="7">
        <v>1</v>
      </c>
      <c r="AW665" s="7" t="str">
        <f>+Tabla1[[#This Row],[DNI23]]</f>
        <v>32916495</v>
      </c>
      <c r="AX665" s="7">
        <v>604</v>
      </c>
      <c r="AY665" s="8">
        <f>+Tabla1[[#This Row],[FECHA DE
NACIMIENTO]]</f>
        <v>25308</v>
      </c>
      <c r="AZ665" s="7">
        <f ca="1">+Tabla1[[#This Row],[CODTRA6]]</f>
        <v>0</v>
      </c>
      <c r="BA665" s="7">
        <f ca="1">+Tabla1[[#This Row],[CODTRA7]]</f>
        <v>0</v>
      </c>
      <c r="BB665" s="7" t="e">
        <f ca="1">+Tabla1[[#This Row],[CODTRA8]]</f>
        <v>#NAME?</v>
      </c>
      <c r="BC665" s="7">
        <f>+Tabla1[[#This Row],[SEXO]]</f>
        <v>1</v>
      </c>
      <c r="BD665" s="7">
        <v>9589</v>
      </c>
      <c r="BE665" s="7"/>
      <c r="BF665" s="7">
        <v>959616135</v>
      </c>
      <c r="BG665" s="10" t="s">
        <v>1704</v>
      </c>
      <c r="BH665" s="7"/>
      <c r="BI665" s="9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9"/>
      <c r="CH665" s="9"/>
      <c r="CI665" s="9"/>
      <c r="CJ665" s="7">
        <v>1</v>
      </c>
    </row>
    <row r="666" spans="1:88" ht="15" x14ac:dyDescent="0.25">
      <c r="A666">
        <v>665</v>
      </c>
      <c r="B666" s="28">
        <v>1115</v>
      </c>
      <c r="C666" s="28" t="s">
        <v>1084</v>
      </c>
      <c r="D666" s="45">
        <v>4633313</v>
      </c>
      <c r="E666" s="29" t="s">
        <v>2960</v>
      </c>
      <c r="F666" s="29"/>
      <c r="G666" s="29" t="s">
        <v>1702</v>
      </c>
      <c r="H666" s="30">
        <f t="shared" si="107"/>
        <v>22663</v>
      </c>
      <c r="I666" s="29"/>
      <c r="J666" s="28">
        <v>0</v>
      </c>
      <c r="K666" s="31">
        <v>0</v>
      </c>
      <c r="L666" s="7"/>
      <c r="M666" s="7"/>
      <c r="N666" s="7"/>
      <c r="O666" s="32" t="str">
        <f>"Retención Judicial "&amp;(Tabla1[[#This Row],[JUDICIAL]]*100)&amp;"%"</f>
        <v>Retención Judicial 0%</v>
      </c>
      <c r="P666" s="7"/>
      <c r="Q666" s="33">
        <f t="shared" si="112"/>
        <v>930</v>
      </c>
      <c r="R666" s="34">
        <f>+Tabla1[[#This Row],[MINIMO VITAL]]*9%</f>
        <v>83.7</v>
      </c>
      <c r="S666" s="7"/>
      <c r="T666" s="7">
        <f t="shared" ca="1" si="103"/>
        <v>57</v>
      </c>
      <c r="U666" s="7" t="str">
        <f t="shared" si="104"/>
        <v>04633313</v>
      </c>
      <c r="V666" s="7"/>
      <c r="W666" s="7"/>
      <c r="X666" s="7"/>
      <c r="Y666" s="7"/>
      <c r="Z666" s="7"/>
      <c r="AA666" s="8">
        <f>+Tabla1[[#This Row],[FECHA DE
NACIMIENTO]]</f>
        <v>22663</v>
      </c>
      <c r="AB666" s="20"/>
      <c r="AC666" s="7"/>
      <c r="AD666" s="7" t="str">
        <f>IF(COUNTIF(D$1:D665,D666)=0,"OK","Duplicado")</f>
        <v>OK</v>
      </c>
      <c r="AE666" s="7" t="str">
        <f t="shared" ca="1" si="105"/>
        <v>Inactivo</v>
      </c>
      <c r="AF666" s="9" t="s">
        <v>1085</v>
      </c>
      <c r="AG666" s="9" t="str">
        <f t="shared" si="108"/>
        <v>CMAC</v>
      </c>
      <c r="AH666" s="7"/>
      <c r="AI666" s="7"/>
      <c r="AJ666" s="7"/>
      <c r="AK666" s="7"/>
      <c r="AL666" s="7"/>
      <c r="AM666" s="7"/>
      <c r="AN666" s="7"/>
      <c r="AO666" s="7" t="e">
        <f ca="1">SEPARARAPELLIDOS2018(Tabla1[[#This Row],[APELLIDOS Y NOMBRES]])</f>
        <v>#NAME?</v>
      </c>
      <c r="AP666" s="7">
        <f t="shared" ca="1" si="109"/>
        <v>0</v>
      </c>
      <c r="AQ666" s="7">
        <f t="shared" ca="1" si="110"/>
        <v>0</v>
      </c>
      <c r="AR666" s="7">
        <f t="shared" ca="1" si="111"/>
        <v>0</v>
      </c>
      <c r="AS666" s="7" t="e">
        <f ca="1">QuitarSimbolos(Tabla1[[#This Row],[CODTRA5]])</f>
        <v>#NAME?</v>
      </c>
      <c r="AT666" s="7" t="s">
        <v>1703</v>
      </c>
      <c r="AU666" s="7">
        <f t="shared" si="106"/>
        <v>1</v>
      </c>
      <c r="AV666" s="7">
        <v>1</v>
      </c>
      <c r="AW666" s="7" t="str">
        <f>+Tabla1[[#This Row],[DNI23]]</f>
        <v>04633313</v>
      </c>
      <c r="AX666" s="7">
        <v>604</v>
      </c>
      <c r="AY666" s="8">
        <f>+Tabla1[[#This Row],[FECHA DE
NACIMIENTO]]</f>
        <v>22663</v>
      </c>
      <c r="AZ666" s="7">
        <f ca="1">+Tabla1[[#This Row],[CODTRA6]]</f>
        <v>0</v>
      </c>
      <c r="BA666" s="7">
        <f ca="1">+Tabla1[[#This Row],[CODTRA7]]</f>
        <v>0</v>
      </c>
      <c r="BB666" s="7" t="e">
        <f ca="1">+Tabla1[[#This Row],[CODTRA8]]</f>
        <v>#NAME?</v>
      </c>
      <c r="BC666" s="7">
        <f>+Tabla1[[#This Row],[SEXO]]</f>
        <v>1</v>
      </c>
      <c r="BD666" s="7">
        <v>9589</v>
      </c>
      <c r="BE666" s="7"/>
      <c r="BF666" s="7">
        <v>959616135</v>
      </c>
      <c r="BG666" s="10" t="s">
        <v>1704</v>
      </c>
      <c r="BH666" s="7">
        <v>3</v>
      </c>
      <c r="BI666" s="9" t="s">
        <v>2961</v>
      </c>
      <c r="BJ666" s="7" t="s">
        <v>1769</v>
      </c>
      <c r="BK666" s="7"/>
      <c r="BL666" s="7"/>
      <c r="BM666" s="7" t="s">
        <v>1857</v>
      </c>
      <c r="BN666" s="7">
        <v>9</v>
      </c>
      <c r="BO666" s="7"/>
      <c r="BP666" s="7"/>
      <c r="BQ666" s="7"/>
      <c r="BR666" s="7">
        <v>1</v>
      </c>
      <c r="BS666" s="7" t="s">
        <v>1743</v>
      </c>
      <c r="BT666" s="7"/>
      <c r="BU666" s="7">
        <v>40701</v>
      </c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9"/>
      <c r="CH666" s="9"/>
      <c r="CI666" s="9"/>
      <c r="CJ666" s="7">
        <v>1</v>
      </c>
    </row>
    <row r="667" spans="1:88" ht="15" x14ac:dyDescent="0.25">
      <c r="A667">
        <v>666</v>
      </c>
      <c r="B667" s="28">
        <v>1116</v>
      </c>
      <c r="C667" s="28" t="s">
        <v>1086</v>
      </c>
      <c r="D667" s="45">
        <v>73372600</v>
      </c>
      <c r="E667" s="29" t="s">
        <v>2962</v>
      </c>
      <c r="F667" s="29"/>
      <c r="G667" s="29" t="s">
        <v>1702</v>
      </c>
      <c r="H667" s="30">
        <f t="shared" si="107"/>
        <v>35820</v>
      </c>
      <c r="I667" s="29"/>
      <c r="J667" s="28">
        <v>0</v>
      </c>
      <c r="K667" s="31">
        <v>0</v>
      </c>
      <c r="L667" s="7"/>
      <c r="M667" s="7"/>
      <c r="N667" s="7"/>
      <c r="O667" s="32" t="str">
        <f>"Retención Judicial "&amp;(Tabla1[[#This Row],[JUDICIAL]]*100)&amp;"%"</f>
        <v>Retención Judicial 0%</v>
      </c>
      <c r="P667" s="7"/>
      <c r="Q667" s="33">
        <f t="shared" si="112"/>
        <v>930</v>
      </c>
      <c r="R667" s="34">
        <f>+Tabla1[[#This Row],[MINIMO VITAL]]*9%</f>
        <v>83.7</v>
      </c>
      <c r="S667" s="7"/>
      <c r="T667" s="7">
        <f t="shared" ca="1" si="103"/>
        <v>21</v>
      </c>
      <c r="U667" s="7" t="str">
        <f t="shared" si="104"/>
        <v>73372600</v>
      </c>
      <c r="V667" s="7"/>
      <c r="W667" s="7"/>
      <c r="X667" s="7"/>
      <c r="Y667" s="7"/>
      <c r="Z667" s="7"/>
      <c r="AA667" s="8">
        <f>+Tabla1[[#This Row],[FECHA DE
NACIMIENTO]]</f>
        <v>35820</v>
      </c>
      <c r="AB667" s="20">
        <v>3.1</v>
      </c>
      <c r="AC667" s="7"/>
      <c r="AD667" s="7" t="str">
        <f>IF(COUNTIF(D$1:D666,D667)=0,"OK","Duplicado")</f>
        <v>OK</v>
      </c>
      <c r="AE667" s="7" t="str">
        <f t="shared" ca="1" si="105"/>
        <v>Inactivo</v>
      </c>
      <c r="AF667" s="9" t="s">
        <v>1087</v>
      </c>
      <c r="AG667" s="9" t="str">
        <f t="shared" si="108"/>
        <v>CMAC</v>
      </c>
      <c r="AH667" s="7"/>
      <c r="AI667" s="7"/>
      <c r="AJ667" s="7"/>
      <c r="AK667" s="7"/>
      <c r="AL667" s="7"/>
      <c r="AM667" s="7"/>
      <c r="AN667" s="7"/>
      <c r="AO667" s="7" t="e">
        <f ca="1">SEPARARAPELLIDOS2018(Tabla1[[#This Row],[APELLIDOS Y NOMBRES]])</f>
        <v>#NAME?</v>
      </c>
      <c r="AP667" s="7">
        <f t="shared" ca="1" si="109"/>
        <v>0</v>
      </c>
      <c r="AQ667" s="7">
        <f t="shared" ca="1" si="110"/>
        <v>0</v>
      </c>
      <c r="AR667" s="7">
        <f t="shared" ca="1" si="111"/>
        <v>0</v>
      </c>
      <c r="AS667" s="7" t="e">
        <f ca="1">QuitarSimbolos(Tabla1[[#This Row],[CODTRA5]])</f>
        <v>#NAME?</v>
      </c>
      <c r="AT667" s="7" t="s">
        <v>1974</v>
      </c>
      <c r="AU667" s="7">
        <f t="shared" si="106"/>
        <v>2</v>
      </c>
      <c r="AV667" s="7">
        <v>1</v>
      </c>
      <c r="AW667" s="7" t="str">
        <f>+Tabla1[[#This Row],[DNI23]]</f>
        <v>73372600</v>
      </c>
      <c r="AX667" s="7">
        <v>604</v>
      </c>
      <c r="AY667" s="8">
        <f>+Tabla1[[#This Row],[FECHA DE
NACIMIENTO]]</f>
        <v>35820</v>
      </c>
      <c r="AZ667" s="7">
        <f ca="1">+Tabla1[[#This Row],[CODTRA6]]</f>
        <v>0</v>
      </c>
      <c r="BA667" s="7">
        <f ca="1">+Tabla1[[#This Row],[CODTRA7]]</f>
        <v>0</v>
      </c>
      <c r="BB667" s="7" t="e">
        <f ca="1">+Tabla1[[#This Row],[CODTRA8]]</f>
        <v>#NAME?</v>
      </c>
      <c r="BC667" s="7">
        <f>+Tabla1[[#This Row],[SEXO]]</f>
        <v>2</v>
      </c>
      <c r="BD667" s="7">
        <v>9589</v>
      </c>
      <c r="BE667" s="7"/>
      <c r="BF667" s="7">
        <v>999987507</v>
      </c>
      <c r="BG667" s="10" t="s">
        <v>1704</v>
      </c>
      <c r="BH667" s="7"/>
      <c r="BI667" s="9"/>
      <c r="BJ667" s="7"/>
      <c r="BK667" s="7"/>
      <c r="BL667" s="7"/>
      <c r="BM667" s="7" t="s">
        <v>2963</v>
      </c>
      <c r="BN667" s="7">
        <v>5</v>
      </c>
      <c r="BO667" s="7"/>
      <c r="BP667" s="7"/>
      <c r="BQ667" s="7"/>
      <c r="BR667" s="7">
        <v>2</v>
      </c>
      <c r="BS667" s="7" t="s">
        <v>2964</v>
      </c>
      <c r="BT667" s="7"/>
      <c r="BU667" s="7">
        <v>40704</v>
      </c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9"/>
      <c r="CH667" s="9"/>
      <c r="CI667" s="9"/>
      <c r="CJ667" s="7">
        <v>1</v>
      </c>
    </row>
    <row r="668" spans="1:88" ht="15" x14ac:dyDescent="0.25">
      <c r="A668">
        <v>667</v>
      </c>
      <c r="B668" s="28">
        <v>347</v>
      </c>
      <c r="C668" s="28" t="s">
        <v>1088</v>
      </c>
      <c r="D668" s="45">
        <v>40948134</v>
      </c>
      <c r="E668" s="29" t="s">
        <v>2965</v>
      </c>
      <c r="F668" s="29" t="s">
        <v>2966</v>
      </c>
      <c r="G668" s="29" t="s">
        <v>1736</v>
      </c>
      <c r="H668" s="30">
        <f t="shared" si="107"/>
        <v>29771</v>
      </c>
      <c r="I668" s="29" t="s">
        <v>1737</v>
      </c>
      <c r="J668" s="28">
        <v>0</v>
      </c>
      <c r="K668" s="31">
        <v>0</v>
      </c>
      <c r="L668" s="7"/>
      <c r="M668" s="7"/>
      <c r="N668" s="7"/>
      <c r="O668" s="32" t="str">
        <f>"Retención Judicial "&amp;(Tabla1[[#This Row],[JUDICIAL]]*100)&amp;"%"</f>
        <v>Retención Judicial 0%</v>
      </c>
      <c r="P668" s="7"/>
      <c r="Q668" s="33">
        <f t="shared" si="112"/>
        <v>930</v>
      </c>
      <c r="R668" s="34">
        <f>+Tabla1[[#This Row],[MINIMO VITAL]]*9%</f>
        <v>83.7</v>
      </c>
      <c r="S668" s="7"/>
      <c r="T668" s="7">
        <f t="shared" ca="1" si="103"/>
        <v>37</v>
      </c>
      <c r="U668" s="7" t="str">
        <f t="shared" si="104"/>
        <v>40948134</v>
      </c>
      <c r="V668" s="7"/>
      <c r="W668" s="7"/>
      <c r="X668" s="7"/>
      <c r="Y668" s="7"/>
      <c r="Z668" s="7"/>
      <c r="AA668" s="8">
        <f>+Tabla1[[#This Row],[FECHA DE
NACIMIENTO]]</f>
        <v>29771</v>
      </c>
      <c r="AB668" s="20"/>
      <c r="AC668" s="7"/>
      <c r="AD668" s="7" t="str">
        <f>IF(COUNTIF(D$1:D667,D668)=0,"OK","Duplicado")</f>
        <v>OK</v>
      </c>
      <c r="AE668" s="7" t="str">
        <f t="shared" ca="1" si="105"/>
        <v>Inactivo</v>
      </c>
      <c r="AF668" s="9" t="s">
        <v>1089</v>
      </c>
      <c r="AG668" s="9" t="str">
        <f t="shared" si="108"/>
        <v>CMAC</v>
      </c>
      <c r="AH668" s="7"/>
      <c r="AI668" s="7"/>
      <c r="AJ668" s="7"/>
      <c r="AK668" s="7"/>
      <c r="AL668" s="7"/>
      <c r="AM668" s="7"/>
      <c r="AN668" s="7"/>
      <c r="AO668" s="7" t="e">
        <f ca="1">SEPARARAPELLIDOS2018(Tabla1[[#This Row],[APELLIDOS Y NOMBRES]])</f>
        <v>#NAME?</v>
      </c>
      <c r="AP668" s="7">
        <f t="shared" ca="1" si="109"/>
        <v>0</v>
      </c>
      <c r="AQ668" s="7">
        <f t="shared" ca="1" si="110"/>
        <v>0</v>
      </c>
      <c r="AR668" s="7">
        <f t="shared" ca="1" si="111"/>
        <v>0</v>
      </c>
      <c r="AS668" s="7" t="e">
        <f ca="1">QuitarSimbolos(Tabla1[[#This Row],[CODTRA5]])</f>
        <v>#NAME?</v>
      </c>
      <c r="AT668" s="7" t="s">
        <v>1974</v>
      </c>
      <c r="AU668" s="7">
        <f t="shared" si="106"/>
        <v>2</v>
      </c>
      <c r="AV668" s="7">
        <v>1</v>
      </c>
      <c r="AW668" s="7" t="str">
        <f>+Tabla1[[#This Row],[DNI23]]</f>
        <v>40948134</v>
      </c>
      <c r="AX668" s="7">
        <v>604</v>
      </c>
      <c r="AY668" s="8">
        <f>+Tabla1[[#This Row],[FECHA DE
NACIMIENTO]]</f>
        <v>29771</v>
      </c>
      <c r="AZ668" s="7">
        <f ca="1">+Tabla1[[#This Row],[CODTRA6]]</f>
        <v>0</v>
      </c>
      <c r="BA668" s="7">
        <f ca="1">+Tabla1[[#This Row],[CODTRA7]]</f>
        <v>0</v>
      </c>
      <c r="BB668" s="7" t="e">
        <f ca="1">+Tabla1[[#This Row],[CODTRA8]]</f>
        <v>#NAME?</v>
      </c>
      <c r="BC668" s="7">
        <f>+Tabla1[[#This Row],[SEXO]]</f>
        <v>2</v>
      </c>
      <c r="BD668" s="7">
        <v>9589</v>
      </c>
      <c r="BE668" s="7"/>
      <c r="BF668" s="7">
        <v>999987507</v>
      </c>
      <c r="BG668" s="10" t="s">
        <v>1704</v>
      </c>
      <c r="BH668" s="7"/>
      <c r="BI668" s="9"/>
      <c r="BJ668" s="7"/>
      <c r="BK668" s="7"/>
      <c r="BL668" s="7"/>
      <c r="BM668" s="7" t="s">
        <v>1738</v>
      </c>
      <c r="BN668" s="7">
        <v>5</v>
      </c>
      <c r="BO668" s="7"/>
      <c r="BP668" s="7"/>
      <c r="BQ668" s="7"/>
      <c r="BR668" s="7">
        <v>2</v>
      </c>
      <c r="BS668" s="7" t="s">
        <v>2360</v>
      </c>
      <c r="BT668" s="7"/>
      <c r="BU668" s="7">
        <v>40704</v>
      </c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9"/>
      <c r="CH668" s="9"/>
      <c r="CI668" s="9"/>
      <c r="CJ668" s="7">
        <v>1</v>
      </c>
    </row>
    <row r="669" spans="1:88" ht="15" x14ac:dyDescent="0.25">
      <c r="A669">
        <v>668</v>
      </c>
      <c r="B669" s="28">
        <v>259</v>
      </c>
      <c r="C669" s="28" t="s">
        <v>1090</v>
      </c>
      <c r="D669" s="45">
        <v>4632873</v>
      </c>
      <c r="E669" s="29" t="s">
        <v>2967</v>
      </c>
      <c r="F669" s="29"/>
      <c r="G669" s="29" t="s">
        <v>1702</v>
      </c>
      <c r="H669" s="30">
        <f t="shared" si="107"/>
        <v>21884</v>
      </c>
      <c r="I669" s="29" t="s">
        <v>1720</v>
      </c>
      <c r="J669" s="28">
        <v>0</v>
      </c>
      <c r="K669" s="31">
        <v>0</v>
      </c>
      <c r="L669" s="7"/>
      <c r="M669" s="7"/>
      <c r="N669" s="7"/>
      <c r="O669" s="32" t="str">
        <f>"Retención Judicial "&amp;(Tabla1[[#This Row],[JUDICIAL]]*100)&amp;"%"</f>
        <v>Retención Judicial 0%</v>
      </c>
      <c r="P669" s="7"/>
      <c r="Q669" s="33">
        <f t="shared" si="112"/>
        <v>930</v>
      </c>
      <c r="R669" s="34">
        <f>+Tabla1[[#This Row],[MINIMO VITAL]]*9%</f>
        <v>83.7</v>
      </c>
      <c r="S669" s="7"/>
      <c r="T669" s="7">
        <f t="shared" ca="1" si="103"/>
        <v>59</v>
      </c>
      <c r="U669" s="7" t="str">
        <f t="shared" si="104"/>
        <v>04632873</v>
      </c>
      <c r="V669" s="7"/>
      <c r="W669" s="7"/>
      <c r="X669" s="7"/>
      <c r="Y669" s="7"/>
      <c r="Z669" s="7"/>
      <c r="AA669" s="8">
        <f>+Tabla1[[#This Row],[FECHA DE
NACIMIENTO]]</f>
        <v>21884</v>
      </c>
      <c r="AB669" s="20"/>
      <c r="AC669" s="7"/>
      <c r="AD669" s="7" t="str">
        <f>IF(COUNTIF(D$1:D668,D669)=0,"OK","Duplicado")</f>
        <v>OK</v>
      </c>
      <c r="AE669" s="7" t="str">
        <f t="shared" ca="1" si="105"/>
        <v>Inactivo</v>
      </c>
      <c r="AF669" s="9" t="s">
        <v>1091</v>
      </c>
      <c r="AG669" s="9" t="str">
        <f t="shared" si="108"/>
        <v>CMAC</v>
      </c>
      <c r="AH669" s="7"/>
      <c r="AI669" s="7"/>
      <c r="AJ669" s="7"/>
      <c r="AK669" s="7"/>
      <c r="AL669" s="7"/>
      <c r="AM669" s="7"/>
      <c r="AN669" s="7"/>
      <c r="AO669" s="7" t="e">
        <f ca="1">SEPARARAPELLIDOS2018(Tabla1[[#This Row],[APELLIDOS Y NOMBRES]])</f>
        <v>#NAME?</v>
      </c>
      <c r="AP669" s="7">
        <f t="shared" ca="1" si="109"/>
        <v>0</v>
      </c>
      <c r="AQ669" s="7">
        <f t="shared" ca="1" si="110"/>
        <v>0</v>
      </c>
      <c r="AR669" s="7">
        <f t="shared" ca="1" si="111"/>
        <v>0</v>
      </c>
      <c r="AS669" s="7" t="e">
        <f ca="1">QuitarSimbolos(Tabla1[[#This Row],[CODTRA5]])</f>
        <v>#NAME?</v>
      </c>
      <c r="AT669" s="7" t="s">
        <v>1974</v>
      </c>
      <c r="AU669" s="7">
        <f t="shared" si="106"/>
        <v>2</v>
      </c>
      <c r="AV669" s="7">
        <v>1</v>
      </c>
      <c r="AW669" s="7" t="str">
        <f>+Tabla1[[#This Row],[DNI23]]</f>
        <v>04632873</v>
      </c>
      <c r="AX669" s="7">
        <v>604</v>
      </c>
      <c r="AY669" s="8">
        <f>+Tabla1[[#This Row],[FECHA DE
NACIMIENTO]]</f>
        <v>21884</v>
      </c>
      <c r="AZ669" s="7">
        <f ca="1">+Tabla1[[#This Row],[CODTRA6]]</f>
        <v>0</v>
      </c>
      <c r="BA669" s="7">
        <f ca="1">+Tabla1[[#This Row],[CODTRA7]]</f>
        <v>0</v>
      </c>
      <c r="BB669" s="7" t="e">
        <f ca="1">+Tabla1[[#This Row],[CODTRA8]]</f>
        <v>#NAME?</v>
      </c>
      <c r="BC669" s="7">
        <f>+Tabla1[[#This Row],[SEXO]]</f>
        <v>2</v>
      </c>
      <c r="BD669" s="7">
        <v>9589</v>
      </c>
      <c r="BE669" s="7"/>
      <c r="BF669" s="7">
        <v>999987507</v>
      </c>
      <c r="BG669" s="10" t="s">
        <v>1704</v>
      </c>
      <c r="BH669" s="7"/>
      <c r="BI669" s="9"/>
      <c r="BJ669" s="7"/>
      <c r="BK669" s="7"/>
      <c r="BL669" s="7"/>
      <c r="BM669" s="7" t="s">
        <v>1738</v>
      </c>
      <c r="BN669" s="7">
        <v>5</v>
      </c>
      <c r="BO669" s="7"/>
      <c r="BP669" s="7"/>
      <c r="BQ669" s="7"/>
      <c r="BR669" s="7">
        <v>2</v>
      </c>
      <c r="BS669" s="7" t="s">
        <v>2360</v>
      </c>
      <c r="BT669" s="7"/>
      <c r="BU669" s="7">
        <v>40704</v>
      </c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9"/>
      <c r="CH669" s="9"/>
      <c r="CI669" s="9"/>
      <c r="CJ669" s="7">
        <v>1</v>
      </c>
    </row>
    <row r="670" spans="1:88" ht="15" x14ac:dyDescent="0.25">
      <c r="A670">
        <v>669</v>
      </c>
      <c r="B670" s="28">
        <v>1117</v>
      </c>
      <c r="C670" s="28" t="s">
        <v>1092</v>
      </c>
      <c r="D670" s="45">
        <v>3642981</v>
      </c>
      <c r="E670" s="29" t="s">
        <v>2968</v>
      </c>
      <c r="F670" s="29"/>
      <c r="G670" s="29" t="s">
        <v>1702</v>
      </c>
      <c r="H670" s="30">
        <f t="shared" si="107"/>
        <v>24678</v>
      </c>
      <c r="I670" s="29"/>
      <c r="J670" s="28">
        <v>0</v>
      </c>
      <c r="K670" s="31">
        <v>0</v>
      </c>
      <c r="L670" s="7"/>
      <c r="M670" s="7"/>
      <c r="N670" s="7"/>
      <c r="O670" s="32" t="str">
        <f>"Retención Judicial "&amp;(Tabla1[[#This Row],[JUDICIAL]]*100)&amp;"%"</f>
        <v>Retención Judicial 0%</v>
      </c>
      <c r="P670" s="7"/>
      <c r="Q670" s="33">
        <f t="shared" si="112"/>
        <v>930</v>
      </c>
      <c r="R670" s="34">
        <f>+Tabla1[[#This Row],[MINIMO VITAL]]*9%</f>
        <v>83.7</v>
      </c>
      <c r="S670" s="7"/>
      <c r="T670" s="7">
        <f t="shared" ca="1" si="103"/>
        <v>51</v>
      </c>
      <c r="U670" s="7" t="str">
        <f t="shared" si="104"/>
        <v>03642981</v>
      </c>
      <c r="V670" s="7"/>
      <c r="W670" s="7"/>
      <c r="X670" s="7"/>
      <c r="Y670" s="7"/>
      <c r="Z670" s="7"/>
      <c r="AA670" s="8">
        <f>+Tabla1[[#This Row],[FECHA DE
NACIMIENTO]]</f>
        <v>24678</v>
      </c>
      <c r="AB670" s="20">
        <v>3.1</v>
      </c>
      <c r="AC670" s="7"/>
      <c r="AD670" s="7" t="str">
        <f>IF(COUNTIF(D$1:D669,D670)=0,"OK","Duplicado")</f>
        <v>OK</v>
      </c>
      <c r="AE670" s="7" t="str">
        <f t="shared" ca="1" si="105"/>
        <v>Inactivo</v>
      </c>
      <c r="AF670" s="9" t="s">
        <v>1093</v>
      </c>
      <c r="AG670" s="9" t="str">
        <f t="shared" si="108"/>
        <v>CMAC</v>
      </c>
      <c r="AH670" s="7"/>
      <c r="AI670" s="7"/>
      <c r="AJ670" s="7"/>
      <c r="AK670" s="7"/>
      <c r="AL670" s="7"/>
      <c r="AM670" s="7"/>
      <c r="AN670" s="7"/>
      <c r="AO670" s="7" t="e">
        <f ca="1">SEPARARAPELLIDOS2018(Tabla1[[#This Row],[APELLIDOS Y NOMBRES]])</f>
        <v>#NAME?</v>
      </c>
      <c r="AP670" s="7">
        <f t="shared" ca="1" si="109"/>
        <v>0</v>
      </c>
      <c r="AQ670" s="7">
        <f t="shared" ca="1" si="110"/>
        <v>0</v>
      </c>
      <c r="AR670" s="7">
        <f t="shared" ca="1" si="111"/>
        <v>0</v>
      </c>
      <c r="AS670" s="7" t="e">
        <f ca="1">QuitarSimbolos(Tabla1[[#This Row],[CODTRA5]])</f>
        <v>#NAME?</v>
      </c>
      <c r="AT670" s="7" t="s">
        <v>1703</v>
      </c>
      <c r="AU670" s="7">
        <f t="shared" si="106"/>
        <v>1</v>
      </c>
      <c r="AV670" s="7">
        <v>1</v>
      </c>
      <c r="AW670" s="7" t="str">
        <f>+Tabla1[[#This Row],[DNI23]]</f>
        <v>03642981</v>
      </c>
      <c r="AX670" s="7">
        <v>604</v>
      </c>
      <c r="AY670" s="8">
        <f>+Tabla1[[#This Row],[FECHA DE
NACIMIENTO]]</f>
        <v>24678</v>
      </c>
      <c r="AZ670" s="7">
        <f ca="1">+Tabla1[[#This Row],[CODTRA6]]</f>
        <v>0</v>
      </c>
      <c r="BA670" s="7">
        <f ca="1">+Tabla1[[#This Row],[CODTRA7]]</f>
        <v>0</v>
      </c>
      <c r="BB670" s="7" t="e">
        <f ca="1">+Tabla1[[#This Row],[CODTRA8]]</f>
        <v>#NAME?</v>
      </c>
      <c r="BC670" s="7">
        <f>+Tabla1[[#This Row],[SEXO]]</f>
        <v>1</v>
      </c>
      <c r="BD670" s="7">
        <v>9589</v>
      </c>
      <c r="BE670" s="7"/>
      <c r="BF670" s="7">
        <v>999987507</v>
      </c>
      <c r="BG670" s="10" t="s">
        <v>1704</v>
      </c>
      <c r="BH670" s="7">
        <v>3</v>
      </c>
      <c r="BI670" s="9" t="s">
        <v>2086</v>
      </c>
      <c r="BJ670" s="7">
        <v>415</v>
      </c>
      <c r="BK670" s="7"/>
      <c r="BL670" s="7"/>
      <c r="BM670" s="7"/>
      <c r="BN670" s="7"/>
      <c r="BO670" s="7"/>
      <c r="BP670" s="7"/>
      <c r="BQ670" s="7"/>
      <c r="BR670" s="7">
        <v>2</v>
      </c>
      <c r="BS670" s="7" t="s">
        <v>2087</v>
      </c>
      <c r="BT670" s="7"/>
      <c r="BU670" s="7">
        <v>40701</v>
      </c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9"/>
      <c r="CH670" s="9"/>
      <c r="CI670" s="9"/>
      <c r="CJ670" s="7">
        <v>1</v>
      </c>
    </row>
    <row r="671" spans="1:88" ht="15" x14ac:dyDescent="0.25">
      <c r="A671">
        <v>670</v>
      </c>
      <c r="B671" s="28">
        <v>341</v>
      </c>
      <c r="C671" s="28" t="s">
        <v>1094</v>
      </c>
      <c r="D671" s="45">
        <v>4651359</v>
      </c>
      <c r="E671" s="29" t="s">
        <v>2969</v>
      </c>
      <c r="F671" s="29" t="s">
        <v>2970</v>
      </c>
      <c r="G671" s="29" t="s">
        <v>1736</v>
      </c>
      <c r="H671" s="30">
        <f t="shared" si="107"/>
        <v>27915</v>
      </c>
      <c r="I671" s="29" t="s">
        <v>1710</v>
      </c>
      <c r="J671" s="28">
        <v>0</v>
      </c>
      <c r="K671" s="31">
        <v>0</v>
      </c>
      <c r="L671" s="7"/>
      <c r="M671" s="7"/>
      <c r="N671" s="7"/>
      <c r="O671" s="32" t="str">
        <f>"Retención Judicial "&amp;(Tabla1[[#This Row],[JUDICIAL]]*100)&amp;"%"</f>
        <v>Retención Judicial 0%</v>
      </c>
      <c r="P671" s="7"/>
      <c r="Q671" s="33">
        <f t="shared" si="112"/>
        <v>930</v>
      </c>
      <c r="R671" s="34">
        <f>+Tabla1[[#This Row],[MINIMO VITAL]]*9%</f>
        <v>83.7</v>
      </c>
      <c r="S671" s="7"/>
      <c r="T671" s="7">
        <f t="shared" ca="1" si="103"/>
        <v>42</v>
      </c>
      <c r="U671" s="7" t="str">
        <f t="shared" si="104"/>
        <v>04651359</v>
      </c>
      <c r="V671" s="7"/>
      <c r="W671" s="7"/>
      <c r="X671" s="7"/>
      <c r="Y671" s="7"/>
      <c r="Z671" s="7"/>
      <c r="AA671" s="8">
        <f>+Tabla1[[#This Row],[FECHA DE
NACIMIENTO]]</f>
        <v>27915</v>
      </c>
      <c r="AB671" s="20"/>
      <c r="AC671" s="7"/>
      <c r="AD671" s="7" t="str">
        <f>IF(COUNTIF(D$1:D670,D671)=0,"OK","Duplicado")</f>
        <v>OK</v>
      </c>
      <c r="AE671" s="7" t="str">
        <f t="shared" ca="1" si="105"/>
        <v>Inactivo</v>
      </c>
      <c r="AF671" s="9" t="s">
        <v>1095</v>
      </c>
      <c r="AG671" s="9" t="str">
        <f t="shared" si="108"/>
        <v>CMAC</v>
      </c>
      <c r="AH671" s="7"/>
      <c r="AI671" s="7"/>
      <c r="AJ671" s="7"/>
      <c r="AK671" s="7"/>
      <c r="AL671" s="7"/>
      <c r="AM671" s="7"/>
      <c r="AN671" s="7"/>
      <c r="AO671" s="7" t="e">
        <f ca="1">SEPARARAPELLIDOS2018(Tabla1[[#This Row],[APELLIDOS Y NOMBRES]])</f>
        <v>#NAME?</v>
      </c>
      <c r="AP671" s="7">
        <f t="shared" ca="1" si="109"/>
        <v>0</v>
      </c>
      <c r="AQ671" s="7">
        <f t="shared" ca="1" si="110"/>
        <v>0</v>
      </c>
      <c r="AR671" s="7">
        <f t="shared" ca="1" si="111"/>
        <v>0</v>
      </c>
      <c r="AS671" s="7" t="e">
        <f ca="1">QuitarSimbolos(Tabla1[[#This Row],[CODTRA5]])</f>
        <v>#NAME?</v>
      </c>
      <c r="AT671" s="7" t="s">
        <v>1703</v>
      </c>
      <c r="AU671" s="7">
        <f t="shared" si="106"/>
        <v>1</v>
      </c>
      <c r="AV671" s="7">
        <v>1</v>
      </c>
      <c r="AW671" s="7" t="str">
        <f>+Tabla1[[#This Row],[DNI23]]</f>
        <v>04651359</v>
      </c>
      <c r="AX671" s="7">
        <v>604</v>
      </c>
      <c r="AY671" s="8">
        <f>+Tabla1[[#This Row],[FECHA DE
NACIMIENTO]]</f>
        <v>27915</v>
      </c>
      <c r="AZ671" s="7">
        <f ca="1">+Tabla1[[#This Row],[CODTRA6]]</f>
        <v>0</v>
      </c>
      <c r="BA671" s="7">
        <f ca="1">+Tabla1[[#This Row],[CODTRA7]]</f>
        <v>0</v>
      </c>
      <c r="BB671" s="7" t="e">
        <f ca="1">+Tabla1[[#This Row],[CODTRA8]]</f>
        <v>#NAME?</v>
      </c>
      <c r="BC671" s="7">
        <f>+Tabla1[[#This Row],[SEXO]]</f>
        <v>1</v>
      </c>
      <c r="BD671" s="7">
        <v>9589</v>
      </c>
      <c r="BE671" s="7"/>
      <c r="BF671" s="7">
        <v>953978846</v>
      </c>
      <c r="BG671" s="10" t="s">
        <v>2971</v>
      </c>
      <c r="BH671" s="7"/>
      <c r="BI671" s="9"/>
      <c r="BJ671" s="7"/>
      <c r="BK671" s="7"/>
      <c r="BL671" s="7"/>
      <c r="BM671" s="7" t="s">
        <v>1857</v>
      </c>
      <c r="BN671" s="7">
        <v>8</v>
      </c>
      <c r="BO671" s="7"/>
      <c r="BP671" s="7"/>
      <c r="BQ671" s="7"/>
      <c r="BR671" s="7">
        <v>1</v>
      </c>
      <c r="BS671" s="7" t="s">
        <v>2153</v>
      </c>
      <c r="BT671" s="7"/>
      <c r="BU671" s="7">
        <v>40701</v>
      </c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9"/>
      <c r="CH671" s="9"/>
      <c r="CI671" s="9"/>
      <c r="CJ671" s="7">
        <v>1</v>
      </c>
    </row>
    <row r="672" spans="1:88" ht="15" x14ac:dyDescent="0.25">
      <c r="A672">
        <v>671</v>
      </c>
      <c r="B672" s="28">
        <v>1118</v>
      </c>
      <c r="C672" s="28" t="s">
        <v>1096</v>
      </c>
      <c r="D672" s="45">
        <v>46540030</v>
      </c>
      <c r="E672" s="29" t="s">
        <v>2972</v>
      </c>
      <c r="F672" s="29"/>
      <c r="G672" s="29" t="s">
        <v>1702</v>
      </c>
      <c r="H672" s="30">
        <f t="shared" si="107"/>
        <v>32985</v>
      </c>
      <c r="I672" s="29"/>
      <c r="J672" s="28">
        <v>0</v>
      </c>
      <c r="K672" s="31">
        <v>0</v>
      </c>
      <c r="L672" s="7"/>
      <c r="M672" s="7"/>
      <c r="N672" s="7"/>
      <c r="O672" s="32" t="str">
        <f>"Retención Judicial "&amp;(Tabla1[[#This Row],[JUDICIAL]]*100)&amp;"%"</f>
        <v>Retención Judicial 0%</v>
      </c>
      <c r="P672" s="7"/>
      <c r="Q672" s="33">
        <f t="shared" si="112"/>
        <v>930</v>
      </c>
      <c r="R672" s="34">
        <f>+Tabla1[[#This Row],[MINIMO VITAL]]*9%</f>
        <v>83.7</v>
      </c>
      <c r="S672" s="7"/>
      <c r="T672" s="7">
        <f t="shared" ca="1" si="103"/>
        <v>28</v>
      </c>
      <c r="U672" s="7" t="str">
        <f t="shared" si="104"/>
        <v>46540030</v>
      </c>
      <c r="V672" s="7"/>
      <c r="W672" s="7"/>
      <c r="X672" s="7"/>
      <c r="Y672" s="7"/>
      <c r="Z672" s="7"/>
      <c r="AA672" s="8">
        <f>+Tabla1[[#This Row],[FECHA DE
NACIMIENTO]]</f>
        <v>32985</v>
      </c>
      <c r="AB672" s="20"/>
      <c r="AC672" s="7"/>
      <c r="AD672" s="7" t="str">
        <f>IF(COUNTIF(D$1:D671,D672)=0,"OK","Duplicado")</f>
        <v>OK</v>
      </c>
      <c r="AE672" s="7" t="str">
        <f t="shared" ca="1" si="105"/>
        <v>Inactivo</v>
      </c>
      <c r="AF672" s="9" t="s">
        <v>1097</v>
      </c>
      <c r="AG672" s="9" t="str">
        <f t="shared" si="108"/>
        <v>CMAC</v>
      </c>
      <c r="AH672" s="7"/>
      <c r="AI672" s="7"/>
      <c r="AJ672" s="7"/>
      <c r="AK672" s="7"/>
      <c r="AL672" s="7"/>
      <c r="AM672" s="7"/>
      <c r="AN672" s="7"/>
      <c r="AO672" s="7" t="e">
        <f ca="1">SEPARARAPELLIDOS2018(Tabla1[[#This Row],[APELLIDOS Y NOMBRES]])</f>
        <v>#NAME?</v>
      </c>
      <c r="AP672" s="7">
        <f t="shared" ca="1" si="109"/>
        <v>0</v>
      </c>
      <c r="AQ672" s="7">
        <f t="shared" ca="1" si="110"/>
        <v>0</v>
      </c>
      <c r="AR672" s="7">
        <f t="shared" ca="1" si="111"/>
        <v>0</v>
      </c>
      <c r="AS672" s="7" t="e">
        <f ca="1">QuitarSimbolos(Tabla1[[#This Row],[CODTRA5]])</f>
        <v>#NAME?</v>
      </c>
      <c r="AT672" s="7" t="s">
        <v>1703</v>
      </c>
      <c r="AU672" s="7">
        <f t="shared" si="106"/>
        <v>1</v>
      </c>
      <c r="AV672" s="7">
        <v>1</v>
      </c>
      <c r="AW672" s="7" t="str">
        <f>+Tabla1[[#This Row],[DNI23]]</f>
        <v>46540030</v>
      </c>
      <c r="AX672" s="7">
        <v>604</v>
      </c>
      <c r="AY672" s="8">
        <f>+Tabla1[[#This Row],[FECHA DE
NACIMIENTO]]</f>
        <v>32985</v>
      </c>
      <c r="AZ672" s="7">
        <f ca="1">+Tabla1[[#This Row],[CODTRA6]]</f>
        <v>0</v>
      </c>
      <c r="BA672" s="7">
        <f ca="1">+Tabla1[[#This Row],[CODTRA7]]</f>
        <v>0</v>
      </c>
      <c r="BB672" s="7" t="e">
        <f ca="1">+Tabla1[[#This Row],[CODTRA8]]</f>
        <v>#NAME?</v>
      </c>
      <c r="BC672" s="7">
        <f>+Tabla1[[#This Row],[SEXO]]</f>
        <v>1</v>
      </c>
      <c r="BD672" s="7">
        <v>9589</v>
      </c>
      <c r="BE672" s="7"/>
      <c r="BF672" s="7">
        <v>967288551</v>
      </c>
      <c r="BG672" s="10" t="s">
        <v>2973</v>
      </c>
      <c r="BH672" s="7">
        <v>3</v>
      </c>
      <c r="BI672" s="9" t="s">
        <v>2086</v>
      </c>
      <c r="BJ672" s="7">
        <v>191</v>
      </c>
      <c r="BK672" s="7"/>
      <c r="BL672" s="7"/>
      <c r="BM672" s="7"/>
      <c r="BN672" s="7"/>
      <c r="BO672" s="7"/>
      <c r="BP672" s="7"/>
      <c r="BQ672" s="7"/>
      <c r="BR672" s="7">
        <v>2</v>
      </c>
      <c r="BS672" s="7" t="s">
        <v>2087</v>
      </c>
      <c r="BT672" s="7"/>
      <c r="BU672" s="7">
        <v>40701</v>
      </c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9"/>
      <c r="CH672" s="9"/>
      <c r="CI672" s="9"/>
      <c r="CJ672" s="7">
        <v>1</v>
      </c>
    </row>
    <row r="673" spans="1:88" ht="15" x14ac:dyDescent="0.25">
      <c r="A673">
        <v>672</v>
      </c>
      <c r="B673" s="28">
        <v>573</v>
      </c>
      <c r="C673" s="28" t="s">
        <v>1098</v>
      </c>
      <c r="D673" s="45">
        <v>30826530</v>
      </c>
      <c r="E673" s="29" t="s">
        <v>2974</v>
      </c>
      <c r="F673" s="29" t="s">
        <v>2975</v>
      </c>
      <c r="G673" s="29" t="s">
        <v>1757</v>
      </c>
      <c r="H673" s="30">
        <f t="shared" si="107"/>
        <v>24100</v>
      </c>
      <c r="I673" s="29" t="s">
        <v>1737</v>
      </c>
      <c r="J673" s="28">
        <v>0</v>
      </c>
      <c r="K673" s="31">
        <v>0</v>
      </c>
      <c r="L673" s="7"/>
      <c r="M673" s="7"/>
      <c r="N673" s="7"/>
      <c r="O673" s="32" t="str">
        <f>"Retención Judicial "&amp;(Tabla1[[#This Row],[JUDICIAL]]*100)&amp;"%"</f>
        <v>Retención Judicial 0%</v>
      </c>
      <c r="P673" s="7"/>
      <c r="Q673" s="33">
        <f t="shared" si="112"/>
        <v>930</v>
      </c>
      <c r="R673" s="34">
        <f>+Tabla1[[#This Row],[MINIMO VITAL]]*9%</f>
        <v>83.7</v>
      </c>
      <c r="S673" s="7"/>
      <c r="T673" s="7">
        <f t="shared" ca="1" si="103"/>
        <v>53</v>
      </c>
      <c r="U673" s="7" t="str">
        <f t="shared" si="104"/>
        <v>30826530</v>
      </c>
      <c r="V673" s="7"/>
      <c r="W673" s="7"/>
      <c r="X673" s="7"/>
      <c r="Y673" s="7"/>
      <c r="Z673" s="7"/>
      <c r="AA673" s="8">
        <f>+Tabla1[[#This Row],[FECHA DE
NACIMIENTO]]</f>
        <v>24100</v>
      </c>
      <c r="AB673" s="20"/>
      <c r="AC673" s="7"/>
      <c r="AD673" s="7" t="str">
        <f>IF(COUNTIF(D$1:D672,D673)=0,"OK","Duplicado")</f>
        <v>OK</v>
      </c>
      <c r="AE673" s="7" t="str">
        <f t="shared" ca="1" si="105"/>
        <v>Inactivo</v>
      </c>
      <c r="AF673" s="9" t="s">
        <v>1099</v>
      </c>
      <c r="AG673" s="9" t="str">
        <f t="shared" si="108"/>
        <v>CMAC</v>
      </c>
      <c r="AH673" s="7"/>
      <c r="AI673" s="7"/>
      <c r="AJ673" s="7"/>
      <c r="AK673" s="7"/>
      <c r="AL673" s="7"/>
      <c r="AM673" s="7"/>
      <c r="AN673" s="7"/>
      <c r="AO673" s="7" t="e">
        <f ca="1">SEPARARAPELLIDOS2018(Tabla1[[#This Row],[APELLIDOS Y NOMBRES]])</f>
        <v>#NAME?</v>
      </c>
      <c r="AP673" s="7">
        <f t="shared" ca="1" si="109"/>
        <v>0</v>
      </c>
      <c r="AQ673" s="7">
        <f t="shared" ca="1" si="110"/>
        <v>0</v>
      </c>
      <c r="AR673" s="7">
        <f t="shared" ca="1" si="111"/>
        <v>0</v>
      </c>
      <c r="AS673" s="7" t="e">
        <f ca="1">QuitarSimbolos(Tabla1[[#This Row],[CODTRA5]])</f>
        <v>#NAME?</v>
      </c>
      <c r="AT673" s="7" t="s">
        <v>1974</v>
      </c>
      <c r="AU673" s="7">
        <f t="shared" si="106"/>
        <v>2</v>
      </c>
      <c r="AV673" s="7">
        <v>1</v>
      </c>
      <c r="AW673" s="7" t="str">
        <f>+Tabla1[[#This Row],[DNI23]]</f>
        <v>30826530</v>
      </c>
      <c r="AX673" s="7">
        <v>604</v>
      </c>
      <c r="AY673" s="8">
        <f>+Tabla1[[#This Row],[FECHA DE
NACIMIENTO]]</f>
        <v>24100</v>
      </c>
      <c r="AZ673" s="7">
        <f ca="1">+Tabla1[[#This Row],[CODTRA6]]</f>
        <v>0</v>
      </c>
      <c r="BA673" s="7">
        <f ca="1">+Tabla1[[#This Row],[CODTRA7]]</f>
        <v>0</v>
      </c>
      <c r="BB673" s="7" t="e">
        <f ca="1">+Tabla1[[#This Row],[CODTRA8]]</f>
        <v>#NAME?</v>
      </c>
      <c r="BC673" s="7">
        <f>+Tabla1[[#This Row],[SEXO]]</f>
        <v>2</v>
      </c>
      <c r="BD673" s="7">
        <v>9589</v>
      </c>
      <c r="BE673" s="7"/>
      <c r="BF673" s="7">
        <v>959616135</v>
      </c>
      <c r="BG673" s="10" t="s">
        <v>1704</v>
      </c>
      <c r="BH673" s="7"/>
      <c r="BI673" s="9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 t="s">
        <v>2976</v>
      </c>
      <c r="BU673" s="7">
        <v>40704</v>
      </c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9"/>
      <c r="CH673" s="9"/>
      <c r="CI673" s="9"/>
      <c r="CJ673" s="7">
        <v>1</v>
      </c>
    </row>
    <row r="674" spans="1:88" ht="15" x14ac:dyDescent="0.25">
      <c r="A674">
        <v>673</v>
      </c>
      <c r="B674" s="28">
        <v>1120</v>
      </c>
      <c r="C674" s="28" t="s">
        <v>1100</v>
      </c>
      <c r="D674" s="45">
        <v>799900</v>
      </c>
      <c r="E674" s="29" t="s">
        <v>2977</v>
      </c>
      <c r="F674" s="29"/>
      <c r="G674" s="29" t="s">
        <v>1702</v>
      </c>
      <c r="H674" s="30">
        <f t="shared" si="107"/>
        <v>27564</v>
      </c>
      <c r="I674" s="29"/>
      <c r="J674" s="28">
        <v>0</v>
      </c>
      <c r="K674" s="31">
        <v>0</v>
      </c>
      <c r="L674" s="7"/>
      <c r="M674" s="7"/>
      <c r="N674" s="7"/>
      <c r="O674" s="32" t="str">
        <f>"Retención Judicial "&amp;(Tabla1[[#This Row],[JUDICIAL]]*100)&amp;"%"</f>
        <v>Retención Judicial 0%</v>
      </c>
      <c r="P674" s="7"/>
      <c r="Q674" s="33">
        <f t="shared" si="112"/>
        <v>930</v>
      </c>
      <c r="R674" s="34">
        <f>+Tabla1[[#This Row],[MINIMO VITAL]]*9%</f>
        <v>83.7</v>
      </c>
      <c r="S674" s="7"/>
      <c r="T674" s="7">
        <f t="shared" ca="1" si="103"/>
        <v>43</v>
      </c>
      <c r="U674" s="7" t="str">
        <f t="shared" si="104"/>
        <v>00799900</v>
      </c>
      <c r="V674" s="7"/>
      <c r="W674" s="7"/>
      <c r="X674" s="7"/>
      <c r="Y674" s="7"/>
      <c r="Z674" s="7"/>
      <c r="AA674" s="8">
        <f>+Tabla1[[#This Row],[FECHA DE
NACIMIENTO]]</f>
        <v>27564</v>
      </c>
      <c r="AB674" s="20"/>
      <c r="AC674" s="7"/>
      <c r="AD674" s="7" t="str">
        <f>IF(COUNTIF(D$1:D673,D674)=0,"OK","Duplicado")</f>
        <v>OK</v>
      </c>
      <c r="AE674" s="7" t="str">
        <f t="shared" ca="1" si="105"/>
        <v>Inactivo</v>
      </c>
      <c r="AF674" s="9" t="s">
        <v>1101</v>
      </c>
      <c r="AG674" s="9" t="str">
        <f t="shared" si="108"/>
        <v>CMAC</v>
      </c>
      <c r="AH674" s="7"/>
      <c r="AI674" s="7"/>
      <c r="AJ674" s="7"/>
      <c r="AK674" s="7"/>
      <c r="AL674" s="7"/>
      <c r="AM674" s="7"/>
      <c r="AN674" s="7"/>
      <c r="AO674" s="7" t="e">
        <f ca="1">SEPARARAPELLIDOS2018(Tabla1[[#This Row],[APELLIDOS Y NOMBRES]])</f>
        <v>#NAME?</v>
      </c>
      <c r="AP674" s="7">
        <f t="shared" ca="1" si="109"/>
        <v>0</v>
      </c>
      <c r="AQ674" s="7">
        <f t="shared" ca="1" si="110"/>
        <v>0</v>
      </c>
      <c r="AR674" s="7">
        <f t="shared" ca="1" si="111"/>
        <v>0</v>
      </c>
      <c r="AS674" s="7" t="e">
        <f ca="1">QuitarSimbolos(Tabla1[[#This Row],[CODTRA5]])</f>
        <v>#NAME?</v>
      </c>
      <c r="AT674" s="7" t="s">
        <v>1974</v>
      </c>
      <c r="AU674" s="7">
        <f t="shared" si="106"/>
        <v>2</v>
      </c>
      <c r="AV674" s="7">
        <v>1</v>
      </c>
      <c r="AW674" s="7" t="str">
        <f>+Tabla1[[#This Row],[DNI23]]</f>
        <v>00799900</v>
      </c>
      <c r="AX674" s="7">
        <v>604</v>
      </c>
      <c r="AY674" s="8">
        <f>+Tabla1[[#This Row],[FECHA DE
NACIMIENTO]]</f>
        <v>27564</v>
      </c>
      <c r="AZ674" s="7">
        <f ca="1">+Tabla1[[#This Row],[CODTRA6]]</f>
        <v>0</v>
      </c>
      <c r="BA674" s="7">
        <f ca="1">+Tabla1[[#This Row],[CODTRA7]]</f>
        <v>0</v>
      </c>
      <c r="BB674" s="7" t="e">
        <f ca="1">+Tabla1[[#This Row],[CODTRA8]]</f>
        <v>#NAME?</v>
      </c>
      <c r="BC674" s="7">
        <f>+Tabla1[[#This Row],[SEXO]]</f>
        <v>2</v>
      </c>
      <c r="BD674" s="7">
        <v>9589</v>
      </c>
      <c r="BE674" s="7"/>
      <c r="BF674" s="7">
        <v>999987507</v>
      </c>
      <c r="BG674" s="10" t="s">
        <v>1704</v>
      </c>
      <c r="BH674" s="7">
        <v>3</v>
      </c>
      <c r="BI674" s="9" t="s">
        <v>1937</v>
      </c>
      <c r="BJ674" s="7">
        <v>369</v>
      </c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>
        <v>40704</v>
      </c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9"/>
      <c r="CH674" s="9"/>
      <c r="CI674" s="9"/>
      <c r="CJ674" s="7">
        <v>1</v>
      </c>
    </row>
    <row r="675" spans="1:88" ht="15" x14ac:dyDescent="0.25">
      <c r="A675">
        <v>674</v>
      </c>
      <c r="B675" s="28">
        <v>418</v>
      </c>
      <c r="C675" s="28" t="s">
        <v>1102</v>
      </c>
      <c r="D675" s="45">
        <v>40572330</v>
      </c>
      <c r="E675" s="35" t="s">
        <v>3526</v>
      </c>
      <c r="F675" s="35" t="s">
        <v>3693</v>
      </c>
      <c r="G675" s="35" t="s">
        <v>1736</v>
      </c>
      <c r="H675" s="30">
        <f t="shared" si="107"/>
        <v>27467</v>
      </c>
      <c r="I675" s="29" t="s">
        <v>1710</v>
      </c>
      <c r="J675" s="28">
        <v>0</v>
      </c>
      <c r="K675" s="31">
        <v>0</v>
      </c>
      <c r="L675" s="7"/>
      <c r="M675" s="7"/>
      <c r="N675" s="7"/>
      <c r="O675" s="32" t="str">
        <f>"Retención Judicial "&amp;(Tabla1[[#This Row],[JUDICIAL]]*100)&amp;"%"</f>
        <v>Retención Judicial 0%</v>
      </c>
      <c r="P675" s="7"/>
      <c r="Q675" s="33">
        <f t="shared" si="112"/>
        <v>930</v>
      </c>
      <c r="R675" s="34">
        <f>+Tabla1[[#This Row],[MINIMO VITAL]]*9%</f>
        <v>83.7</v>
      </c>
      <c r="S675" s="7"/>
      <c r="T675" s="7">
        <f t="shared" ca="1" si="103"/>
        <v>44</v>
      </c>
      <c r="U675" s="7" t="str">
        <f t="shared" si="104"/>
        <v>40572330</v>
      </c>
      <c r="V675" s="7"/>
      <c r="W675" s="7"/>
      <c r="X675" s="7"/>
      <c r="Y675" s="7"/>
      <c r="Z675" s="7"/>
      <c r="AA675" s="8">
        <f>+Tabla1[[#This Row],[FECHA DE
NACIMIENTO]]</f>
        <v>27467</v>
      </c>
      <c r="AB675" s="20"/>
      <c r="AC675" s="7"/>
      <c r="AD675" s="7" t="str">
        <f>IF(COUNTIF(D$1:D674,D675)=0,"OK","Duplicado")</f>
        <v>OK</v>
      </c>
      <c r="AE675" s="7" t="str">
        <f t="shared" ca="1" si="105"/>
        <v>Inactivo</v>
      </c>
      <c r="AF675" s="9" t="s">
        <v>1720</v>
      </c>
      <c r="AG675" s="9" t="str">
        <f t="shared" si="108"/>
        <v/>
      </c>
      <c r="AH675" s="7"/>
      <c r="AI675" s="7"/>
      <c r="AJ675" s="7"/>
      <c r="AK675" s="7"/>
      <c r="AL675" s="7"/>
      <c r="AM675" s="7"/>
      <c r="AN675" s="7"/>
      <c r="AO675" s="7" t="e">
        <f ca="1">SEPARARAPELLIDOS2018(Tabla1[[#This Row],[APELLIDOS Y NOMBRES]])</f>
        <v>#NAME?</v>
      </c>
      <c r="AP675" s="7">
        <f t="shared" ca="1" si="109"/>
        <v>0</v>
      </c>
      <c r="AQ675" s="7">
        <f t="shared" ca="1" si="110"/>
        <v>0</v>
      </c>
      <c r="AR675" s="7">
        <f t="shared" ca="1" si="111"/>
        <v>0</v>
      </c>
      <c r="AS675" s="7" t="e">
        <f ca="1">QuitarSimbolos(Tabla1[[#This Row],[CODTRA5]])</f>
        <v>#NAME?</v>
      </c>
      <c r="AT675" s="7" t="s">
        <v>1703</v>
      </c>
      <c r="AU675" s="7">
        <f t="shared" si="106"/>
        <v>1</v>
      </c>
      <c r="AV675" s="7">
        <v>1</v>
      </c>
      <c r="AW675" s="7" t="str">
        <f>+Tabla1[[#This Row],[DNI23]]</f>
        <v>40572330</v>
      </c>
      <c r="AX675" s="7">
        <v>604</v>
      </c>
      <c r="AY675" s="8">
        <f>+Tabla1[[#This Row],[FECHA DE
NACIMIENTO]]</f>
        <v>27467</v>
      </c>
      <c r="AZ675" s="7">
        <f ca="1">+Tabla1[[#This Row],[CODTRA6]]</f>
        <v>0</v>
      </c>
      <c r="BA675" s="7">
        <f ca="1">+Tabla1[[#This Row],[CODTRA7]]</f>
        <v>0</v>
      </c>
      <c r="BB675" s="7" t="e">
        <f ca="1">+Tabla1[[#This Row],[CODTRA8]]</f>
        <v>#NAME?</v>
      </c>
      <c r="BC675" s="7">
        <f>+Tabla1[[#This Row],[SEXO]]</f>
        <v>1</v>
      </c>
      <c r="BD675" s="7">
        <v>9589</v>
      </c>
      <c r="BE675" s="7"/>
      <c r="BF675" s="7">
        <v>959616135</v>
      </c>
      <c r="BG675" s="10" t="s">
        <v>1704</v>
      </c>
      <c r="BH675" s="7"/>
      <c r="BI675" s="9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9"/>
      <c r="CH675" s="9"/>
      <c r="CI675" s="9"/>
      <c r="CJ675" s="7">
        <v>1</v>
      </c>
    </row>
    <row r="676" spans="1:88" ht="15" x14ac:dyDescent="0.25">
      <c r="A676">
        <v>675</v>
      </c>
      <c r="B676" s="28">
        <v>404</v>
      </c>
      <c r="C676" s="28" t="s">
        <v>1103</v>
      </c>
      <c r="D676" s="45">
        <v>30833578</v>
      </c>
      <c r="E676" s="29" t="s">
        <v>2978</v>
      </c>
      <c r="F676" s="29" t="s">
        <v>2979</v>
      </c>
      <c r="G676" s="29" t="s">
        <v>1742</v>
      </c>
      <c r="H676" s="30">
        <f t="shared" si="107"/>
        <v>24328</v>
      </c>
      <c r="I676" s="29" t="s">
        <v>1710</v>
      </c>
      <c r="J676" s="28">
        <v>0</v>
      </c>
      <c r="K676" s="31">
        <v>0</v>
      </c>
      <c r="L676" s="7"/>
      <c r="M676" s="7"/>
      <c r="N676" s="7"/>
      <c r="O676" s="32" t="str">
        <f>"Retención Judicial "&amp;(Tabla1[[#This Row],[JUDICIAL]]*100)&amp;"%"</f>
        <v>Retención Judicial 0%</v>
      </c>
      <c r="P676" s="7"/>
      <c r="Q676" s="33">
        <f t="shared" si="112"/>
        <v>930</v>
      </c>
      <c r="R676" s="34">
        <f>+Tabla1[[#This Row],[MINIMO VITAL]]*9%</f>
        <v>83.7</v>
      </c>
      <c r="S676" s="7"/>
      <c r="T676" s="7">
        <f t="shared" ca="1" si="103"/>
        <v>52</v>
      </c>
      <c r="U676" s="7" t="str">
        <f t="shared" si="104"/>
        <v>30833578</v>
      </c>
      <c r="V676" s="7"/>
      <c r="W676" s="7"/>
      <c r="X676" s="7"/>
      <c r="Y676" s="7"/>
      <c r="Z676" s="7"/>
      <c r="AA676" s="8">
        <f>+Tabla1[[#This Row],[FECHA DE
NACIMIENTO]]</f>
        <v>24328</v>
      </c>
      <c r="AB676" s="20">
        <v>3.1</v>
      </c>
      <c r="AC676" s="7"/>
      <c r="AD676" s="7" t="str">
        <f>IF(COUNTIF(D$1:D675,D676)=0,"OK","Duplicado")</f>
        <v>OK</v>
      </c>
      <c r="AE676" s="7" t="str">
        <f t="shared" ca="1" si="105"/>
        <v>Inactivo</v>
      </c>
      <c r="AF676" s="9" t="s">
        <v>1104</v>
      </c>
      <c r="AG676" s="9" t="str">
        <f t="shared" si="108"/>
        <v>CMAC</v>
      </c>
      <c r="AH676" s="7"/>
      <c r="AI676" s="7"/>
      <c r="AJ676" s="7"/>
      <c r="AK676" s="7"/>
      <c r="AL676" s="7"/>
      <c r="AM676" s="7"/>
      <c r="AN676" s="7"/>
      <c r="AO676" s="7" t="e">
        <f ca="1">SEPARARAPELLIDOS2018(Tabla1[[#This Row],[APELLIDOS Y NOMBRES]])</f>
        <v>#NAME?</v>
      </c>
      <c r="AP676" s="7">
        <f t="shared" ca="1" si="109"/>
        <v>0</v>
      </c>
      <c r="AQ676" s="7">
        <f t="shared" ca="1" si="110"/>
        <v>0</v>
      </c>
      <c r="AR676" s="7">
        <f t="shared" ca="1" si="111"/>
        <v>0</v>
      </c>
      <c r="AS676" s="7" t="e">
        <f ca="1">QuitarSimbolos(Tabla1[[#This Row],[CODTRA5]])</f>
        <v>#NAME?</v>
      </c>
      <c r="AT676" s="7" t="s">
        <v>1703</v>
      </c>
      <c r="AU676" s="7">
        <f t="shared" si="106"/>
        <v>1</v>
      </c>
      <c r="AV676" s="7">
        <v>1</v>
      </c>
      <c r="AW676" s="7" t="str">
        <f>+Tabla1[[#This Row],[DNI23]]</f>
        <v>30833578</v>
      </c>
      <c r="AX676" s="7">
        <v>604</v>
      </c>
      <c r="AY676" s="8">
        <f>+Tabla1[[#This Row],[FECHA DE
NACIMIENTO]]</f>
        <v>24328</v>
      </c>
      <c r="AZ676" s="7">
        <f ca="1">+Tabla1[[#This Row],[CODTRA6]]</f>
        <v>0</v>
      </c>
      <c r="BA676" s="7">
        <f ca="1">+Tabla1[[#This Row],[CODTRA7]]</f>
        <v>0</v>
      </c>
      <c r="BB676" s="7" t="e">
        <f ca="1">+Tabla1[[#This Row],[CODTRA8]]</f>
        <v>#NAME?</v>
      </c>
      <c r="BC676" s="7">
        <f>+Tabla1[[#This Row],[SEXO]]</f>
        <v>1</v>
      </c>
      <c r="BD676" s="7">
        <v>9589</v>
      </c>
      <c r="BE676" s="7"/>
      <c r="BF676" s="7">
        <v>978026222</v>
      </c>
      <c r="BG676" s="10" t="s">
        <v>2980</v>
      </c>
      <c r="BH676" s="7">
        <v>3</v>
      </c>
      <c r="BI676" s="9" t="s">
        <v>2981</v>
      </c>
      <c r="BJ676" s="7">
        <v>213</v>
      </c>
      <c r="BK676" s="7"/>
      <c r="BL676" s="7"/>
      <c r="BM676" s="7"/>
      <c r="BN676" s="7"/>
      <c r="BO676" s="7"/>
      <c r="BP676" s="7"/>
      <c r="BQ676" s="7"/>
      <c r="BR676" s="7">
        <v>2</v>
      </c>
      <c r="BS676" s="7" t="s">
        <v>1961</v>
      </c>
      <c r="BT676" s="7"/>
      <c r="BU676" s="7">
        <v>40701</v>
      </c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9"/>
      <c r="CH676" s="9"/>
      <c r="CI676" s="9"/>
      <c r="CJ676" s="7">
        <v>1</v>
      </c>
    </row>
    <row r="677" spans="1:88" ht="15" x14ac:dyDescent="0.25">
      <c r="A677">
        <v>676</v>
      </c>
      <c r="B677" s="28">
        <v>193</v>
      </c>
      <c r="C677" s="28" t="s">
        <v>1105</v>
      </c>
      <c r="D677" s="45">
        <v>30831247</v>
      </c>
      <c r="E677" s="29" t="s">
        <v>2982</v>
      </c>
      <c r="F677" s="29"/>
      <c r="G677" s="29" t="s">
        <v>1702</v>
      </c>
      <c r="H677" s="30">
        <f t="shared" si="107"/>
        <v>20530</v>
      </c>
      <c r="I677" s="29"/>
      <c r="J677" s="28">
        <v>0</v>
      </c>
      <c r="K677" s="31">
        <v>0</v>
      </c>
      <c r="L677" s="7"/>
      <c r="M677" s="7"/>
      <c r="N677" s="7"/>
      <c r="O677" s="32" t="str">
        <f>"Retención Judicial "&amp;(Tabla1[[#This Row],[JUDICIAL]]*100)&amp;"%"</f>
        <v>Retención Judicial 0%</v>
      </c>
      <c r="P677" s="7"/>
      <c r="Q677" s="33">
        <f t="shared" si="112"/>
        <v>930</v>
      </c>
      <c r="R677" s="34">
        <f>+Tabla1[[#This Row],[MINIMO VITAL]]*9%</f>
        <v>83.7</v>
      </c>
      <c r="S677" s="7"/>
      <c r="T677" s="7">
        <f t="shared" ca="1" si="103"/>
        <v>63</v>
      </c>
      <c r="U677" s="7" t="str">
        <f t="shared" si="104"/>
        <v>30831247</v>
      </c>
      <c r="V677" s="7"/>
      <c r="W677" s="7"/>
      <c r="X677" s="7"/>
      <c r="Y677" s="7"/>
      <c r="Z677" s="7"/>
      <c r="AA677" s="8">
        <f>+Tabla1[[#This Row],[FECHA DE
NACIMIENTO]]</f>
        <v>20530</v>
      </c>
      <c r="AB677" s="20">
        <v>3.1</v>
      </c>
      <c r="AC677" s="7"/>
      <c r="AD677" s="7" t="str">
        <f>IF(COUNTIF(D$1:D676,D677)=0,"OK","Duplicado")</f>
        <v>OK</v>
      </c>
      <c r="AE677" s="7" t="str">
        <f t="shared" ca="1" si="105"/>
        <v>Inactivo</v>
      </c>
      <c r="AF677" s="9" t="s">
        <v>1106</v>
      </c>
      <c r="AG677" s="9" t="str">
        <f t="shared" si="108"/>
        <v>CMAC</v>
      </c>
      <c r="AH677" s="7"/>
      <c r="AI677" s="7"/>
      <c r="AJ677" s="7"/>
      <c r="AK677" s="7"/>
      <c r="AL677" s="7"/>
      <c r="AM677" s="7"/>
      <c r="AN677" s="7"/>
      <c r="AO677" s="7" t="e">
        <f ca="1">SEPARARAPELLIDOS2018(Tabla1[[#This Row],[APELLIDOS Y NOMBRES]])</f>
        <v>#NAME?</v>
      </c>
      <c r="AP677" s="7">
        <f t="shared" ca="1" si="109"/>
        <v>0</v>
      </c>
      <c r="AQ677" s="7">
        <f t="shared" ca="1" si="110"/>
        <v>0</v>
      </c>
      <c r="AR677" s="7">
        <f t="shared" ca="1" si="111"/>
        <v>0</v>
      </c>
      <c r="AS677" s="7" t="e">
        <f ca="1">QuitarSimbolos(Tabla1[[#This Row],[CODTRA5]])</f>
        <v>#NAME?</v>
      </c>
      <c r="AT677" s="7" t="s">
        <v>1703</v>
      </c>
      <c r="AU677" s="7">
        <f t="shared" si="106"/>
        <v>1</v>
      </c>
      <c r="AV677" s="7">
        <v>1</v>
      </c>
      <c r="AW677" s="7" t="str">
        <f>+Tabla1[[#This Row],[DNI23]]</f>
        <v>30831247</v>
      </c>
      <c r="AX677" s="7">
        <v>604</v>
      </c>
      <c r="AY677" s="8">
        <f>+Tabla1[[#This Row],[FECHA DE
NACIMIENTO]]</f>
        <v>20530</v>
      </c>
      <c r="AZ677" s="7">
        <f ca="1">+Tabla1[[#This Row],[CODTRA6]]</f>
        <v>0</v>
      </c>
      <c r="BA677" s="7">
        <f ca="1">+Tabla1[[#This Row],[CODTRA7]]</f>
        <v>0</v>
      </c>
      <c r="BB677" s="7" t="e">
        <f ca="1">+Tabla1[[#This Row],[CODTRA8]]</f>
        <v>#NAME?</v>
      </c>
      <c r="BC677" s="7">
        <f>+Tabla1[[#This Row],[SEXO]]</f>
        <v>1</v>
      </c>
      <c r="BD677" s="7">
        <v>9589</v>
      </c>
      <c r="BE677" s="7"/>
      <c r="BF677" s="7">
        <v>959616135</v>
      </c>
      <c r="BG677" s="10" t="s">
        <v>1704</v>
      </c>
      <c r="BH677" s="7"/>
      <c r="BI677" s="9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9"/>
      <c r="CH677" s="9"/>
      <c r="CI677" s="9"/>
      <c r="CJ677" s="7">
        <v>1</v>
      </c>
    </row>
    <row r="678" spans="1:88" ht="15" x14ac:dyDescent="0.25">
      <c r="A678">
        <v>677</v>
      </c>
      <c r="B678" s="28">
        <v>49</v>
      </c>
      <c r="C678" s="28" t="s">
        <v>1107</v>
      </c>
      <c r="D678" s="45">
        <v>30831174</v>
      </c>
      <c r="E678" s="29" t="s">
        <v>2983</v>
      </c>
      <c r="F678" s="29"/>
      <c r="G678" s="29" t="s">
        <v>1702</v>
      </c>
      <c r="H678" s="30">
        <f t="shared" si="107"/>
        <v>19659</v>
      </c>
      <c r="I678" s="29"/>
      <c r="J678" s="28">
        <v>0</v>
      </c>
      <c r="K678" s="31">
        <v>0</v>
      </c>
      <c r="L678" s="7"/>
      <c r="M678" s="7"/>
      <c r="N678" s="7"/>
      <c r="O678" s="32" t="str">
        <f>"Retención Judicial "&amp;(Tabla1[[#This Row],[JUDICIAL]]*100)&amp;"%"</f>
        <v>Retención Judicial 0%</v>
      </c>
      <c r="P678" s="7"/>
      <c r="Q678" s="33">
        <f t="shared" si="112"/>
        <v>930</v>
      </c>
      <c r="R678" s="34">
        <f>+Tabla1[[#This Row],[MINIMO VITAL]]*9%</f>
        <v>83.7</v>
      </c>
      <c r="S678" s="7"/>
      <c r="T678" s="7">
        <f t="shared" ca="1" si="103"/>
        <v>65</v>
      </c>
      <c r="U678" s="7" t="str">
        <f t="shared" si="104"/>
        <v>30831174</v>
      </c>
      <c r="V678" s="7"/>
      <c r="W678" s="7"/>
      <c r="X678" s="7"/>
      <c r="Y678" s="7"/>
      <c r="Z678" s="7"/>
      <c r="AA678" s="8">
        <f>+Tabla1[[#This Row],[FECHA DE
NACIMIENTO]]</f>
        <v>19659</v>
      </c>
      <c r="AB678" s="20"/>
      <c r="AC678" s="7"/>
      <c r="AD678" s="7" t="str">
        <f>IF(COUNTIF(D$1:D677,D678)=0,"OK","Duplicado")</f>
        <v>OK</v>
      </c>
      <c r="AE678" s="7" t="str">
        <f t="shared" ca="1" si="105"/>
        <v>Inactivo</v>
      </c>
      <c r="AF678" s="9" t="s">
        <v>1108</v>
      </c>
      <c r="AG678" s="9" t="str">
        <f t="shared" si="108"/>
        <v>CMAC</v>
      </c>
      <c r="AH678" s="7"/>
      <c r="AI678" s="7"/>
      <c r="AJ678" s="7"/>
      <c r="AK678" s="7"/>
      <c r="AL678" s="7"/>
      <c r="AM678" s="7"/>
      <c r="AN678" s="7"/>
      <c r="AO678" s="7" t="e">
        <f ca="1">SEPARARAPELLIDOS2018(Tabla1[[#This Row],[APELLIDOS Y NOMBRES]])</f>
        <v>#NAME?</v>
      </c>
      <c r="AP678" s="7">
        <f t="shared" ca="1" si="109"/>
        <v>0</v>
      </c>
      <c r="AQ678" s="7">
        <f t="shared" ca="1" si="110"/>
        <v>0</v>
      </c>
      <c r="AR678" s="7">
        <f t="shared" ca="1" si="111"/>
        <v>0</v>
      </c>
      <c r="AS678" s="7" t="e">
        <f ca="1">QuitarSimbolos(Tabla1[[#This Row],[CODTRA5]])</f>
        <v>#NAME?</v>
      </c>
      <c r="AT678" s="7" t="s">
        <v>1703</v>
      </c>
      <c r="AU678" s="7">
        <f t="shared" si="106"/>
        <v>1</v>
      </c>
      <c r="AV678" s="7">
        <v>1</v>
      </c>
      <c r="AW678" s="7" t="str">
        <f>+Tabla1[[#This Row],[DNI23]]</f>
        <v>30831174</v>
      </c>
      <c r="AX678" s="7">
        <v>604</v>
      </c>
      <c r="AY678" s="8">
        <f>+Tabla1[[#This Row],[FECHA DE
NACIMIENTO]]</f>
        <v>19659</v>
      </c>
      <c r="AZ678" s="7">
        <f ca="1">+Tabla1[[#This Row],[CODTRA6]]</f>
        <v>0</v>
      </c>
      <c r="BA678" s="7">
        <f ca="1">+Tabla1[[#This Row],[CODTRA7]]</f>
        <v>0</v>
      </c>
      <c r="BB678" s="7" t="e">
        <f ca="1">+Tabla1[[#This Row],[CODTRA8]]</f>
        <v>#NAME?</v>
      </c>
      <c r="BC678" s="7">
        <f>+Tabla1[[#This Row],[SEXO]]</f>
        <v>1</v>
      </c>
      <c r="BD678" s="7">
        <v>9589</v>
      </c>
      <c r="BE678" s="7"/>
      <c r="BF678" s="7">
        <v>990377294</v>
      </c>
      <c r="BG678" s="10" t="s">
        <v>2984</v>
      </c>
      <c r="BH678" s="7">
        <v>3</v>
      </c>
      <c r="BI678" s="9" t="s">
        <v>2230</v>
      </c>
      <c r="BJ678" s="7" t="s">
        <v>1769</v>
      </c>
      <c r="BK678" s="7"/>
      <c r="BL678" s="7"/>
      <c r="BM678" s="7" t="s">
        <v>1809</v>
      </c>
      <c r="BN678" s="7">
        <v>14</v>
      </c>
      <c r="BO678" s="7"/>
      <c r="BP678" s="7"/>
      <c r="BQ678" s="7"/>
      <c r="BR678" s="7">
        <v>2</v>
      </c>
      <c r="BS678" s="7" t="s">
        <v>2230</v>
      </c>
      <c r="BT678" s="7"/>
      <c r="BU678" s="7">
        <v>40701</v>
      </c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9"/>
      <c r="CH678" s="9"/>
      <c r="CI678" s="9"/>
      <c r="CJ678" s="7">
        <v>1</v>
      </c>
    </row>
    <row r="679" spans="1:88" ht="15" x14ac:dyDescent="0.25">
      <c r="A679">
        <v>678</v>
      </c>
      <c r="B679" s="28">
        <v>442</v>
      </c>
      <c r="C679" s="28" t="s">
        <v>1109</v>
      </c>
      <c r="D679" s="45">
        <v>30850360</v>
      </c>
      <c r="E679" s="29" t="s">
        <v>1720</v>
      </c>
      <c r="F679" s="29" t="s">
        <v>1720</v>
      </c>
      <c r="G679" s="29" t="s">
        <v>1702</v>
      </c>
      <c r="H679" s="30" t="str">
        <f t="shared" si="107"/>
        <v xml:space="preserve"> </v>
      </c>
      <c r="I679" s="29" t="s">
        <v>1720</v>
      </c>
      <c r="J679" s="28">
        <v>0</v>
      </c>
      <c r="K679" s="31">
        <v>0</v>
      </c>
      <c r="L679" s="7"/>
      <c r="M679" s="7"/>
      <c r="N679" s="7"/>
      <c r="O679" s="32" t="str">
        <f>"Retención Judicial "&amp;(Tabla1[[#This Row],[JUDICIAL]]*100)&amp;"%"</f>
        <v>Retención Judicial 0%</v>
      </c>
      <c r="P679" s="7"/>
      <c r="Q679" s="33">
        <f t="shared" si="112"/>
        <v>930</v>
      </c>
      <c r="R679" s="34">
        <f>+Tabla1[[#This Row],[MINIMO VITAL]]*9%</f>
        <v>83.7</v>
      </c>
      <c r="S679" s="7"/>
      <c r="T679" s="7" t="str">
        <f t="shared" ca="1" si="103"/>
        <v xml:space="preserve"> </v>
      </c>
      <c r="U679" s="7" t="str">
        <f t="shared" si="104"/>
        <v>30850360</v>
      </c>
      <c r="V679" s="7"/>
      <c r="W679" s="7"/>
      <c r="X679" s="7"/>
      <c r="Y679" s="7"/>
      <c r="Z679" s="7"/>
      <c r="AA679" s="8" t="str">
        <f>+Tabla1[[#This Row],[FECHA DE
NACIMIENTO]]</f>
        <v xml:space="preserve"> </v>
      </c>
      <c r="AB679" s="20"/>
      <c r="AC679" s="7"/>
      <c r="AD679" s="7" t="str">
        <f>IF(COUNTIF(D$1:D678,D679)=0,"OK","Duplicado")</f>
        <v>OK</v>
      </c>
      <c r="AE679" s="7" t="str">
        <f t="shared" ca="1" si="105"/>
        <v>Inactivo</v>
      </c>
      <c r="AF679" s="9" t="s">
        <v>1720</v>
      </c>
      <c r="AG679" s="9" t="str">
        <f t="shared" si="108"/>
        <v/>
      </c>
      <c r="AH679" s="7"/>
      <c r="AI679" s="7"/>
      <c r="AJ679" s="7"/>
      <c r="AK679" s="7"/>
      <c r="AL679" s="7"/>
      <c r="AM679" s="7"/>
      <c r="AN679" s="7"/>
      <c r="AO679" s="7" t="e">
        <f ca="1">SEPARARAPELLIDOS2018(Tabla1[[#This Row],[APELLIDOS Y NOMBRES]])</f>
        <v>#NAME?</v>
      </c>
      <c r="AP679" s="7">
        <f t="shared" ca="1" si="109"/>
        <v>0</v>
      </c>
      <c r="AQ679" s="7">
        <f t="shared" ca="1" si="110"/>
        <v>0</v>
      </c>
      <c r="AR679" s="7">
        <f t="shared" ca="1" si="111"/>
        <v>0</v>
      </c>
      <c r="AS679" s="7" t="e">
        <f ca="1">QuitarSimbolos(Tabla1[[#This Row],[CODTRA5]])</f>
        <v>#NAME?</v>
      </c>
      <c r="AT679" s="7" t="s">
        <v>1974</v>
      </c>
      <c r="AU679" s="7">
        <f t="shared" si="106"/>
        <v>2</v>
      </c>
      <c r="AV679" s="7">
        <v>1</v>
      </c>
      <c r="AW679" s="7" t="str">
        <f>+Tabla1[[#This Row],[DNI23]]</f>
        <v>30850360</v>
      </c>
      <c r="AX679" s="7">
        <v>604</v>
      </c>
      <c r="AY679" s="8" t="str">
        <f>+Tabla1[[#This Row],[FECHA DE
NACIMIENTO]]</f>
        <v xml:space="preserve"> </v>
      </c>
      <c r="AZ679" s="7">
        <f ca="1">+Tabla1[[#This Row],[CODTRA6]]</f>
        <v>0</v>
      </c>
      <c r="BA679" s="7">
        <f ca="1">+Tabla1[[#This Row],[CODTRA7]]</f>
        <v>0</v>
      </c>
      <c r="BB679" s="7" t="e">
        <f ca="1">+Tabla1[[#This Row],[CODTRA8]]</f>
        <v>#NAME?</v>
      </c>
      <c r="BC679" s="7">
        <f>+Tabla1[[#This Row],[SEXO]]</f>
        <v>2</v>
      </c>
      <c r="BD679" s="7">
        <v>9589</v>
      </c>
      <c r="BE679" s="7"/>
      <c r="BF679" s="7">
        <v>959616135</v>
      </c>
      <c r="BG679" s="10" t="s">
        <v>1704</v>
      </c>
      <c r="BH679" s="7"/>
      <c r="BI679" s="9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9"/>
      <c r="CH679" s="9"/>
      <c r="CI679" s="9"/>
      <c r="CJ679" s="7">
        <v>1</v>
      </c>
    </row>
    <row r="680" spans="1:88" ht="15" x14ac:dyDescent="0.25">
      <c r="A680">
        <v>679</v>
      </c>
      <c r="B680" s="28">
        <v>487</v>
      </c>
      <c r="C680" s="28" t="s">
        <v>1110</v>
      </c>
      <c r="D680" s="45">
        <v>30820875</v>
      </c>
      <c r="E680" s="29" t="s">
        <v>2985</v>
      </c>
      <c r="F680" s="29"/>
      <c r="G680" s="29" t="s">
        <v>1702</v>
      </c>
      <c r="H680" s="30">
        <f t="shared" si="107"/>
        <v>22130</v>
      </c>
      <c r="I680" s="29"/>
      <c r="J680" s="28">
        <v>0</v>
      </c>
      <c r="K680" s="31">
        <v>0</v>
      </c>
      <c r="L680" s="7"/>
      <c r="M680" s="7"/>
      <c r="N680" s="7"/>
      <c r="O680" s="32" t="str">
        <f>"Retención Judicial "&amp;(Tabla1[[#This Row],[JUDICIAL]]*100)&amp;"%"</f>
        <v>Retención Judicial 0%</v>
      </c>
      <c r="P680" s="7"/>
      <c r="Q680" s="33">
        <f t="shared" si="112"/>
        <v>930</v>
      </c>
      <c r="R680" s="34">
        <f>+Tabla1[[#This Row],[MINIMO VITAL]]*9%</f>
        <v>83.7</v>
      </c>
      <c r="S680" s="7"/>
      <c r="T680" s="7">
        <f t="shared" ca="1" si="103"/>
        <v>58</v>
      </c>
      <c r="U680" s="7" t="str">
        <f t="shared" si="104"/>
        <v>30820875</v>
      </c>
      <c r="V680" s="7"/>
      <c r="W680" s="7"/>
      <c r="X680" s="7"/>
      <c r="Y680" s="7"/>
      <c r="Z680" s="7"/>
      <c r="AA680" s="8">
        <f>+Tabla1[[#This Row],[FECHA DE
NACIMIENTO]]</f>
        <v>22130</v>
      </c>
      <c r="AB680" s="20"/>
      <c r="AC680" s="7"/>
      <c r="AD680" s="7" t="str">
        <f>IF(COUNTIF(D$1:D679,D680)=0,"OK","Duplicado")</f>
        <v>OK</v>
      </c>
      <c r="AE680" s="7" t="str">
        <f t="shared" ca="1" si="105"/>
        <v>Inactivo</v>
      </c>
      <c r="AF680" s="9" t="s">
        <v>1111</v>
      </c>
      <c r="AG680" s="9" t="str">
        <f t="shared" si="108"/>
        <v>CMAC</v>
      </c>
      <c r="AH680" s="7"/>
      <c r="AI680" s="7"/>
      <c r="AJ680" s="7"/>
      <c r="AK680" s="7"/>
      <c r="AL680" s="7"/>
      <c r="AM680" s="7"/>
      <c r="AN680" s="7"/>
      <c r="AO680" s="7" t="e">
        <f ca="1">SEPARARAPELLIDOS2018(Tabla1[[#This Row],[APELLIDOS Y NOMBRES]])</f>
        <v>#NAME?</v>
      </c>
      <c r="AP680" s="7">
        <f t="shared" ca="1" si="109"/>
        <v>0</v>
      </c>
      <c r="AQ680" s="7">
        <f t="shared" ca="1" si="110"/>
        <v>0</v>
      </c>
      <c r="AR680" s="7">
        <f t="shared" ca="1" si="111"/>
        <v>0</v>
      </c>
      <c r="AS680" s="7" t="e">
        <f ca="1">QuitarSimbolos(Tabla1[[#This Row],[CODTRA5]])</f>
        <v>#NAME?</v>
      </c>
      <c r="AT680" s="7" t="s">
        <v>1703</v>
      </c>
      <c r="AU680" s="7">
        <f t="shared" si="106"/>
        <v>1</v>
      </c>
      <c r="AV680" s="7">
        <v>1</v>
      </c>
      <c r="AW680" s="7" t="str">
        <f>+Tabla1[[#This Row],[DNI23]]</f>
        <v>30820875</v>
      </c>
      <c r="AX680" s="7">
        <v>604</v>
      </c>
      <c r="AY680" s="8">
        <f>+Tabla1[[#This Row],[FECHA DE
NACIMIENTO]]</f>
        <v>22130</v>
      </c>
      <c r="AZ680" s="7">
        <f ca="1">+Tabla1[[#This Row],[CODTRA6]]</f>
        <v>0</v>
      </c>
      <c r="BA680" s="7">
        <f ca="1">+Tabla1[[#This Row],[CODTRA7]]</f>
        <v>0</v>
      </c>
      <c r="BB680" s="7" t="e">
        <f ca="1">+Tabla1[[#This Row],[CODTRA8]]</f>
        <v>#NAME?</v>
      </c>
      <c r="BC680" s="7">
        <f>+Tabla1[[#This Row],[SEXO]]</f>
        <v>1</v>
      </c>
      <c r="BD680" s="7">
        <v>9589</v>
      </c>
      <c r="BE680" s="7"/>
      <c r="BF680" s="7">
        <v>959616135</v>
      </c>
      <c r="BG680" s="10" t="s">
        <v>1704</v>
      </c>
      <c r="BH680" s="7"/>
      <c r="BI680" s="9"/>
      <c r="BJ680" s="7"/>
      <c r="BK680" s="7"/>
      <c r="BL680" s="7"/>
      <c r="BM680" s="7">
        <v>5</v>
      </c>
      <c r="BN680" s="7">
        <v>3</v>
      </c>
      <c r="BO680" s="7"/>
      <c r="BP680" s="7"/>
      <c r="BQ680" s="7"/>
      <c r="BR680" s="7">
        <v>2</v>
      </c>
      <c r="BS680" s="7" t="s">
        <v>2986</v>
      </c>
      <c r="BT680" s="7"/>
      <c r="BU680" s="7">
        <v>170301</v>
      </c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9"/>
      <c r="CH680" s="9"/>
      <c r="CI680" s="9"/>
      <c r="CJ680" s="7">
        <v>1</v>
      </c>
    </row>
    <row r="681" spans="1:88" ht="15" x14ac:dyDescent="0.25">
      <c r="A681">
        <v>680</v>
      </c>
      <c r="B681" s="28">
        <v>1125</v>
      </c>
      <c r="C681" s="28" t="s">
        <v>1112</v>
      </c>
      <c r="D681" s="45">
        <v>48539330</v>
      </c>
      <c r="E681" s="29" t="s">
        <v>2987</v>
      </c>
      <c r="F681" s="29"/>
      <c r="G681" s="29" t="s">
        <v>1702</v>
      </c>
      <c r="H681" s="30">
        <f t="shared" si="107"/>
        <v>34761</v>
      </c>
      <c r="I681" s="29"/>
      <c r="J681" s="28">
        <v>0</v>
      </c>
      <c r="K681" s="31">
        <v>0</v>
      </c>
      <c r="L681" s="7"/>
      <c r="M681" s="7"/>
      <c r="N681" s="7"/>
      <c r="O681" s="32" t="str">
        <f>"Retención Judicial "&amp;(Tabla1[[#This Row],[JUDICIAL]]*100)&amp;"%"</f>
        <v>Retención Judicial 0%</v>
      </c>
      <c r="P681" s="7"/>
      <c r="Q681" s="33">
        <f t="shared" si="112"/>
        <v>930</v>
      </c>
      <c r="R681" s="34">
        <f>+Tabla1[[#This Row],[MINIMO VITAL]]*9%</f>
        <v>83.7</v>
      </c>
      <c r="S681" s="7"/>
      <c r="T681" s="7">
        <f t="shared" ca="1" si="103"/>
        <v>24</v>
      </c>
      <c r="U681" s="7" t="str">
        <f t="shared" si="104"/>
        <v>48539330</v>
      </c>
      <c r="V681" s="7"/>
      <c r="W681" s="7"/>
      <c r="X681" s="7"/>
      <c r="Y681" s="7"/>
      <c r="Z681" s="7"/>
      <c r="AA681" s="8">
        <f>+Tabla1[[#This Row],[FECHA DE
NACIMIENTO]]</f>
        <v>34761</v>
      </c>
      <c r="AB681" s="20"/>
      <c r="AC681" s="7"/>
      <c r="AD681" s="7" t="str">
        <f>IF(COUNTIF(D$1:D680,D681)=0,"OK","Duplicado")</f>
        <v>OK</v>
      </c>
      <c r="AE681" s="7" t="str">
        <f t="shared" ca="1" si="105"/>
        <v>Inactivo</v>
      </c>
      <c r="AF681" s="9" t="s">
        <v>1113</v>
      </c>
      <c r="AG681" s="9" t="str">
        <f t="shared" si="108"/>
        <v>CMAC</v>
      </c>
      <c r="AH681" s="7"/>
      <c r="AI681" s="7"/>
      <c r="AJ681" s="7"/>
      <c r="AK681" s="7"/>
      <c r="AL681" s="7"/>
      <c r="AM681" s="7"/>
      <c r="AN681" s="7"/>
      <c r="AO681" s="7" t="e">
        <f ca="1">SEPARARAPELLIDOS2018(Tabla1[[#This Row],[APELLIDOS Y NOMBRES]])</f>
        <v>#NAME?</v>
      </c>
      <c r="AP681" s="7">
        <f t="shared" ca="1" si="109"/>
        <v>0</v>
      </c>
      <c r="AQ681" s="7">
        <f t="shared" ca="1" si="110"/>
        <v>0</v>
      </c>
      <c r="AR681" s="7">
        <f t="shared" ca="1" si="111"/>
        <v>0</v>
      </c>
      <c r="AS681" s="7" t="e">
        <f ca="1">QuitarSimbolos(Tabla1[[#This Row],[CODTRA5]])</f>
        <v>#NAME?</v>
      </c>
      <c r="AT681" s="7" t="s">
        <v>1703</v>
      </c>
      <c r="AU681" s="7">
        <f t="shared" si="106"/>
        <v>1</v>
      </c>
      <c r="AV681" s="7">
        <v>1</v>
      </c>
      <c r="AW681" s="7" t="str">
        <f>+Tabla1[[#This Row],[DNI23]]</f>
        <v>48539330</v>
      </c>
      <c r="AX681" s="7">
        <v>604</v>
      </c>
      <c r="AY681" s="8">
        <f>+Tabla1[[#This Row],[FECHA DE
NACIMIENTO]]</f>
        <v>34761</v>
      </c>
      <c r="AZ681" s="7">
        <f ca="1">+Tabla1[[#This Row],[CODTRA6]]</f>
        <v>0</v>
      </c>
      <c r="BA681" s="7">
        <f ca="1">+Tabla1[[#This Row],[CODTRA7]]</f>
        <v>0</v>
      </c>
      <c r="BB681" s="7" t="e">
        <f ca="1">+Tabla1[[#This Row],[CODTRA8]]</f>
        <v>#NAME?</v>
      </c>
      <c r="BC681" s="7">
        <f>+Tabla1[[#This Row],[SEXO]]</f>
        <v>1</v>
      </c>
      <c r="BD681" s="7">
        <v>9589</v>
      </c>
      <c r="BE681" s="7"/>
      <c r="BF681" s="7">
        <v>959616135</v>
      </c>
      <c r="BG681" s="10" t="s">
        <v>1704</v>
      </c>
      <c r="BH681" s="7"/>
      <c r="BI681" s="9"/>
      <c r="BJ681" s="7"/>
      <c r="BK681" s="7"/>
      <c r="BL681" s="7"/>
      <c r="BM681" s="7" t="s">
        <v>5</v>
      </c>
      <c r="BN681" s="7">
        <v>19</v>
      </c>
      <c r="BO681" s="7"/>
      <c r="BP681" s="7"/>
      <c r="BQ681" s="7"/>
      <c r="BR681" s="7">
        <v>6</v>
      </c>
      <c r="BS681" s="7" t="s">
        <v>2988</v>
      </c>
      <c r="BT681" s="7"/>
      <c r="BU681" s="7">
        <v>40101</v>
      </c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9"/>
      <c r="CH681" s="9"/>
      <c r="CI681" s="9"/>
      <c r="CJ681" s="7">
        <v>1</v>
      </c>
    </row>
    <row r="682" spans="1:88" ht="15" x14ac:dyDescent="0.25">
      <c r="A682">
        <v>681</v>
      </c>
      <c r="B682" s="28">
        <v>1126</v>
      </c>
      <c r="C682" s="28" t="s">
        <v>1114</v>
      </c>
      <c r="D682" s="45">
        <v>46549050</v>
      </c>
      <c r="E682" s="29" t="s">
        <v>2989</v>
      </c>
      <c r="F682" s="29"/>
      <c r="G682" s="29" t="s">
        <v>1702</v>
      </c>
      <c r="H682" s="30">
        <f t="shared" si="107"/>
        <v>33104</v>
      </c>
      <c r="I682" s="29"/>
      <c r="J682" s="28">
        <v>0</v>
      </c>
      <c r="K682" s="31">
        <v>0</v>
      </c>
      <c r="L682" s="7"/>
      <c r="M682" s="7"/>
      <c r="N682" s="7"/>
      <c r="O682" s="32" t="str">
        <f>"Retención Judicial "&amp;(Tabla1[[#This Row],[JUDICIAL]]*100)&amp;"%"</f>
        <v>Retención Judicial 0%</v>
      </c>
      <c r="P682" s="7"/>
      <c r="Q682" s="33">
        <f t="shared" si="112"/>
        <v>930</v>
      </c>
      <c r="R682" s="34">
        <f>+Tabla1[[#This Row],[MINIMO VITAL]]*9%</f>
        <v>83.7</v>
      </c>
      <c r="S682" s="7"/>
      <c r="T682" s="7">
        <f t="shared" ca="1" si="103"/>
        <v>28</v>
      </c>
      <c r="U682" s="7" t="str">
        <f t="shared" si="104"/>
        <v>46549050</v>
      </c>
      <c r="V682" s="7"/>
      <c r="W682" s="7"/>
      <c r="X682" s="7"/>
      <c r="Y682" s="7"/>
      <c r="Z682" s="7"/>
      <c r="AA682" s="8">
        <f>+Tabla1[[#This Row],[FECHA DE
NACIMIENTO]]</f>
        <v>33104</v>
      </c>
      <c r="AB682" s="20"/>
      <c r="AC682" s="7"/>
      <c r="AD682" s="7" t="str">
        <f>IF(COUNTIF(D$1:D681,D682)=0,"OK","Duplicado")</f>
        <v>OK</v>
      </c>
      <c r="AE682" s="7" t="str">
        <f t="shared" ca="1" si="105"/>
        <v>Inactivo</v>
      </c>
      <c r="AF682" s="9" t="s">
        <v>1115</v>
      </c>
      <c r="AG682" s="9" t="str">
        <f t="shared" si="108"/>
        <v>CMAC</v>
      </c>
      <c r="AH682" s="7"/>
      <c r="AI682" s="7"/>
      <c r="AJ682" s="7"/>
      <c r="AK682" s="7"/>
      <c r="AL682" s="7"/>
      <c r="AM682" s="7"/>
      <c r="AN682" s="7"/>
      <c r="AO682" s="7" t="e">
        <f ca="1">SEPARARAPELLIDOS2018(Tabla1[[#This Row],[APELLIDOS Y NOMBRES]])</f>
        <v>#NAME?</v>
      </c>
      <c r="AP682" s="7">
        <f t="shared" ca="1" si="109"/>
        <v>0</v>
      </c>
      <c r="AQ682" s="7">
        <f t="shared" ca="1" si="110"/>
        <v>0</v>
      </c>
      <c r="AR682" s="7">
        <f t="shared" ca="1" si="111"/>
        <v>0</v>
      </c>
      <c r="AS682" s="7" t="e">
        <f ca="1">QuitarSimbolos(Tabla1[[#This Row],[CODTRA5]])</f>
        <v>#NAME?</v>
      </c>
      <c r="AT682" s="7" t="s">
        <v>1703</v>
      </c>
      <c r="AU682" s="7">
        <f t="shared" si="106"/>
        <v>1</v>
      </c>
      <c r="AV682" s="7">
        <v>1</v>
      </c>
      <c r="AW682" s="7" t="str">
        <f>+Tabla1[[#This Row],[DNI23]]</f>
        <v>46549050</v>
      </c>
      <c r="AX682" s="7">
        <v>604</v>
      </c>
      <c r="AY682" s="8">
        <f>+Tabla1[[#This Row],[FECHA DE
NACIMIENTO]]</f>
        <v>33104</v>
      </c>
      <c r="AZ682" s="7">
        <f ca="1">+Tabla1[[#This Row],[CODTRA6]]</f>
        <v>0</v>
      </c>
      <c r="BA682" s="7">
        <f ca="1">+Tabla1[[#This Row],[CODTRA7]]</f>
        <v>0</v>
      </c>
      <c r="BB682" s="7" t="e">
        <f ca="1">+Tabla1[[#This Row],[CODTRA8]]</f>
        <v>#NAME?</v>
      </c>
      <c r="BC682" s="7">
        <f>+Tabla1[[#This Row],[SEXO]]</f>
        <v>1</v>
      </c>
      <c r="BD682" s="7">
        <v>9589</v>
      </c>
      <c r="BE682" s="7"/>
      <c r="BF682" s="7">
        <v>959616135</v>
      </c>
      <c r="BG682" s="10" t="s">
        <v>1704</v>
      </c>
      <c r="BH682" s="7"/>
      <c r="BI682" s="9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9"/>
      <c r="CH682" s="9"/>
      <c r="CI682" s="9"/>
      <c r="CJ682" s="7">
        <v>1</v>
      </c>
    </row>
    <row r="683" spans="1:88" ht="15" x14ac:dyDescent="0.25">
      <c r="A683">
        <v>682</v>
      </c>
      <c r="B683" s="28">
        <v>1127</v>
      </c>
      <c r="C683" s="28" t="s">
        <v>1116</v>
      </c>
      <c r="D683" s="45">
        <v>47234593</v>
      </c>
      <c r="E683" s="29" t="s">
        <v>2990</v>
      </c>
      <c r="F683" s="29"/>
      <c r="G683" s="29" t="s">
        <v>1702</v>
      </c>
      <c r="H683" s="30">
        <f t="shared" si="107"/>
        <v>32369</v>
      </c>
      <c r="I683" s="29"/>
      <c r="J683" s="28">
        <v>0</v>
      </c>
      <c r="K683" s="31">
        <v>0</v>
      </c>
      <c r="L683" s="7"/>
      <c r="M683" s="7"/>
      <c r="N683" s="7"/>
      <c r="O683" s="32" t="str">
        <f>"Retención Judicial "&amp;(Tabla1[[#This Row],[JUDICIAL]]*100)&amp;"%"</f>
        <v>Retención Judicial 0%</v>
      </c>
      <c r="P683" s="7"/>
      <c r="Q683" s="33">
        <f t="shared" si="112"/>
        <v>930</v>
      </c>
      <c r="R683" s="34">
        <f>+Tabla1[[#This Row],[MINIMO VITAL]]*9%</f>
        <v>83.7</v>
      </c>
      <c r="S683" s="7"/>
      <c r="T683" s="7">
        <f t="shared" ca="1" si="103"/>
        <v>30</v>
      </c>
      <c r="U683" s="7" t="str">
        <f t="shared" si="104"/>
        <v>47234593</v>
      </c>
      <c r="V683" s="7"/>
      <c r="W683" s="7"/>
      <c r="X683" s="7"/>
      <c r="Y683" s="7"/>
      <c r="Z683" s="7"/>
      <c r="AA683" s="8">
        <f>+Tabla1[[#This Row],[FECHA DE
NACIMIENTO]]</f>
        <v>32369</v>
      </c>
      <c r="AB683" s="20"/>
      <c r="AC683" s="7"/>
      <c r="AD683" s="7" t="str">
        <f>IF(COUNTIF(D$1:D682,D683)=0,"OK","Duplicado")</f>
        <v>OK</v>
      </c>
      <c r="AE683" s="7" t="str">
        <f t="shared" ca="1" si="105"/>
        <v>Inactivo</v>
      </c>
      <c r="AF683" s="9" t="s">
        <v>1117</v>
      </c>
      <c r="AG683" s="9" t="str">
        <f t="shared" si="108"/>
        <v>CMAC</v>
      </c>
      <c r="AH683" s="7"/>
      <c r="AI683" s="7"/>
      <c r="AJ683" s="7"/>
      <c r="AK683" s="7"/>
      <c r="AL683" s="7"/>
      <c r="AM683" s="7"/>
      <c r="AN683" s="7"/>
      <c r="AO683" s="7" t="e">
        <f ca="1">SEPARARAPELLIDOS2018(Tabla1[[#This Row],[APELLIDOS Y NOMBRES]])</f>
        <v>#NAME?</v>
      </c>
      <c r="AP683" s="7">
        <f t="shared" ca="1" si="109"/>
        <v>0</v>
      </c>
      <c r="AQ683" s="7">
        <f t="shared" ca="1" si="110"/>
        <v>0</v>
      </c>
      <c r="AR683" s="7">
        <f t="shared" ca="1" si="111"/>
        <v>0</v>
      </c>
      <c r="AS683" s="7" t="e">
        <f ca="1">QuitarSimbolos(Tabla1[[#This Row],[CODTRA5]])</f>
        <v>#NAME?</v>
      </c>
      <c r="AT683" s="7" t="s">
        <v>1703</v>
      </c>
      <c r="AU683" s="7">
        <f t="shared" si="106"/>
        <v>1</v>
      </c>
      <c r="AV683" s="7">
        <v>1</v>
      </c>
      <c r="AW683" s="7" t="str">
        <f>+Tabla1[[#This Row],[DNI23]]</f>
        <v>47234593</v>
      </c>
      <c r="AX683" s="7">
        <v>604</v>
      </c>
      <c r="AY683" s="8">
        <f>+Tabla1[[#This Row],[FECHA DE
NACIMIENTO]]</f>
        <v>32369</v>
      </c>
      <c r="AZ683" s="7">
        <f ca="1">+Tabla1[[#This Row],[CODTRA6]]</f>
        <v>0</v>
      </c>
      <c r="BA683" s="7">
        <f ca="1">+Tabla1[[#This Row],[CODTRA7]]</f>
        <v>0</v>
      </c>
      <c r="BB683" s="7" t="e">
        <f ca="1">+Tabla1[[#This Row],[CODTRA8]]</f>
        <v>#NAME?</v>
      </c>
      <c r="BC683" s="7">
        <f>+Tabla1[[#This Row],[SEXO]]</f>
        <v>1</v>
      </c>
      <c r="BD683" s="7">
        <v>9589</v>
      </c>
      <c r="BE683" s="7"/>
      <c r="BF683" s="7">
        <v>959616135</v>
      </c>
      <c r="BG683" s="10" t="s">
        <v>1704</v>
      </c>
      <c r="BH683" s="7">
        <v>17</v>
      </c>
      <c r="BI683" s="9" t="s">
        <v>2991</v>
      </c>
      <c r="BJ683" s="7">
        <v>1336</v>
      </c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>
        <v>40701</v>
      </c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9"/>
      <c r="CH683" s="9"/>
      <c r="CI683" s="9"/>
      <c r="CJ683" s="7">
        <v>1</v>
      </c>
    </row>
    <row r="684" spans="1:88" ht="15" x14ac:dyDescent="0.25">
      <c r="A684">
        <v>683</v>
      </c>
      <c r="B684" s="28">
        <v>139</v>
      </c>
      <c r="C684" s="28" t="s">
        <v>1118</v>
      </c>
      <c r="D684" s="45">
        <v>30831574</v>
      </c>
      <c r="E684" s="29" t="s">
        <v>2992</v>
      </c>
      <c r="F684" s="29" t="s">
        <v>2993</v>
      </c>
      <c r="G684" s="29" t="s">
        <v>1757</v>
      </c>
      <c r="H684" s="30">
        <f t="shared" si="107"/>
        <v>20436</v>
      </c>
      <c r="I684" s="29" t="s">
        <v>1737</v>
      </c>
      <c r="J684" s="28">
        <v>0</v>
      </c>
      <c r="K684" s="31">
        <v>0</v>
      </c>
      <c r="L684" s="7"/>
      <c r="M684" s="7"/>
      <c r="N684" s="7"/>
      <c r="O684" s="32" t="str">
        <f>"Retención Judicial "&amp;(Tabla1[[#This Row],[JUDICIAL]]*100)&amp;"%"</f>
        <v>Retención Judicial 0%</v>
      </c>
      <c r="P684" s="7"/>
      <c r="Q684" s="33">
        <f t="shared" si="112"/>
        <v>930</v>
      </c>
      <c r="R684" s="34">
        <f>+Tabla1[[#This Row],[MINIMO VITAL]]*9%</f>
        <v>83.7</v>
      </c>
      <c r="S684" s="7"/>
      <c r="T684" s="7">
        <f t="shared" ca="1" si="103"/>
        <v>63</v>
      </c>
      <c r="U684" s="7" t="str">
        <f t="shared" si="104"/>
        <v>30831574</v>
      </c>
      <c r="V684" s="7"/>
      <c r="W684" s="7"/>
      <c r="X684" s="7"/>
      <c r="Y684" s="7"/>
      <c r="Z684" s="7"/>
      <c r="AA684" s="8">
        <f>+Tabla1[[#This Row],[FECHA DE
NACIMIENTO]]</f>
        <v>20436</v>
      </c>
      <c r="AB684" s="20">
        <v>3.1</v>
      </c>
      <c r="AC684" s="7"/>
      <c r="AD684" s="7" t="str">
        <f>IF(COUNTIF(D$1:D683,D684)=0,"OK","Duplicado")</f>
        <v>OK</v>
      </c>
      <c r="AE684" s="7" t="str">
        <f t="shared" ca="1" si="105"/>
        <v>Inactivo</v>
      </c>
      <c r="AF684" s="9" t="s">
        <v>1119</v>
      </c>
      <c r="AG684" s="9" t="str">
        <f t="shared" si="108"/>
        <v>CMAC</v>
      </c>
      <c r="AH684" s="7"/>
      <c r="AI684" s="7"/>
      <c r="AJ684" s="7"/>
      <c r="AK684" s="7"/>
      <c r="AL684" s="7"/>
      <c r="AM684" s="7"/>
      <c r="AN684" s="7"/>
      <c r="AO684" s="7" t="e">
        <f ca="1">SEPARARAPELLIDOS2018(Tabla1[[#This Row],[APELLIDOS Y NOMBRES]])</f>
        <v>#NAME?</v>
      </c>
      <c r="AP684" s="7">
        <f t="shared" ca="1" si="109"/>
        <v>0</v>
      </c>
      <c r="AQ684" s="7">
        <f t="shared" ca="1" si="110"/>
        <v>0</v>
      </c>
      <c r="AR684" s="7">
        <f t="shared" ca="1" si="111"/>
        <v>0</v>
      </c>
      <c r="AS684" s="7" t="e">
        <f ca="1">QuitarSimbolos(Tabla1[[#This Row],[CODTRA5]])</f>
        <v>#NAME?</v>
      </c>
      <c r="AT684" s="7" t="s">
        <v>1974</v>
      </c>
      <c r="AU684" s="7">
        <f t="shared" si="106"/>
        <v>2</v>
      </c>
      <c r="AV684" s="7">
        <v>1</v>
      </c>
      <c r="AW684" s="7" t="str">
        <f>+Tabla1[[#This Row],[DNI23]]</f>
        <v>30831574</v>
      </c>
      <c r="AX684" s="7">
        <v>604</v>
      </c>
      <c r="AY684" s="8">
        <f>+Tabla1[[#This Row],[FECHA DE
NACIMIENTO]]</f>
        <v>20436</v>
      </c>
      <c r="AZ684" s="7">
        <f ca="1">+Tabla1[[#This Row],[CODTRA6]]</f>
        <v>0</v>
      </c>
      <c r="BA684" s="7">
        <f ca="1">+Tabla1[[#This Row],[CODTRA7]]</f>
        <v>0</v>
      </c>
      <c r="BB684" s="7" t="e">
        <f ca="1">+Tabla1[[#This Row],[CODTRA8]]</f>
        <v>#NAME?</v>
      </c>
      <c r="BC684" s="7">
        <f>+Tabla1[[#This Row],[SEXO]]</f>
        <v>2</v>
      </c>
      <c r="BD684" s="7">
        <v>9589</v>
      </c>
      <c r="BE684" s="7"/>
      <c r="BF684" s="7">
        <v>959616135</v>
      </c>
      <c r="BG684" s="10" t="s">
        <v>1704</v>
      </c>
      <c r="BH684" s="7"/>
      <c r="BI684" s="9"/>
      <c r="BJ684" s="7"/>
      <c r="BK684" s="7"/>
      <c r="BL684" s="7"/>
      <c r="BM684" s="7" t="s">
        <v>1738</v>
      </c>
      <c r="BN684" s="7">
        <v>20</v>
      </c>
      <c r="BO684" s="7"/>
      <c r="BP684" s="7"/>
      <c r="BQ684" s="7"/>
      <c r="BR684" s="7">
        <v>2</v>
      </c>
      <c r="BS684" s="7" t="s">
        <v>2450</v>
      </c>
      <c r="BT684" s="7"/>
      <c r="BU684" s="7">
        <v>40704</v>
      </c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9"/>
      <c r="CH684" s="9"/>
      <c r="CI684" s="9"/>
      <c r="CJ684" s="7">
        <v>1</v>
      </c>
    </row>
    <row r="685" spans="1:88" ht="15" x14ac:dyDescent="0.25">
      <c r="A685">
        <v>684</v>
      </c>
      <c r="B685" s="28">
        <v>129</v>
      </c>
      <c r="C685" s="28" t="s">
        <v>1120</v>
      </c>
      <c r="D685" s="45">
        <v>4620716</v>
      </c>
      <c r="E685" s="29" t="s">
        <v>2994</v>
      </c>
      <c r="F685" s="29" t="s">
        <v>2995</v>
      </c>
      <c r="G685" s="29" t="s">
        <v>1742</v>
      </c>
      <c r="H685" s="30">
        <f t="shared" si="107"/>
        <v>19878</v>
      </c>
      <c r="I685" s="29" t="s">
        <v>1737</v>
      </c>
      <c r="J685" s="28">
        <v>0</v>
      </c>
      <c r="K685" s="31">
        <v>0</v>
      </c>
      <c r="L685" s="7"/>
      <c r="M685" s="7"/>
      <c r="N685" s="7"/>
      <c r="O685" s="32" t="str">
        <f>"Retención Judicial "&amp;(Tabla1[[#This Row],[JUDICIAL]]*100)&amp;"%"</f>
        <v>Retención Judicial 0%</v>
      </c>
      <c r="P685" s="7"/>
      <c r="Q685" s="33">
        <f t="shared" si="112"/>
        <v>930</v>
      </c>
      <c r="R685" s="34">
        <f>+Tabla1[[#This Row],[MINIMO VITAL]]*9%</f>
        <v>83.7</v>
      </c>
      <c r="S685" s="7"/>
      <c r="T685" s="7">
        <f t="shared" ca="1" si="103"/>
        <v>64</v>
      </c>
      <c r="U685" s="7" t="str">
        <f t="shared" si="104"/>
        <v>04620716</v>
      </c>
      <c r="V685" s="7"/>
      <c r="W685" s="7"/>
      <c r="X685" s="7"/>
      <c r="Y685" s="7"/>
      <c r="Z685" s="7"/>
      <c r="AA685" s="8">
        <f>+Tabla1[[#This Row],[FECHA DE
NACIMIENTO]]</f>
        <v>19878</v>
      </c>
      <c r="AB685" s="20"/>
      <c r="AC685" s="7"/>
      <c r="AD685" s="7" t="str">
        <f>IF(COUNTIF(D$1:D684,D685)=0,"OK","Duplicado")</f>
        <v>OK</v>
      </c>
      <c r="AE685" s="7" t="str">
        <f t="shared" ca="1" si="105"/>
        <v>Inactivo</v>
      </c>
      <c r="AF685" s="9" t="s">
        <v>1121</v>
      </c>
      <c r="AG685" s="9" t="str">
        <f t="shared" si="108"/>
        <v>CMAC</v>
      </c>
      <c r="AH685" s="7"/>
      <c r="AI685" s="7"/>
      <c r="AJ685" s="7"/>
      <c r="AK685" s="7"/>
      <c r="AL685" s="7"/>
      <c r="AM685" s="7"/>
      <c r="AN685" s="7"/>
      <c r="AO685" s="7" t="e">
        <f ca="1">SEPARARAPELLIDOS2018(Tabla1[[#This Row],[APELLIDOS Y NOMBRES]])</f>
        <v>#NAME?</v>
      </c>
      <c r="AP685" s="7">
        <f t="shared" ca="1" si="109"/>
        <v>0</v>
      </c>
      <c r="AQ685" s="7">
        <f t="shared" ca="1" si="110"/>
        <v>0</v>
      </c>
      <c r="AR685" s="7">
        <f t="shared" ca="1" si="111"/>
        <v>0</v>
      </c>
      <c r="AS685" s="7" t="e">
        <f ca="1">QuitarSimbolos(Tabla1[[#This Row],[CODTRA5]])</f>
        <v>#NAME?</v>
      </c>
      <c r="AT685" s="7" t="s">
        <v>1703</v>
      </c>
      <c r="AU685" s="7">
        <f t="shared" si="106"/>
        <v>1</v>
      </c>
      <c r="AV685" s="7">
        <v>1</v>
      </c>
      <c r="AW685" s="7" t="str">
        <f>+Tabla1[[#This Row],[DNI23]]</f>
        <v>04620716</v>
      </c>
      <c r="AX685" s="7">
        <v>604</v>
      </c>
      <c r="AY685" s="8">
        <f>+Tabla1[[#This Row],[FECHA DE
NACIMIENTO]]</f>
        <v>19878</v>
      </c>
      <c r="AZ685" s="7">
        <f ca="1">+Tabla1[[#This Row],[CODTRA6]]</f>
        <v>0</v>
      </c>
      <c r="BA685" s="7">
        <f ca="1">+Tabla1[[#This Row],[CODTRA7]]</f>
        <v>0</v>
      </c>
      <c r="BB685" s="7" t="e">
        <f ca="1">+Tabla1[[#This Row],[CODTRA8]]</f>
        <v>#NAME?</v>
      </c>
      <c r="BC685" s="7">
        <f>+Tabla1[[#This Row],[SEXO]]</f>
        <v>1</v>
      </c>
      <c r="BD685" s="7">
        <v>9589</v>
      </c>
      <c r="BE685" s="7"/>
      <c r="BF685" s="7">
        <v>959473608</v>
      </c>
      <c r="BG685" s="10" t="s">
        <v>2996</v>
      </c>
      <c r="BH685" s="7">
        <v>3</v>
      </c>
      <c r="BI685" s="9" t="s">
        <v>2344</v>
      </c>
      <c r="BJ685" s="7">
        <v>604</v>
      </c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>
        <v>40701</v>
      </c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9"/>
      <c r="CH685" s="9"/>
      <c r="CI685" s="9"/>
      <c r="CJ685" s="7">
        <v>1</v>
      </c>
    </row>
    <row r="686" spans="1:88" ht="15" x14ac:dyDescent="0.25">
      <c r="A686">
        <v>685</v>
      </c>
      <c r="B686" s="28">
        <v>493</v>
      </c>
      <c r="C686" s="28" t="s">
        <v>1122</v>
      </c>
      <c r="D686" s="45">
        <v>30836496</v>
      </c>
      <c r="E686" s="35" t="s">
        <v>3527</v>
      </c>
      <c r="F686" s="29" t="s">
        <v>1720</v>
      </c>
      <c r="G686" s="29" t="s">
        <v>1702</v>
      </c>
      <c r="H686" s="30">
        <f t="shared" si="107"/>
        <v>26516</v>
      </c>
      <c r="I686" s="29" t="s">
        <v>1720</v>
      </c>
      <c r="J686" s="28">
        <v>0</v>
      </c>
      <c r="K686" s="31">
        <v>0</v>
      </c>
      <c r="L686" s="7"/>
      <c r="M686" s="7"/>
      <c r="N686" s="7"/>
      <c r="O686" s="32" t="str">
        <f>"Retención Judicial "&amp;(Tabla1[[#This Row],[JUDICIAL]]*100)&amp;"%"</f>
        <v>Retención Judicial 0%</v>
      </c>
      <c r="P686" s="7"/>
      <c r="Q686" s="33">
        <f t="shared" si="112"/>
        <v>930</v>
      </c>
      <c r="R686" s="34">
        <f>+Tabla1[[#This Row],[MINIMO VITAL]]*9%</f>
        <v>83.7</v>
      </c>
      <c r="S686" s="7"/>
      <c r="T686" s="7">
        <f t="shared" ca="1" si="103"/>
        <v>46</v>
      </c>
      <c r="U686" s="7" t="str">
        <f t="shared" si="104"/>
        <v>30836496</v>
      </c>
      <c r="V686" s="7"/>
      <c r="W686" s="7"/>
      <c r="X686" s="7"/>
      <c r="Y686" s="7"/>
      <c r="Z686" s="7"/>
      <c r="AA686" s="8">
        <f>+Tabla1[[#This Row],[FECHA DE
NACIMIENTO]]</f>
        <v>26516</v>
      </c>
      <c r="AB686" s="20"/>
      <c r="AC686" s="7"/>
      <c r="AD686" s="7" t="str">
        <f>IF(COUNTIF(D$1:D685,D686)=0,"OK","Duplicado")</f>
        <v>OK</v>
      </c>
      <c r="AE686" s="7" t="str">
        <f t="shared" ca="1" si="105"/>
        <v>Inactivo</v>
      </c>
      <c r="AF686" s="9" t="s">
        <v>1720</v>
      </c>
      <c r="AG686" s="9" t="str">
        <f t="shared" si="108"/>
        <v/>
      </c>
      <c r="AH686" s="7"/>
      <c r="AI686" s="7"/>
      <c r="AJ686" s="7"/>
      <c r="AK686" s="7"/>
      <c r="AL686" s="7"/>
      <c r="AM686" s="7"/>
      <c r="AN686" s="7"/>
      <c r="AO686" s="7" t="e">
        <f ca="1">SEPARARAPELLIDOS2018(Tabla1[[#This Row],[APELLIDOS Y NOMBRES]])</f>
        <v>#NAME?</v>
      </c>
      <c r="AP686" s="7">
        <f t="shared" ca="1" si="109"/>
        <v>0</v>
      </c>
      <c r="AQ686" s="7">
        <f t="shared" ca="1" si="110"/>
        <v>0</v>
      </c>
      <c r="AR686" s="7">
        <f t="shared" ca="1" si="111"/>
        <v>0</v>
      </c>
      <c r="AS686" s="7" t="e">
        <f ca="1">QuitarSimbolos(Tabla1[[#This Row],[CODTRA5]])</f>
        <v>#NAME?</v>
      </c>
      <c r="AT686" s="7" t="s">
        <v>1703</v>
      </c>
      <c r="AU686" s="7">
        <f t="shared" si="106"/>
        <v>1</v>
      </c>
      <c r="AV686" s="7">
        <v>1</v>
      </c>
      <c r="AW686" s="7" t="str">
        <f>+Tabla1[[#This Row],[DNI23]]</f>
        <v>30836496</v>
      </c>
      <c r="AX686" s="7">
        <v>604</v>
      </c>
      <c r="AY686" s="8">
        <f>+Tabla1[[#This Row],[FECHA DE
NACIMIENTO]]</f>
        <v>26516</v>
      </c>
      <c r="AZ686" s="7">
        <f ca="1">+Tabla1[[#This Row],[CODTRA6]]</f>
        <v>0</v>
      </c>
      <c r="BA686" s="7">
        <f ca="1">+Tabla1[[#This Row],[CODTRA7]]</f>
        <v>0</v>
      </c>
      <c r="BB686" s="7" t="e">
        <f ca="1">+Tabla1[[#This Row],[CODTRA8]]</f>
        <v>#NAME?</v>
      </c>
      <c r="BC686" s="7">
        <f>+Tabla1[[#This Row],[SEXO]]</f>
        <v>1</v>
      </c>
      <c r="BD686" s="7">
        <v>9589</v>
      </c>
      <c r="BE686" s="7"/>
      <c r="BF686" s="7">
        <v>959616135</v>
      </c>
      <c r="BG686" s="10" t="s">
        <v>1704</v>
      </c>
      <c r="BH686" s="7">
        <v>3</v>
      </c>
      <c r="BI686" s="9" t="s">
        <v>2704</v>
      </c>
      <c r="BJ686" s="7">
        <v>564</v>
      </c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>
        <v>40701</v>
      </c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9"/>
      <c r="CH686" s="9"/>
      <c r="CI686" s="9"/>
      <c r="CJ686" s="7">
        <v>1</v>
      </c>
    </row>
    <row r="687" spans="1:88" ht="15" x14ac:dyDescent="0.25">
      <c r="A687">
        <v>686</v>
      </c>
      <c r="B687" s="28">
        <v>1129</v>
      </c>
      <c r="C687" s="28" t="s">
        <v>1123</v>
      </c>
      <c r="D687" s="45">
        <v>10738624</v>
      </c>
      <c r="E687" s="35" t="s">
        <v>2997</v>
      </c>
      <c r="F687" s="29"/>
      <c r="G687" s="29" t="s">
        <v>1702</v>
      </c>
      <c r="H687" s="30">
        <f t="shared" si="107"/>
        <v>28108</v>
      </c>
      <c r="I687" s="29"/>
      <c r="J687" s="28">
        <v>0</v>
      </c>
      <c r="K687" s="31">
        <v>0</v>
      </c>
      <c r="L687" s="7"/>
      <c r="M687" s="7"/>
      <c r="N687" s="7"/>
      <c r="O687" s="32" t="str">
        <f>"Retención Judicial "&amp;(Tabla1[[#This Row],[JUDICIAL]]*100)&amp;"%"</f>
        <v>Retención Judicial 0%</v>
      </c>
      <c r="P687" s="7"/>
      <c r="Q687" s="33">
        <f t="shared" si="112"/>
        <v>930</v>
      </c>
      <c r="R687" s="34">
        <f>+Tabla1[[#This Row],[MINIMO VITAL]]*9%</f>
        <v>83.7</v>
      </c>
      <c r="S687" s="7"/>
      <c r="T687" s="7">
        <f t="shared" ca="1" si="103"/>
        <v>42</v>
      </c>
      <c r="U687" s="7" t="str">
        <f t="shared" si="104"/>
        <v>10738624</v>
      </c>
      <c r="V687" s="7"/>
      <c r="W687" s="7"/>
      <c r="X687" s="7"/>
      <c r="Y687" s="7"/>
      <c r="Z687" s="7"/>
      <c r="AA687" s="8">
        <f>+Tabla1[[#This Row],[FECHA DE
NACIMIENTO]]</f>
        <v>28108</v>
      </c>
      <c r="AB687" s="20">
        <v>3.1</v>
      </c>
      <c r="AC687" s="7"/>
      <c r="AD687" s="7" t="str">
        <f>IF(COUNTIF(D$1:D686,D687)=0,"OK","Duplicado")</f>
        <v>OK</v>
      </c>
      <c r="AE687" s="7" t="str">
        <f t="shared" ca="1" si="105"/>
        <v>Inactivo</v>
      </c>
      <c r="AF687" s="9" t="s">
        <v>1124</v>
      </c>
      <c r="AG687" s="9" t="str">
        <f t="shared" si="108"/>
        <v>CMAC</v>
      </c>
      <c r="AH687" s="7"/>
      <c r="AI687" s="7"/>
      <c r="AJ687" s="7"/>
      <c r="AK687" s="7"/>
      <c r="AL687" s="7"/>
      <c r="AM687" s="7"/>
      <c r="AN687" s="7"/>
      <c r="AO687" s="7" t="e">
        <f ca="1">SEPARARAPELLIDOS2018(Tabla1[[#This Row],[APELLIDOS Y NOMBRES]])</f>
        <v>#NAME?</v>
      </c>
      <c r="AP687" s="7">
        <f t="shared" ca="1" si="109"/>
        <v>0</v>
      </c>
      <c r="AQ687" s="7">
        <f t="shared" ca="1" si="110"/>
        <v>0</v>
      </c>
      <c r="AR687" s="7">
        <f t="shared" ca="1" si="111"/>
        <v>0</v>
      </c>
      <c r="AS687" s="7" t="e">
        <f ca="1">QuitarSimbolos(Tabla1[[#This Row],[CODTRA5]])</f>
        <v>#NAME?</v>
      </c>
      <c r="AT687" s="7" t="s">
        <v>1703</v>
      </c>
      <c r="AU687" s="7">
        <f t="shared" si="106"/>
        <v>1</v>
      </c>
      <c r="AV687" s="7">
        <v>1</v>
      </c>
      <c r="AW687" s="7" t="str">
        <f>+Tabla1[[#This Row],[DNI23]]</f>
        <v>10738624</v>
      </c>
      <c r="AX687" s="7">
        <v>604</v>
      </c>
      <c r="AY687" s="8">
        <f>+Tabla1[[#This Row],[FECHA DE
NACIMIENTO]]</f>
        <v>28108</v>
      </c>
      <c r="AZ687" s="7">
        <f ca="1">+Tabla1[[#This Row],[CODTRA6]]</f>
        <v>0</v>
      </c>
      <c r="BA687" s="7">
        <f ca="1">+Tabla1[[#This Row],[CODTRA7]]</f>
        <v>0</v>
      </c>
      <c r="BB687" s="7" t="e">
        <f ca="1">+Tabla1[[#This Row],[CODTRA8]]</f>
        <v>#NAME?</v>
      </c>
      <c r="BC687" s="7">
        <f>+Tabla1[[#This Row],[SEXO]]</f>
        <v>1</v>
      </c>
      <c r="BD687" s="7">
        <v>9589</v>
      </c>
      <c r="BE687" s="7"/>
      <c r="BF687" s="7">
        <v>999987507</v>
      </c>
      <c r="BG687" s="10" t="s">
        <v>1704</v>
      </c>
      <c r="BH687" s="7">
        <v>3</v>
      </c>
      <c r="BI687" s="9" t="s">
        <v>2127</v>
      </c>
      <c r="BJ687" s="7">
        <v>300</v>
      </c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>
        <v>40701</v>
      </c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9"/>
      <c r="CH687" s="9"/>
      <c r="CI687" s="9"/>
      <c r="CJ687" s="7">
        <v>1</v>
      </c>
    </row>
    <row r="688" spans="1:88" ht="15" x14ac:dyDescent="0.25">
      <c r="A688">
        <v>687</v>
      </c>
      <c r="B688" s="28">
        <v>342</v>
      </c>
      <c r="C688" s="28" t="s">
        <v>1125</v>
      </c>
      <c r="D688" s="45">
        <v>4622923</v>
      </c>
      <c r="E688" s="35" t="s">
        <v>2998</v>
      </c>
      <c r="F688" s="29"/>
      <c r="G688" s="29" t="s">
        <v>1702</v>
      </c>
      <c r="H688" s="30">
        <f t="shared" si="107"/>
        <v>20583</v>
      </c>
      <c r="I688" s="29" t="s">
        <v>1720</v>
      </c>
      <c r="J688" s="28">
        <v>0</v>
      </c>
      <c r="K688" s="31">
        <v>0</v>
      </c>
      <c r="L688" s="7"/>
      <c r="M688" s="7"/>
      <c r="N688" s="7"/>
      <c r="O688" s="32" t="str">
        <f>"Retención Judicial "&amp;(Tabla1[[#This Row],[JUDICIAL]]*100)&amp;"%"</f>
        <v>Retención Judicial 0%</v>
      </c>
      <c r="P688" s="7"/>
      <c r="Q688" s="33">
        <f t="shared" si="112"/>
        <v>930</v>
      </c>
      <c r="R688" s="34">
        <f>+Tabla1[[#This Row],[MINIMO VITAL]]*9%</f>
        <v>83.7</v>
      </c>
      <c r="S688" s="7"/>
      <c r="T688" s="7">
        <f t="shared" ca="1" si="103"/>
        <v>62</v>
      </c>
      <c r="U688" s="7" t="str">
        <f t="shared" si="104"/>
        <v>04622923</v>
      </c>
      <c r="V688" s="7"/>
      <c r="W688" s="7"/>
      <c r="X688" s="7"/>
      <c r="Y688" s="7"/>
      <c r="Z688" s="7"/>
      <c r="AA688" s="8">
        <f>+Tabla1[[#This Row],[FECHA DE
NACIMIENTO]]</f>
        <v>20583</v>
      </c>
      <c r="AB688" s="20"/>
      <c r="AC688" s="7"/>
      <c r="AD688" s="7" t="str">
        <f>IF(COUNTIF(D$1:D687,D688)=0,"OK","Duplicado")</f>
        <v>OK</v>
      </c>
      <c r="AE688" s="7" t="str">
        <f t="shared" ca="1" si="105"/>
        <v>Inactivo</v>
      </c>
      <c r="AF688" s="9" t="s">
        <v>1126</v>
      </c>
      <c r="AG688" s="9" t="str">
        <f t="shared" si="108"/>
        <v>CMAC</v>
      </c>
      <c r="AH688" s="7"/>
      <c r="AI688" s="7"/>
      <c r="AJ688" s="7"/>
      <c r="AK688" s="7"/>
      <c r="AL688" s="7"/>
      <c r="AM688" s="7"/>
      <c r="AN688" s="7"/>
      <c r="AO688" s="7" t="e">
        <f ca="1">SEPARARAPELLIDOS2018(Tabla1[[#This Row],[APELLIDOS Y NOMBRES]])</f>
        <v>#NAME?</v>
      </c>
      <c r="AP688" s="7">
        <f t="shared" ca="1" si="109"/>
        <v>0</v>
      </c>
      <c r="AQ688" s="7">
        <f t="shared" ca="1" si="110"/>
        <v>0</v>
      </c>
      <c r="AR688" s="7">
        <f t="shared" ca="1" si="111"/>
        <v>0</v>
      </c>
      <c r="AS688" s="7" t="e">
        <f ca="1">QuitarSimbolos(Tabla1[[#This Row],[CODTRA5]])</f>
        <v>#NAME?</v>
      </c>
      <c r="AT688" s="7" t="s">
        <v>1703</v>
      </c>
      <c r="AU688" s="7">
        <f t="shared" si="106"/>
        <v>1</v>
      </c>
      <c r="AV688" s="7">
        <v>1</v>
      </c>
      <c r="AW688" s="7" t="str">
        <f>+Tabla1[[#This Row],[DNI23]]</f>
        <v>04622923</v>
      </c>
      <c r="AX688" s="7">
        <v>604</v>
      </c>
      <c r="AY688" s="8">
        <f>+Tabla1[[#This Row],[FECHA DE
NACIMIENTO]]</f>
        <v>20583</v>
      </c>
      <c r="AZ688" s="7">
        <f ca="1">+Tabla1[[#This Row],[CODTRA6]]</f>
        <v>0</v>
      </c>
      <c r="BA688" s="7">
        <f ca="1">+Tabla1[[#This Row],[CODTRA7]]</f>
        <v>0</v>
      </c>
      <c r="BB688" s="7" t="e">
        <f ca="1">+Tabla1[[#This Row],[CODTRA8]]</f>
        <v>#NAME?</v>
      </c>
      <c r="BC688" s="7">
        <f>+Tabla1[[#This Row],[SEXO]]</f>
        <v>1</v>
      </c>
      <c r="BD688" s="7">
        <v>9589</v>
      </c>
      <c r="BE688" s="7"/>
      <c r="BF688" s="7">
        <v>964056702</v>
      </c>
      <c r="BG688" s="10" t="s">
        <v>2999</v>
      </c>
      <c r="BH688" s="7">
        <v>3</v>
      </c>
      <c r="BI688" s="9" t="s">
        <v>2309</v>
      </c>
      <c r="BJ688" s="7" t="s">
        <v>1918</v>
      </c>
      <c r="BK688" s="7"/>
      <c r="BL688" s="7"/>
      <c r="BM688" s="7" t="s">
        <v>1560</v>
      </c>
      <c r="BN688" s="7">
        <v>18</v>
      </c>
      <c r="BO688" s="7"/>
      <c r="BP688" s="7"/>
      <c r="BQ688" s="7"/>
      <c r="BR688" s="7">
        <v>2</v>
      </c>
      <c r="BS688" s="7" t="s">
        <v>2089</v>
      </c>
      <c r="BT688" s="7"/>
      <c r="BU688" s="7">
        <v>40701</v>
      </c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9"/>
      <c r="CH688" s="9"/>
      <c r="CI688" s="9"/>
      <c r="CJ688" s="7">
        <v>1</v>
      </c>
    </row>
    <row r="689" spans="1:88" ht="15" x14ac:dyDescent="0.25">
      <c r="A689">
        <v>688</v>
      </c>
      <c r="B689" s="28">
        <v>64</v>
      </c>
      <c r="C689" s="28" t="s">
        <v>1127</v>
      </c>
      <c r="D689" s="45">
        <v>6795072</v>
      </c>
      <c r="E689" s="35" t="s">
        <v>3000</v>
      </c>
      <c r="F689" s="29"/>
      <c r="G689" s="29" t="s">
        <v>1702</v>
      </c>
      <c r="H689" s="30">
        <f t="shared" si="107"/>
        <v>20056</v>
      </c>
      <c r="I689" s="29"/>
      <c r="J689" s="28">
        <v>0</v>
      </c>
      <c r="K689" s="31">
        <v>0</v>
      </c>
      <c r="L689" s="7"/>
      <c r="M689" s="7"/>
      <c r="N689" s="7"/>
      <c r="O689" s="32" t="str">
        <f>"Retención Judicial "&amp;(Tabla1[[#This Row],[JUDICIAL]]*100)&amp;"%"</f>
        <v>Retención Judicial 0%</v>
      </c>
      <c r="P689" s="7"/>
      <c r="Q689" s="33">
        <f t="shared" si="112"/>
        <v>930</v>
      </c>
      <c r="R689" s="34">
        <f>+Tabla1[[#This Row],[MINIMO VITAL]]*9%</f>
        <v>83.7</v>
      </c>
      <c r="S689" s="7"/>
      <c r="T689" s="7">
        <f t="shared" ca="1" si="103"/>
        <v>64</v>
      </c>
      <c r="U689" s="7" t="str">
        <f t="shared" si="104"/>
        <v>06795072</v>
      </c>
      <c r="V689" s="7"/>
      <c r="W689" s="7"/>
      <c r="X689" s="7"/>
      <c r="Y689" s="7"/>
      <c r="Z689" s="7"/>
      <c r="AA689" s="8">
        <f>+Tabla1[[#This Row],[FECHA DE
NACIMIENTO]]</f>
        <v>20056</v>
      </c>
      <c r="AB689" s="20"/>
      <c r="AC689" s="7"/>
      <c r="AD689" s="7" t="str">
        <f>IF(COUNTIF(D$1:D688,D689)=0,"OK","Duplicado")</f>
        <v>OK</v>
      </c>
      <c r="AE689" s="7" t="str">
        <f t="shared" ca="1" si="105"/>
        <v>Inactivo</v>
      </c>
      <c r="AF689" s="9" t="s">
        <v>1128</v>
      </c>
      <c r="AG689" s="9" t="str">
        <f t="shared" si="108"/>
        <v>CMAC</v>
      </c>
      <c r="AH689" s="7"/>
      <c r="AI689" s="7"/>
      <c r="AJ689" s="7"/>
      <c r="AK689" s="7"/>
      <c r="AL689" s="7"/>
      <c r="AM689" s="7"/>
      <c r="AN689" s="7"/>
      <c r="AO689" s="7" t="e">
        <f ca="1">SEPARARAPELLIDOS2018(Tabla1[[#This Row],[APELLIDOS Y NOMBRES]])</f>
        <v>#NAME?</v>
      </c>
      <c r="AP689" s="7">
        <f t="shared" ca="1" si="109"/>
        <v>0</v>
      </c>
      <c r="AQ689" s="7">
        <f t="shared" ca="1" si="110"/>
        <v>0</v>
      </c>
      <c r="AR689" s="7">
        <f t="shared" ca="1" si="111"/>
        <v>0</v>
      </c>
      <c r="AS689" s="7" t="e">
        <f ca="1">QuitarSimbolos(Tabla1[[#This Row],[CODTRA5]])</f>
        <v>#NAME?</v>
      </c>
      <c r="AT689" s="7" t="s">
        <v>1703</v>
      </c>
      <c r="AU689" s="7">
        <f t="shared" si="106"/>
        <v>1</v>
      </c>
      <c r="AV689" s="7">
        <v>1</v>
      </c>
      <c r="AW689" s="7" t="str">
        <f>+Tabla1[[#This Row],[DNI23]]</f>
        <v>06795072</v>
      </c>
      <c r="AX689" s="7">
        <v>604</v>
      </c>
      <c r="AY689" s="8">
        <f>+Tabla1[[#This Row],[FECHA DE
NACIMIENTO]]</f>
        <v>20056</v>
      </c>
      <c r="AZ689" s="7">
        <f ca="1">+Tabla1[[#This Row],[CODTRA6]]</f>
        <v>0</v>
      </c>
      <c r="BA689" s="7">
        <f ca="1">+Tabla1[[#This Row],[CODTRA7]]</f>
        <v>0</v>
      </c>
      <c r="BB689" s="7" t="e">
        <f ca="1">+Tabla1[[#This Row],[CODTRA8]]</f>
        <v>#NAME?</v>
      </c>
      <c r="BC689" s="7">
        <f>+Tabla1[[#This Row],[SEXO]]</f>
        <v>1</v>
      </c>
      <c r="BD689" s="7">
        <v>9589</v>
      </c>
      <c r="BE689" s="7"/>
      <c r="BF689" s="7">
        <v>957895279</v>
      </c>
      <c r="BG689" s="10" t="s">
        <v>3001</v>
      </c>
      <c r="BH689" s="7">
        <v>3</v>
      </c>
      <c r="BI689" s="9" t="s">
        <v>2619</v>
      </c>
      <c r="BJ689" s="7">
        <v>208</v>
      </c>
      <c r="BK689" s="7"/>
      <c r="BL689" s="7"/>
      <c r="BM689" s="7"/>
      <c r="BN689" s="7"/>
      <c r="BO689" s="7"/>
      <c r="BP689" s="7"/>
      <c r="BQ689" s="7"/>
      <c r="BR689" s="7">
        <v>2</v>
      </c>
      <c r="BS689" s="7" t="s">
        <v>2089</v>
      </c>
      <c r="BT689" s="7"/>
      <c r="BU689" s="7">
        <v>40701</v>
      </c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9"/>
      <c r="CH689" s="9"/>
      <c r="CI689" s="9"/>
      <c r="CJ689" s="7">
        <v>1</v>
      </c>
    </row>
    <row r="690" spans="1:88" ht="15" x14ac:dyDescent="0.25">
      <c r="A690">
        <v>689</v>
      </c>
      <c r="B690" s="28">
        <v>5</v>
      </c>
      <c r="C690" s="28" t="s">
        <v>1129</v>
      </c>
      <c r="D690" s="45">
        <v>30830192</v>
      </c>
      <c r="E690" s="35" t="s">
        <v>3002</v>
      </c>
      <c r="F690" s="29"/>
      <c r="G690" s="29" t="s">
        <v>1702</v>
      </c>
      <c r="H690" s="30">
        <f t="shared" si="107"/>
        <v>19775</v>
      </c>
      <c r="I690" s="29"/>
      <c r="J690" s="28">
        <v>0</v>
      </c>
      <c r="K690" s="31">
        <v>0</v>
      </c>
      <c r="L690" s="7"/>
      <c r="M690" s="7"/>
      <c r="N690" s="7"/>
      <c r="O690" s="32" t="str">
        <f>"Retención Judicial "&amp;(Tabla1[[#This Row],[JUDICIAL]]*100)&amp;"%"</f>
        <v>Retención Judicial 0%</v>
      </c>
      <c r="P690" s="7"/>
      <c r="Q690" s="33">
        <f t="shared" si="112"/>
        <v>930</v>
      </c>
      <c r="R690" s="34">
        <f>+Tabla1[[#This Row],[MINIMO VITAL]]*9%</f>
        <v>83.7</v>
      </c>
      <c r="S690" s="7"/>
      <c r="T690" s="7">
        <f t="shared" ca="1" si="103"/>
        <v>65</v>
      </c>
      <c r="U690" s="7" t="str">
        <f t="shared" si="104"/>
        <v>30830192</v>
      </c>
      <c r="V690" s="7"/>
      <c r="W690" s="7"/>
      <c r="X690" s="7"/>
      <c r="Y690" s="7"/>
      <c r="Z690" s="7"/>
      <c r="AA690" s="8">
        <f>+Tabla1[[#This Row],[FECHA DE
NACIMIENTO]]</f>
        <v>19775</v>
      </c>
      <c r="AB690" s="20"/>
      <c r="AC690" s="7"/>
      <c r="AD690" s="7" t="str">
        <f>IF(COUNTIF(D$1:D689,D690)=0,"OK","Duplicado")</f>
        <v>OK</v>
      </c>
      <c r="AE690" s="7" t="str">
        <f t="shared" ca="1" si="105"/>
        <v>Inactivo</v>
      </c>
      <c r="AF690" s="9" t="s">
        <v>1130</v>
      </c>
      <c r="AG690" s="9" t="str">
        <f t="shared" si="108"/>
        <v>CMAC</v>
      </c>
      <c r="AH690" s="7"/>
      <c r="AI690" s="7"/>
      <c r="AJ690" s="7"/>
      <c r="AK690" s="7"/>
      <c r="AL690" s="7"/>
      <c r="AM690" s="7"/>
      <c r="AN690" s="7"/>
      <c r="AO690" s="7" t="e">
        <f ca="1">SEPARARAPELLIDOS2018(Tabla1[[#This Row],[APELLIDOS Y NOMBRES]])</f>
        <v>#NAME?</v>
      </c>
      <c r="AP690" s="7">
        <f t="shared" ca="1" si="109"/>
        <v>0</v>
      </c>
      <c r="AQ690" s="7">
        <f t="shared" ca="1" si="110"/>
        <v>0</v>
      </c>
      <c r="AR690" s="7">
        <f t="shared" ca="1" si="111"/>
        <v>0</v>
      </c>
      <c r="AS690" s="7" t="e">
        <f ca="1">QuitarSimbolos(Tabla1[[#This Row],[CODTRA5]])</f>
        <v>#NAME?</v>
      </c>
      <c r="AT690" s="7" t="s">
        <v>1703</v>
      </c>
      <c r="AU690" s="7">
        <f t="shared" si="106"/>
        <v>1</v>
      </c>
      <c r="AV690" s="7">
        <v>1</v>
      </c>
      <c r="AW690" s="7" t="str">
        <f>+Tabla1[[#This Row],[DNI23]]</f>
        <v>30830192</v>
      </c>
      <c r="AX690" s="7">
        <v>604</v>
      </c>
      <c r="AY690" s="8">
        <f>+Tabla1[[#This Row],[FECHA DE
NACIMIENTO]]</f>
        <v>19775</v>
      </c>
      <c r="AZ690" s="7">
        <f ca="1">+Tabla1[[#This Row],[CODTRA6]]</f>
        <v>0</v>
      </c>
      <c r="BA690" s="7">
        <f ca="1">+Tabla1[[#This Row],[CODTRA7]]</f>
        <v>0</v>
      </c>
      <c r="BB690" s="7" t="e">
        <f ca="1">+Tabla1[[#This Row],[CODTRA8]]</f>
        <v>#NAME?</v>
      </c>
      <c r="BC690" s="7">
        <f>+Tabla1[[#This Row],[SEXO]]</f>
        <v>1</v>
      </c>
      <c r="BD690" s="7">
        <v>9589</v>
      </c>
      <c r="BE690" s="7"/>
      <c r="BF690" s="7">
        <v>910183433</v>
      </c>
      <c r="BG690" s="10" t="s">
        <v>3003</v>
      </c>
      <c r="BH690" s="7">
        <v>3</v>
      </c>
      <c r="BI690" s="9" t="s">
        <v>2181</v>
      </c>
      <c r="BJ690" s="7">
        <v>114</v>
      </c>
      <c r="BK690" s="7"/>
      <c r="BL690" s="7"/>
      <c r="BM690" s="7"/>
      <c r="BN690" s="7"/>
      <c r="BO690" s="7"/>
      <c r="BP690" s="7"/>
      <c r="BQ690" s="7"/>
      <c r="BR690" s="7">
        <v>2</v>
      </c>
      <c r="BS690" s="7" t="s">
        <v>2089</v>
      </c>
      <c r="BT690" s="7"/>
      <c r="BU690" s="7">
        <v>40701</v>
      </c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9"/>
      <c r="CH690" s="9"/>
      <c r="CI690" s="9"/>
      <c r="CJ690" s="7">
        <v>1</v>
      </c>
    </row>
    <row r="691" spans="1:88" ht="15" x14ac:dyDescent="0.25">
      <c r="A691">
        <v>690</v>
      </c>
      <c r="B691" s="28">
        <v>1132</v>
      </c>
      <c r="C691" s="28" t="s">
        <v>1131</v>
      </c>
      <c r="D691" s="45">
        <v>44763685</v>
      </c>
      <c r="E691" s="35" t="s">
        <v>3004</v>
      </c>
      <c r="F691" s="29"/>
      <c r="G691" s="29" t="s">
        <v>1702</v>
      </c>
      <c r="H691" s="30">
        <f t="shared" si="107"/>
        <v>31785</v>
      </c>
      <c r="I691" s="29"/>
      <c r="J691" s="28">
        <v>0</v>
      </c>
      <c r="K691" s="31">
        <v>0</v>
      </c>
      <c r="L691" s="7"/>
      <c r="M691" s="7"/>
      <c r="N691" s="7"/>
      <c r="O691" s="32" t="str">
        <f>"Retención Judicial "&amp;(Tabla1[[#This Row],[JUDICIAL]]*100)&amp;"%"</f>
        <v>Retención Judicial 0%</v>
      </c>
      <c r="P691" s="7"/>
      <c r="Q691" s="33">
        <f t="shared" si="112"/>
        <v>930</v>
      </c>
      <c r="R691" s="34">
        <f>+Tabla1[[#This Row],[MINIMO VITAL]]*9%</f>
        <v>83.7</v>
      </c>
      <c r="S691" s="7"/>
      <c r="T691" s="7">
        <f t="shared" ca="1" si="103"/>
        <v>32</v>
      </c>
      <c r="U691" s="7" t="str">
        <f t="shared" si="104"/>
        <v>44763685</v>
      </c>
      <c r="V691" s="7"/>
      <c r="W691" s="7"/>
      <c r="X691" s="7"/>
      <c r="Y691" s="7"/>
      <c r="Z691" s="7"/>
      <c r="AA691" s="8">
        <f>+Tabla1[[#This Row],[FECHA DE
NACIMIENTO]]</f>
        <v>31785</v>
      </c>
      <c r="AB691" s="20"/>
      <c r="AC691" s="7"/>
      <c r="AD691" s="7" t="str">
        <f>IF(COUNTIF(D$1:D690,D691)=0,"OK","Duplicado")</f>
        <v>OK</v>
      </c>
      <c r="AE691" s="7" t="str">
        <f t="shared" ca="1" si="105"/>
        <v>Inactivo</v>
      </c>
      <c r="AF691" s="9" t="s">
        <v>1132</v>
      </c>
      <c r="AG691" s="9" t="str">
        <f t="shared" si="108"/>
        <v>CMAC</v>
      </c>
      <c r="AH691" s="7"/>
      <c r="AI691" s="7"/>
      <c r="AJ691" s="7"/>
      <c r="AK691" s="7"/>
      <c r="AL691" s="7"/>
      <c r="AM691" s="7"/>
      <c r="AN691" s="7"/>
      <c r="AO691" s="7" t="e">
        <f ca="1">SEPARARAPELLIDOS2018(Tabla1[[#This Row],[APELLIDOS Y NOMBRES]])</f>
        <v>#NAME?</v>
      </c>
      <c r="AP691" s="7">
        <f t="shared" ca="1" si="109"/>
        <v>0</v>
      </c>
      <c r="AQ691" s="7">
        <f t="shared" ca="1" si="110"/>
        <v>0</v>
      </c>
      <c r="AR691" s="7">
        <f t="shared" ca="1" si="111"/>
        <v>0</v>
      </c>
      <c r="AS691" s="7" t="e">
        <f ca="1">QuitarSimbolos(Tabla1[[#This Row],[CODTRA5]])</f>
        <v>#NAME?</v>
      </c>
      <c r="AT691" s="7" t="s">
        <v>1974</v>
      </c>
      <c r="AU691" s="7">
        <f t="shared" si="106"/>
        <v>2</v>
      </c>
      <c r="AV691" s="7">
        <v>1</v>
      </c>
      <c r="AW691" s="7" t="str">
        <f>+Tabla1[[#This Row],[DNI23]]</f>
        <v>44763685</v>
      </c>
      <c r="AX691" s="7">
        <v>604</v>
      </c>
      <c r="AY691" s="8">
        <f>+Tabla1[[#This Row],[FECHA DE
NACIMIENTO]]</f>
        <v>31785</v>
      </c>
      <c r="AZ691" s="7">
        <f ca="1">+Tabla1[[#This Row],[CODTRA6]]</f>
        <v>0</v>
      </c>
      <c r="BA691" s="7">
        <f ca="1">+Tabla1[[#This Row],[CODTRA7]]</f>
        <v>0</v>
      </c>
      <c r="BB691" s="7" t="e">
        <f ca="1">+Tabla1[[#This Row],[CODTRA8]]</f>
        <v>#NAME?</v>
      </c>
      <c r="BC691" s="7">
        <f>+Tabla1[[#This Row],[SEXO]]</f>
        <v>2</v>
      </c>
      <c r="BD691" s="7">
        <v>9589</v>
      </c>
      <c r="BE691" s="7"/>
      <c r="BF691" s="7">
        <v>959616135</v>
      </c>
      <c r="BG691" s="10" t="s">
        <v>1704</v>
      </c>
      <c r="BH691" s="7"/>
      <c r="BI691" s="9"/>
      <c r="BJ691" s="7"/>
      <c r="BK691" s="7"/>
      <c r="BL691" s="7"/>
      <c r="BM691" s="7" t="s">
        <v>3</v>
      </c>
      <c r="BN691" s="7">
        <v>18</v>
      </c>
      <c r="BO691" s="7"/>
      <c r="BP691" s="7"/>
      <c r="BQ691" s="7"/>
      <c r="BR691" s="7">
        <v>2</v>
      </c>
      <c r="BS691" s="7" t="s">
        <v>2938</v>
      </c>
      <c r="BT691" s="7"/>
      <c r="BU691" s="7">
        <v>40704</v>
      </c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9"/>
      <c r="CH691" s="9"/>
      <c r="CI691" s="9"/>
      <c r="CJ691" s="7">
        <v>1</v>
      </c>
    </row>
    <row r="692" spans="1:88" ht="15" x14ac:dyDescent="0.25">
      <c r="A692">
        <v>691</v>
      </c>
      <c r="B692" s="28">
        <v>427</v>
      </c>
      <c r="C692" s="28" t="s">
        <v>1133</v>
      </c>
      <c r="D692" s="45">
        <v>30837285</v>
      </c>
      <c r="E692" s="35" t="s">
        <v>3528</v>
      </c>
      <c r="F692" s="35" t="s">
        <v>3694</v>
      </c>
      <c r="G692" s="35" t="s">
        <v>1736</v>
      </c>
      <c r="H692" s="30">
        <f t="shared" si="107"/>
        <v>26817</v>
      </c>
      <c r="I692" s="29" t="s">
        <v>1737</v>
      </c>
      <c r="J692" s="28">
        <v>0</v>
      </c>
      <c r="K692" s="31">
        <v>0</v>
      </c>
      <c r="L692" s="7"/>
      <c r="M692" s="7"/>
      <c r="N692" s="7"/>
      <c r="O692" s="32" t="str">
        <f>"Retención Judicial "&amp;(Tabla1[[#This Row],[JUDICIAL]]*100)&amp;"%"</f>
        <v>Retención Judicial 0%</v>
      </c>
      <c r="P692" s="7"/>
      <c r="Q692" s="33">
        <f t="shared" si="112"/>
        <v>930</v>
      </c>
      <c r="R692" s="34">
        <f>+Tabla1[[#This Row],[MINIMO VITAL]]*9%</f>
        <v>83.7</v>
      </c>
      <c r="S692" s="7"/>
      <c r="T692" s="7">
        <f t="shared" ca="1" si="103"/>
        <v>45</v>
      </c>
      <c r="U692" s="7" t="str">
        <f t="shared" si="104"/>
        <v>30837285</v>
      </c>
      <c r="V692" s="7"/>
      <c r="W692" s="7"/>
      <c r="X692" s="7"/>
      <c r="Y692" s="7"/>
      <c r="Z692" s="7"/>
      <c r="AA692" s="8">
        <f>+Tabla1[[#This Row],[FECHA DE
NACIMIENTO]]</f>
        <v>26817</v>
      </c>
      <c r="AB692" s="20"/>
      <c r="AC692" s="7"/>
      <c r="AD692" s="7" t="str">
        <f>IF(COUNTIF(D$1:D691,D692)=0,"OK","Duplicado")</f>
        <v>OK</v>
      </c>
      <c r="AE692" s="7" t="str">
        <f t="shared" ca="1" si="105"/>
        <v>Inactivo</v>
      </c>
      <c r="AF692" s="9" t="s">
        <v>1720</v>
      </c>
      <c r="AG692" s="9" t="str">
        <f t="shared" si="108"/>
        <v/>
      </c>
      <c r="AH692" s="7"/>
      <c r="AI692" s="7"/>
      <c r="AJ692" s="7"/>
      <c r="AK692" s="7"/>
      <c r="AL692" s="7"/>
      <c r="AM692" s="7"/>
      <c r="AN692" s="7"/>
      <c r="AO692" s="7" t="e">
        <f ca="1">SEPARARAPELLIDOS2018(Tabla1[[#This Row],[APELLIDOS Y NOMBRES]])</f>
        <v>#NAME?</v>
      </c>
      <c r="AP692" s="7">
        <f t="shared" ca="1" si="109"/>
        <v>0</v>
      </c>
      <c r="AQ692" s="7">
        <f t="shared" ca="1" si="110"/>
        <v>0</v>
      </c>
      <c r="AR692" s="7">
        <f t="shared" ca="1" si="111"/>
        <v>0</v>
      </c>
      <c r="AS692" s="7" t="e">
        <f ca="1">QuitarSimbolos(Tabla1[[#This Row],[CODTRA5]])</f>
        <v>#NAME?</v>
      </c>
      <c r="AT692" s="7" t="s">
        <v>1974</v>
      </c>
      <c r="AU692" s="7">
        <f t="shared" si="106"/>
        <v>2</v>
      </c>
      <c r="AV692" s="7">
        <v>1</v>
      </c>
      <c r="AW692" s="7" t="str">
        <f>+Tabla1[[#This Row],[DNI23]]</f>
        <v>30837285</v>
      </c>
      <c r="AX692" s="7">
        <v>604</v>
      </c>
      <c r="AY692" s="8">
        <f>+Tabla1[[#This Row],[FECHA DE
NACIMIENTO]]</f>
        <v>26817</v>
      </c>
      <c r="AZ692" s="7">
        <f ca="1">+Tabla1[[#This Row],[CODTRA6]]</f>
        <v>0</v>
      </c>
      <c r="BA692" s="7">
        <f ca="1">+Tabla1[[#This Row],[CODTRA7]]</f>
        <v>0</v>
      </c>
      <c r="BB692" s="7" t="e">
        <f ca="1">+Tabla1[[#This Row],[CODTRA8]]</f>
        <v>#NAME?</v>
      </c>
      <c r="BC692" s="7">
        <f>+Tabla1[[#This Row],[SEXO]]</f>
        <v>2</v>
      </c>
      <c r="BD692" s="7">
        <v>9589</v>
      </c>
      <c r="BE692" s="7"/>
      <c r="BF692" s="7">
        <v>959616135</v>
      </c>
      <c r="BG692" s="10" t="s">
        <v>1704</v>
      </c>
      <c r="BH692" s="7">
        <v>1</v>
      </c>
      <c r="BI692" s="9" t="s">
        <v>3005</v>
      </c>
      <c r="BJ692" s="7">
        <v>219</v>
      </c>
      <c r="BK692" s="7"/>
      <c r="BL692" s="7"/>
      <c r="BM692" s="7"/>
      <c r="BN692" s="7"/>
      <c r="BO692" s="7"/>
      <c r="BP692" s="7"/>
      <c r="BQ692" s="7"/>
      <c r="BR692" s="7">
        <v>2</v>
      </c>
      <c r="BS692" s="7" t="s">
        <v>3006</v>
      </c>
      <c r="BT692" s="7"/>
      <c r="BU692" s="7">
        <v>40127</v>
      </c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9"/>
      <c r="CH692" s="9"/>
      <c r="CI692" s="9"/>
      <c r="CJ692" s="7">
        <v>1</v>
      </c>
    </row>
    <row r="693" spans="1:88" ht="15" x14ac:dyDescent="0.25">
      <c r="A693">
        <v>692</v>
      </c>
      <c r="B693" s="28">
        <v>389</v>
      </c>
      <c r="C693" s="28" t="s">
        <v>1134</v>
      </c>
      <c r="D693" s="45">
        <v>30832024</v>
      </c>
      <c r="E693" s="35" t="s">
        <v>3007</v>
      </c>
      <c r="F693" s="29" t="s">
        <v>3008</v>
      </c>
      <c r="G693" s="29" t="s">
        <v>1736</v>
      </c>
      <c r="H693" s="30">
        <f t="shared" si="107"/>
        <v>22905</v>
      </c>
      <c r="I693" s="29" t="s">
        <v>1710</v>
      </c>
      <c r="J693" s="28">
        <v>0</v>
      </c>
      <c r="K693" s="31">
        <v>0</v>
      </c>
      <c r="L693" s="7"/>
      <c r="M693" s="7"/>
      <c r="N693" s="7"/>
      <c r="O693" s="32" t="str">
        <f>"Retención Judicial "&amp;(Tabla1[[#This Row],[JUDICIAL]]*100)&amp;"%"</f>
        <v>Retención Judicial 0%</v>
      </c>
      <c r="P693" s="7"/>
      <c r="Q693" s="33">
        <f t="shared" si="112"/>
        <v>930</v>
      </c>
      <c r="R693" s="34">
        <f>+Tabla1[[#This Row],[MINIMO VITAL]]*9%</f>
        <v>83.7</v>
      </c>
      <c r="S693" s="7"/>
      <c r="T693" s="7">
        <f t="shared" ca="1" si="103"/>
        <v>56</v>
      </c>
      <c r="U693" s="7" t="str">
        <f t="shared" si="104"/>
        <v>30832024</v>
      </c>
      <c r="V693" s="7"/>
      <c r="W693" s="7"/>
      <c r="X693" s="7"/>
      <c r="Y693" s="7"/>
      <c r="Z693" s="7"/>
      <c r="AA693" s="8">
        <f>+Tabla1[[#This Row],[FECHA DE
NACIMIENTO]]</f>
        <v>22905</v>
      </c>
      <c r="AB693" s="20">
        <v>3.1</v>
      </c>
      <c r="AC693" s="7"/>
      <c r="AD693" s="7" t="str">
        <f>IF(COUNTIF(D$1:D692,D693)=0,"OK","Duplicado")</f>
        <v>OK</v>
      </c>
      <c r="AE693" s="7" t="str">
        <f t="shared" ca="1" si="105"/>
        <v>Inactivo</v>
      </c>
      <c r="AF693" s="9" t="s">
        <v>1135</v>
      </c>
      <c r="AG693" s="9" t="str">
        <f t="shared" si="108"/>
        <v>CMAC</v>
      </c>
      <c r="AH693" s="7"/>
      <c r="AI693" s="7"/>
      <c r="AJ693" s="7"/>
      <c r="AK693" s="7"/>
      <c r="AL693" s="7"/>
      <c r="AM693" s="7"/>
      <c r="AN693" s="7"/>
      <c r="AO693" s="7" t="e">
        <f ca="1">SEPARARAPELLIDOS2018(Tabla1[[#This Row],[APELLIDOS Y NOMBRES]])</f>
        <v>#NAME?</v>
      </c>
      <c r="AP693" s="7">
        <f t="shared" ca="1" si="109"/>
        <v>0</v>
      </c>
      <c r="AQ693" s="7">
        <f t="shared" ca="1" si="110"/>
        <v>0</v>
      </c>
      <c r="AR693" s="7">
        <f t="shared" ca="1" si="111"/>
        <v>0</v>
      </c>
      <c r="AS693" s="7" t="e">
        <f ca="1">QuitarSimbolos(Tabla1[[#This Row],[CODTRA5]])</f>
        <v>#NAME?</v>
      </c>
      <c r="AT693" s="7" t="s">
        <v>1974</v>
      </c>
      <c r="AU693" s="7">
        <f t="shared" si="106"/>
        <v>2</v>
      </c>
      <c r="AV693" s="7">
        <v>1</v>
      </c>
      <c r="AW693" s="7" t="str">
        <f>+Tabla1[[#This Row],[DNI23]]</f>
        <v>30832024</v>
      </c>
      <c r="AX693" s="7">
        <v>604</v>
      </c>
      <c r="AY693" s="8">
        <f>+Tabla1[[#This Row],[FECHA DE
NACIMIENTO]]</f>
        <v>22905</v>
      </c>
      <c r="AZ693" s="7">
        <f ca="1">+Tabla1[[#This Row],[CODTRA6]]</f>
        <v>0</v>
      </c>
      <c r="BA693" s="7">
        <f ca="1">+Tabla1[[#This Row],[CODTRA7]]</f>
        <v>0</v>
      </c>
      <c r="BB693" s="7" t="e">
        <f ca="1">+Tabla1[[#This Row],[CODTRA8]]</f>
        <v>#NAME?</v>
      </c>
      <c r="BC693" s="7">
        <f>+Tabla1[[#This Row],[SEXO]]</f>
        <v>2</v>
      </c>
      <c r="BD693" s="7">
        <v>9589</v>
      </c>
      <c r="BE693" s="7"/>
      <c r="BF693" s="7">
        <v>959616135</v>
      </c>
      <c r="BG693" s="10" t="s">
        <v>1704</v>
      </c>
      <c r="BH693" s="7"/>
      <c r="BI693" s="9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9"/>
      <c r="CH693" s="9"/>
      <c r="CI693" s="9"/>
      <c r="CJ693" s="7">
        <v>1</v>
      </c>
    </row>
    <row r="694" spans="1:88" ht="15" x14ac:dyDescent="0.25">
      <c r="A694">
        <v>693</v>
      </c>
      <c r="B694" s="28">
        <v>62</v>
      </c>
      <c r="C694" s="28" t="s">
        <v>1136</v>
      </c>
      <c r="D694" s="45">
        <v>4622607</v>
      </c>
      <c r="E694" s="35" t="s">
        <v>3009</v>
      </c>
      <c r="F694" s="29"/>
      <c r="G694" s="29" t="s">
        <v>1702</v>
      </c>
      <c r="H694" s="30">
        <f t="shared" si="107"/>
        <v>20924</v>
      </c>
      <c r="I694" s="29"/>
      <c r="J694" s="28">
        <v>0</v>
      </c>
      <c r="K694" s="31">
        <v>0</v>
      </c>
      <c r="L694" s="7"/>
      <c r="M694" s="7"/>
      <c r="N694" s="7"/>
      <c r="O694" s="32" t="str">
        <f>"Retención Judicial "&amp;(Tabla1[[#This Row],[JUDICIAL]]*100)&amp;"%"</f>
        <v>Retención Judicial 0%</v>
      </c>
      <c r="P694" s="7"/>
      <c r="Q694" s="33">
        <f t="shared" si="112"/>
        <v>930</v>
      </c>
      <c r="R694" s="34">
        <f>+Tabla1[[#This Row],[MINIMO VITAL]]*9%</f>
        <v>83.7</v>
      </c>
      <c r="S694" s="7"/>
      <c r="T694" s="7">
        <f t="shared" ca="1" si="103"/>
        <v>61</v>
      </c>
      <c r="U694" s="7" t="str">
        <f t="shared" si="104"/>
        <v>04622607</v>
      </c>
      <c r="V694" s="7"/>
      <c r="W694" s="7"/>
      <c r="X694" s="7"/>
      <c r="Y694" s="7"/>
      <c r="Z694" s="7"/>
      <c r="AA694" s="8">
        <f>+Tabla1[[#This Row],[FECHA DE
NACIMIENTO]]</f>
        <v>20924</v>
      </c>
      <c r="AB694" s="20"/>
      <c r="AC694" s="7"/>
      <c r="AD694" s="7" t="str">
        <f>IF(COUNTIF(D$1:D693,D694)=0,"OK","Duplicado")</f>
        <v>OK</v>
      </c>
      <c r="AE694" s="7" t="str">
        <f t="shared" ca="1" si="105"/>
        <v>Inactivo</v>
      </c>
      <c r="AF694" s="9" t="s">
        <v>1137</v>
      </c>
      <c r="AG694" s="9" t="str">
        <f t="shared" si="108"/>
        <v>CMAC</v>
      </c>
      <c r="AH694" s="7"/>
      <c r="AI694" s="7"/>
      <c r="AJ694" s="7"/>
      <c r="AK694" s="7"/>
      <c r="AL694" s="7"/>
      <c r="AM694" s="7"/>
      <c r="AN694" s="7"/>
      <c r="AO694" s="7" t="e">
        <f ca="1">SEPARARAPELLIDOS2018(Tabla1[[#This Row],[APELLIDOS Y NOMBRES]])</f>
        <v>#NAME?</v>
      </c>
      <c r="AP694" s="7">
        <f t="shared" ca="1" si="109"/>
        <v>0</v>
      </c>
      <c r="AQ694" s="7">
        <f t="shared" ca="1" si="110"/>
        <v>0</v>
      </c>
      <c r="AR694" s="7">
        <f t="shared" ca="1" si="111"/>
        <v>0</v>
      </c>
      <c r="AS694" s="7" t="e">
        <f ca="1">QuitarSimbolos(Tabla1[[#This Row],[CODTRA5]])</f>
        <v>#NAME?</v>
      </c>
      <c r="AT694" s="7" t="s">
        <v>1974</v>
      </c>
      <c r="AU694" s="7">
        <f t="shared" si="106"/>
        <v>2</v>
      </c>
      <c r="AV694" s="7">
        <v>1</v>
      </c>
      <c r="AW694" s="7" t="str">
        <f>+Tabla1[[#This Row],[DNI23]]</f>
        <v>04622607</v>
      </c>
      <c r="AX694" s="7">
        <v>604</v>
      </c>
      <c r="AY694" s="8">
        <f>+Tabla1[[#This Row],[FECHA DE
NACIMIENTO]]</f>
        <v>20924</v>
      </c>
      <c r="AZ694" s="7">
        <f ca="1">+Tabla1[[#This Row],[CODTRA6]]</f>
        <v>0</v>
      </c>
      <c r="BA694" s="7">
        <f ca="1">+Tabla1[[#This Row],[CODTRA7]]</f>
        <v>0</v>
      </c>
      <c r="BB694" s="7" t="e">
        <f ca="1">+Tabla1[[#This Row],[CODTRA8]]</f>
        <v>#NAME?</v>
      </c>
      <c r="BC694" s="7">
        <f>+Tabla1[[#This Row],[SEXO]]</f>
        <v>2</v>
      </c>
      <c r="BD694" s="7">
        <v>9589</v>
      </c>
      <c r="BE694" s="7"/>
      <c r="BF694" s="7">
        <v>959616135</v>
      </c>
      <c r="BG694" s="10" t="s">
        <v>1704</v>
      </c>
      <c r="BH694" s="7"/>
      <c r="BI694" s="9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9"/>
      <c r="CH694" s="9"/>
      <c r="CI694" s="9"/>
      <c r="CJ694" s="7">
        <v>1</v>
      </c>
    </row>
    <row r="695" spans="1:88" ht="15" x14ac:dyDescent="0.25">
      <c r="A695">
        <v>694</v>
      </c>
      <c r="B695" s="28">
        <v>6</v>
      </c>
      <c r="C695" s="28" t="s">
        <v>1138</v>
      </c>
      <c r="D695" s="45">
        <v>30826033</v>
      </c>
      <c r="E695" s="35" t="s">
        <v>3010</v>
      </c>
      <c r="F695" s="29" t="s">
        <v>1720</v>
      </c>
      <c r="G695" s="29" t="s">
        <v>1702</v>
      </c>
      <c r="H695" s="30">
        <f t="shared" si="107"/>
        <v>21499</v>
      </c>
      <c r="I695" s="29" t="s">
        <v>1720</v>
      </c>
      <c r="J695" s="28">
        <v>0</v>
      </c>
      <c r="K695" s="31">
        <v>0</v>
      </c>
      <c r="L695" s="7"/>
      <c r="M695" s="7"/>
      <c r="N695" s="7"/>
      <c r="O695" s="32" t="str">
        <f>"Retención Judicial "&amp;(Tabla1[[#This Row],[JUDICIAL]]*100)&amp;"%"</f>
        <v>Retención Judicial 0%</v>
      </c>
      <c r="P695" s="7"/>
      <c r="Q695" s="33">
        <f t="shared" si="112"/>
        <v>930</v>
      </c>
      <c r="R695" s="34">
        <f>+Tabla1[[#This Row],[MINIMO VITAL]]*9%</f>
        <v>83.7</v>
      </c>
      <c r="S695" s="7"/>
      <c r="T695" s="7">
        <f t="shared" ca="1" si="103"/>
        <v>60</v>
      </c>
      <c r="U695" s="7" t="str">
        <f t="shared" si="104"/>
        <v>30826033</v>
      </c>
      <c r="V695" s="7"/>
      <c r="W695" s="7"/>
      <c r="X695" s="7"/>
      <c r="Y695" s="7"/>
      <c r="Z695" s="7"/>
      <c r="AA695" s="8">
        <f>+Tabla1[[#This Row],[FECHA DE
NACIMIENTO]]</f>
        <v>21499</v>
      </c>
      <c r="AB695" s="20"/>
      <c r="AC695" s="7"/>
      <c r="AD695" s="7" t="str">
        <f>IF(COUNTIF(D$1:D694,D695)=0,"OK","Duplicado")</f>
        <v>OK</v>
      </c>
      <c r="AE695" s="7" t="str">
        <f t="shared" ca="1" si="105"/>
        <v>Inactivo</v>
      </c>
      <c r="AF695" s="9" t="s">
        <v>1584</v>
      </c>
      <c r="AG695" s="9" t="str">
        <f t="shared" si="108"/>
        <v>CMAC</v>
      </c>
      <c r="AH695" s="7"/>
      <c r="AI695" s="7"/>
      <c r="AJ695" s="7"/>
      <c r="AK695" s="7"/>
      <c r="AL695" s="7"/>
      <c r="AM695" s="7"/>
      <c r="AN695" s="7"/>
      <c r="AO695" s="7" t="e">
        <f ca="1">SEPARARAPELLIDOS2018(Tabla1[[#This Row],[APELLIDOS Y NOMBRES]])</f>
        <v>#NAME?</v>
      </c>
      <c r="AP695" s="7">
        <f t="shared" ca="1" si="109"/>
        <v>0</v>
      </c>
      <c r="AQ695" s="7">
        <f t="shared" ca="1" si="110"/>
        <v>0</v>
      </c>
      <c r="AR695" s="7">
        <f t="shared" ca="1" si="111"/>
        <v>0</v>
      </c>
      <c r="AS695" s="7" t="e">
        <f ca="1">QuitarSimbolos(Tabla1[[#This Row],[CODTRA5]])</f>
        <v>#NAME?</v>
      </c>
      <c r="AT695" s="7" t="s">
        <v>1703</v>
      </c>
      <c r="AU695" s="7">
        <f t="shared" si="106"/>
        <v>1</v>
      </c>
      <c r="AV695" s="7">
        <v>1</v>
      </c>
      <c r="AW695" s="7" t="str">
        <f>+Tabla1[[#This Row],[DNI23]]</f>
        <v>30826033</v>
      </c>
      <c r="AX695" s="7">
        <v>604</v>
      </c>
      <c r="AY695" s="8">
        <f>+Tabla1[[#This Row],[FECHA DE
NACIMIENTO]]</f>
        <v>21499</v>
      </c>
      <c r="AZ695" s="7">
        <f ca="1">+Tabla1[[#This Row],[CODTRA6]]</f>
        <v>0</v>
      </c>
      <c r="BA695" s="7">
        <f ca="1">+Tabla1[[#This Row],[CODTRA7]]</f>
        <v>0</v>
      </c>
      <c r="BB695" s="7" t="e">
        <f ca="1">+Tabla1[[#This Row],[CODTRA8]]</f>
        <v>#NAME?</v>
      </c>
      <c r="BC695" s="7">
        <f>+Tabla1[[#This Row],[SEXO]]</f>
        <v>1</v>
      </c>
      <c r="BD695" s="7">
        <v>9589</v>
      </c>
      <c r="BE695" s="7"/>
      <c r="BF695" s="7">
        <v>959616135</v>
      </c>
      <c r="BG695" s="10" t="s">
        <v>1704</v>
      </c>
      <c r="BH695" s="7"/>
      <c r="BI695" s="9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9"/>
      <c r="CH695" s="9"/>
      <c r="CI695" s="9"/>
      <c r="CJ695" s="7">
        <v>1</v>
      </c>
    </row>
    <row r="696" spans="1:88" ht="15" x14ac:dyDescent="0.25">
      <c r="A696">
        <v>695</v>
      </c>
      <c r="B696" s="28">
        <v>1135</v>
      </c>
      <c r="C696" s="28" t="s">
        <v>1139</v>
      </c>
      <c r="D696" s="45">
        <v>40300097</v>
      </c>
      <c r="E696" s="35" t="s">
        <v>3011</v>
      </c>
      <c r="F696" s="29" t="s">
        <v>3012</v>
      </c>
      <c r="G696" s="29" t="s">
        <v>1742</v>
      </c>
      <c r="H696" s="30">
        <f t="shared" si="107"/>
        <v>28970</v>
      </c>
      <c r="I696" s="29" t="s">
        <v>1737</v>
      </c>
      <c r="J696" s="28">
        <v>0</v>
      </c>
      <c r="K696" s="31">
        <v>0</v>
      </c>
      <c r="L696" s="7"/>
      <c r="M696" s="7"/>
      <c r="N696" s="7"/>
      <c r="O696" s="32" t="str">
        <f>"Retención Judicial "&amp;(Tabla1[[#This Row],[JUDICIAL]]*100)&amp;"%"</f>
        <v>Retención Judicial 0%</v>
      </c>
      <c r="P696" s="7"/>
      <c r="Q696" s="33">
        <f t="shared" si="112"/>
        <v>930</v>
      </c>
      <c r="R696" s="34">
        <f>+Tabla1[[#This Row],[MINIMO VITAL]]*9%</f>
        <v>83.7</v>
      </c>
      <c r="S696" s="7"/>
      <c r="T696" s="7">
        <f t="shared" ca="1" si="103"/>
        <v>39</v>
      </c>
      <c r="U696" s="7" t="str">
        <f t="shared" si="104"/>
        <v>40300097</v>
      </c>
      <c r="V696" s="7"/>
      <c r="W696" s="7"/>
      <c r="X696" s="7"/>
      <c r="Y696" s="7"/>
      <c r="Z696" s="7"/>
      <c r="AA696" s="8">
        <f>+Tabla1[[#This Row],[FECHA DE
NACIMIENTO]]</f>
        <v>28970</v>
      </c>
      <c r="AB696" s="20"/>
      <c r="AC696" s="7"/>
      <c r="AD696" s="7" t="str">
        <f>IF(COUNTIF(D$1:D695,D696)=0,"OK","Duplicado")</f>
        <v>OK</v>
      </c>
      <c r="AE696" s="7" t="str">
        <f t="shared" ca="1" si="105"/>
        <v>Inactivo</v>
      </c>
      <c r="AF696" s="9" t="s">
        <v>1140</v>
      </c>
      <c r="AG696" s="9" t="str">
        <f t="shared" si="108"/>
        <v>CMAC</v>
      </c>
      <c r="AH696" s="7"/>
      <c r="AI696" s="7"/>
      <c r="AJ696" s="7"/>
      <c r="AK696" s="7"/>
      <c r="AL696" s="7"/>
      <c r="AM696" s="7"/>
      <c r="AN696" s="7"/>
      <c r="AO696" s="7" t="e">
        <f ca="1">SEPARARAPELLIDOS2018(Tabla1[[#This Row],[APELLIDOS Y NOMBRES]])</f>
        <v>#NAME?</v>
      </c>
      <c r="AP696" s="7">
        <f t="shared" ca="1" si="109"/>
        <v>0</v>
      </c>
      <c r="AQ696" s="7">
        <f t="shared" ca="1" si="110"/>
        <v>0</v>
      </c>
      <c r="AR696" s="7">
        <f t="shared" ca="1" si="111"/>
        <v>0</v>
      </c>
      <c r="AS696" s="7" t="e">
        <f ca="1">QuitarSimbolos(Tabla1[[#This Row],[CODTRA5]])</f>
        <v>#NAME?</v>
      </c>
      <c r="AT696" s="7" t="s">
        <v>1974</v>
      </c>
      <c r="AU696" s="7">
        <f t="shared" si="106"/>
        <v>2</v>
      </c>
      <c r="AV696" s="7">
        <v>1</v>
      </c>
      <c r="AW696" s="7" t="str">
        <f>+Tabla1[[#This Row],[DNI23]]</f>
        <v>40300097</v>
      </c>
      <c r="AX696" s="7">
        <v>604</v>
      </c>
      <c r="AY696" s="8">
        <f>+Tabla1[[#This Row],[FECHA DE
NACIMIENTO]]</f>
        <v>28970</v>
      </c>
      <c r="AZ696" s="7">
        <f ca="1">+Tabla1[[#This Row],[CODTRA6]]</f>
        <v>0</v>
      </c>
      <c r="BA696" s="7">
        <f ca="1">+Tabla1[[#This Row],[CODTRA7]]</f>
        <v>0</v>
      </c>
      <c r="BB696" s="7" t="e">
        <f ca="1">+Tabla1[[#This Row],[CODTRA8]]</f>
        <v>#NAME?</v>
      </c>
      <c r="BC696" s="7">
        <f>+Tabla1[[#This Row],[SEXO]]</f>
        <v>2</v>
      </c>
      <c r="BD696" s="7">
        <v>9589</v>
      </c>
      <c r="BE696" s="7"/>
      <c r="BF696" s="7">
        <v>959616135</v>
      </c>
      <c r="BG696" s="10" t="s">
        <v>1704</v>
      </c>
      <c r="BH696" s="7"/>
      <c r="BI696" s="9"/>
      <c r="BJ696" s="7"/>
      <c r="BK696" s="7"/>
      <c r="BL696" s="7"/>
      <c r="BM696" s="7" t="s">
        <v>1721</v>
      </c>
      <c r="BN696" s="7">
        <v>22</v>
      </c>
      <c r="BO696" s="7"/>
      <c r="BP696" s="7"/>
      <c r="BQ696" s="7"/>
      <c r="BR696" s="7">
        <v>1</v>
      </c>
      <c r="BS696" s="7" t="s">
        <v>2210</v>
      </c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9"/>
      <c r="CH696" s="9"/>
      <c r="CI696" s="9"/>
      <c r="CJ696" s="7">
        <v>1</v>
      </c>
    </row>
    <row r="697" spans="1:88" ht="15" x14ac:dyDescent="0.25">
      <c r="A697">
        <v>696</v>
      </c>
      <c r="B697" s="28">
        <v>483</v>
      </c>
      <c r="C697" s="28" t="s">
        <v>1141</v>
      </c>
      <c r="D697" s="45">
        <v>44659196</v>
      </c>
      <c r="E697" s="35" t="s">
        <v>3013</v>
      </c>
      <c r="F697" s="29"/>
      <c r="G697" s="29" t="s">
        <v>1702</v>
      </c>
      <c r="H697" s="30">
        <f t="shared" si="107"/>
        <v>31999</v>
      </c>
      <c r="I697" s="29"/>
      <c r="J697" s="28">
        <v>0</v>
      </c>
      <c r="K697" s="31">
        <v>0</v>
      </c>
      <c r="L697" s="7"/>
      <c r="M697" s="7"/>
      <c r="N697" s="7"/>
      <c r="O697" s="32" t="str">
        <f>"Retención Judicial "&amp;(Tabla1[[#This Row],[JUDICIAL]]*100)&amp;"%"</f>
        <v>Retención Judicial 0%</v>
      </c>
      <c r="P697" s="7"/>
      <c r="Q697" s="33">
        <f t="shared" si="112"/>
        <v>930</v>
      </c>
      <c r="R697" s="34">
        <f>+Tabla1[[#This Row],[MINIMO VITAL]]*9%</f>
        <v>83.7</v>
      </c>
      <c r="S697" s="7"/>
      <c r="T697" s="7">
        <f t="shared" ca="1" si="103"/>
        <v>31</v>
      </c>
      <c r="U697" s="7" t="str">
        <f t="shared" si="104"/>
        <v>44659196</v>
      </c>
      <c r="V697" s="7"/>
      <c r="W697" s="7"/>
      <c r="X697" s="7"/>
      <c r="Y697" s="7"/>
      <c r="Z697" s="7"/>
      <c r="AA697" s="8">
        <f>+Tabla1[[#This Row],[FECHA DE
NACIMIENTO]]</f>
        <v>31999</v>
      </c>
      <c r="AB697" s="20"/>
      <c r="AC697" s="7"/>
      <c r="AD697" s="7" t="str">
        <f>IF(COUNTIF(D$1:D696,D697)=0,"OK","Duplicado")</f>
        <v>OK</v>
      </c>
      <c r="AE697" s="7" t="str">
        <f t="shared" ca="1" si="105"/>
        <v>Inactivo</v>
      </c>
      <c r="AF697" s="9" t="s">
        <v>1142</v>
      </c>
      <c r="AG697" s="9" t="str">
        <f t="shared" si="108"/>
        <v>CMAC</v>
      </c>
      <c r="AH697" s="7"/>
      <c r="AI697" s="7"/>
      <c r="AJ697" s="7"/>
      <c r="AK697" s="7"/>
      <c r="AL697" s="7"/>
      <c r="AM697" s="7"/>
      <c r="AN697" s="7"/>
      <c r="AO697" s="7" t="e">
        <f ca="1">SEPARARAPELLIDOS2018(Tabla1[[#This Row],[APELLIDOS Y NOMBRES]])</f>
        <v>#NAME?</v>
      </c>
      <c r="AP697" s="7">
        <f t="shared" ca="1" si="109"/>
        <v>0</v>
      </c>
      <c r="AQ697" s="7">
        <f t="shared" ca="1" si="110"/>
        <v>0</v>
      </c>
      <c r="AR697" s="7">
        <f t="shared" ca="1" si="111"/>
        <v>0</v>
      </c>
      <c r="AS697" s="7" t="e">
        <f ca="1">QuitarSimbolos(Tabla1[[#This Row],[CODTRA5]])</f>
        <v>#NAME?</v>
      </c>
      <c r="AT697" s="7" t="s">
        <v>1974</v>
      </c>
      <c r="AU697" s="7">
        <f t="shared" si="106"/>
        <v>2</v>
      </c>
      <c r="AV697" s="7">
        <v>1</v>
      </c>
      <c r="AW697" s="7" t="str">
        <f>+Tabla1[[#This Row],[DNI23]]</f>
        <v>44659196</v>
      </c>
      <c r="AX697" s="7">
        <v>604</v>
      </c>
      <c r="AY697" s="8">
        <f>+Tabla1[[#This Row],[FECHA DE
NACIMIENTO]]</f>
        <v>31999</v>
      </c>
      <c r="AZ697" s="7">
        <f ca="1">+Tabla1[[#This Row],[CODTRA6]]</f>
        <v>0</v>
      </c>
      <c r="BA697" s="7">
        <f ca="1">+Tabla1[[#This Row],[CODTRA7]]</f>
        <v>0</v>
      </c>
      <c r="BB697" s="7" t="e">
        <f ca="1">+Tabla1[[#This Row],[CODTRA8]]</f>
        <v>#NAME?</v>
      </c>
      <c r="BC697" s="7">
        <f>+Tabla1[[#This Row],[SEXO]]</f>
        <v>2</v>
      </c>
      <c r="BD697" s="7">
        <v>9589</v>
      </c>
      <c r="BE697" s="7"/>
      <c r="BF697" s="7">
        <v>959616135</v>
      </c>
      <c r="BG697" s="10" t="s">
        <v>1704</v>
      </c>
      <c r="BH697" s="7"/>
      <c r="BI697" s="9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9"/>
      <c r="CH697" s="9"/>
      <c r="CI697" s="9"/>
      <c r="CJ697" s="7">
        <v>1</v>
      </c>
    </row>
    <row r="698" spans="1:88" ht="15" x14ac:dyDescent="0.25">
      <c r="A698">
        <v>697</v>
      </c>
      <c r="B698" s="28">
        <v>1136</v>
      </c>
      <c r="C698" s="28" t="s">
        <v>1143</v>
      </c>
      <c r="D698" s="45">
        <v>72567712</v>
      </c>
      <c r="E698" s="35" t="s">
        <v>3014</v>
      </c>
      <c r="F698" s="29"/>
      <c r="G698" s="29" t="s">
        <v>1702</v>
      </c>
      <c r="H698" s="30">
        <f t="shared" si="107"/>
        <v>33619</v>
      </c>
      <c r="I698" s="29"/>
      <c r="J698" s="28">
        <v>0</v>
      </c>
      <c r="K698" s="31">
        <v>0</v>
      </c>
      <c r="L698" s="7"/>
      <c r="M698" s="7"/>
      <c r="N698" s="7"/>
      <c r="O698" s="32" t="str">
        <f>"Retención Judicial "&amp;(Tabla1[[#This Row],[JUDICIAL]]*100)&amp;"%"</f>
        <v>Retención Judicial 0%</v>
      </c>
      <c r="P698" s="7"/>
      <c r="Q698" s="33">
        <f t="shared" si="112"/>
        <v>930</v>
      </c>
      <c r="R698" s="34">
        <f>+Tabla1[[#This Row],[MINIMO VITAL]]*9%</f>
        <v>83.7</v>
      </c>
      <c r="S698" s="7"/>
      <c r="T698" s="7">
        <f t="shared" ca="1" si="103"/>
        <v>27</v>
      </c>
      <c r="U698" s="7" t="str">
        <f t="shared" si="104"/>
        <v>72567712</v>
      </c>
      <c r="V698" s="7"/>
      <c r="W698" s="7"/>
      <c r="X698" s="7"/>
      <c r="Y698" s="7"/>
      <c r="Z698" s="7"/>
      <c r="AA698" s="8">
        <f>+Tabla1[[#This Row],[FECHA DE
NACIMIENTO]]</f>
        <v>33619</v>
      </c>
      <c r="AB698" s="20"/>
      <c r="AC698" s="7"/>
      <c r="AD698" s="7" t="str">
        <f>IF(COUNTIF(D$1:D697,D698)=0,"OK","Duplicado")</f>
        <v>OK</v>
      </c>
      <c r="AE698" s="7" t="str">
        <f t="shared" ca="1" si="105"/>
        <v>Inactivo</v>
      </c>
      <c r="AF698" s="9" t="s">
        <v>1144</v>
      </c>
      <c r="AG698" s="9" t="str">
        <f t="shared" si="108"/>
        <v>CMAC</v>
      </c>
      <c r="AH698" s="7"/>
      <c r="AI698" s="7"/>
      <c r="AJ698" s="7"/>
      <c r="AK698" s="7"/>
      <c r="AL698" s="7"/>
      <c r="AM698" s="7"/>
      <c r="AN698" s="7"/>
      <c r="AO698" s="7" t="e">
        <f ca="1">SEPARARAPELLIDOS2018(Tabla1[[#This Row],[APELLIDOS Y NOMBRES]])</f>
        <v>#NAME?</v>
      </c>
      <c r="AP698" s="7">
        <f t="shared" ca="1" si="109"/>
        <v>0</v>
      </c>
      <c r="AQ698" s="7">
        <f t="shared" ca="1" si="110"/>
        <v>0</v>
      </c>
      <c r="AR698" s="7">
        <f t="shared" ca="1" si="111"/>
        <v>0</v>
      </c>
      <c r="AS698" s="7" t="e">
        <f ca="1">QuitarSimbolos(Tabla1[[#This Row],[CODTRA5]])</f>
        <v>#NAME?</v>
      </c>
      <c r="AT698" s="7" t="s">
        <v>1703</v>
      </c>
      <c r="AU698" s="7">
        <f t="shared" si="106"/>
        <v>1</v>
      </c>
      <c r="AV698" s="7">
        <v>1</v>
      </c>
      <c r="AW698" s="7" t="str">
        <f>+Tabla1[[#This Row],[DNI23]]</f>
        <v>72567712</v>
      </c>
      <c r="AX698" s="7">
        <v>604</v>
      </c>
      <c r="AY698" s="8">
        <f>+Tabla1[[#This Row],[FECHA DE
NACIMIENTO]]</f>
        <v>33619</v>
      </c>
      <c r="AZ698" s="7">
        <f ca="1">+Tabla1[[#This Row],[CODTRA6]]</f>
        <v>0</v>
      </c>
      <c r="BA698" s="7">
        <f ca="1">+Tabla1[[#This Row],[CODTRA7]]</f>
        <v>0</v>
      </c>
      <c r="BB698" s="7" t="e">
        <f ca="1">+Tabla1[[#This Row],[CODTRA8]]</f>
        <v>#NAME?</v>
      </c>
      <c r="BC698" s="7">
        <f>+Tabla1[[#This Row],[SEXO]]</f>
        <v>1</v>
      </c>
      <c r="BD698" s="7">
        <v>9589</v>
      </c>
      <c r="BE698" s="7"/>
      <c r="BF698" s="7">
        <v>959616135</v>
      </c>
      <c r="BG698" s="10" t="s">
        <v>1704</v>
      </c>
      <c r="BH698" s="7"/>
      <c r="BI698" s="9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9"/>
      <c r="CH698" s="9"/>
      <c r="CI698" s="9"/>
      <c r="CJ698" s="7">
        <v>1</v>
      </c>
    </row>
    <row r="699" spans="1:88" ht="15" x14ac:dyDescent="0.25">
      <c r="A699">
        <v>698</v>
      </c>
      <c r="B699" s="28">
        <v>307</v>
      </c>
      <c r="C699" s="28" t="s">
        <v>3531</v>
      </c>
      <c r="D699" s="45">
        <v>30836676</v>
      </c>
      <c r="E699" s="35" t="s">
        <v>3529</v>
      </c>
      <c r="F699" s="29" t="s">
        <v>1720</v>
      </c>
      <c r="G699" s="29" t="s">
        <v>1702</v>
      </c>
      <c r="H699" s="30">
        <f t="shared" si="107"/>
        <v>27237</v>
      </c>
      <c r="I699" s="29" t="s">
        <v>1720</v>
      </c>
      <c r="J699" s="28">
        <v>0</v>
      </c>
      <c r="K699" s="31">
        <v>0</v>
      </c>
      <c r="L699" s="7"/>
      <c r="M699" s="7"/>
      <c r="N699" s="7"/>
      <c r="O699" s="32" t="str">
        <f>"Retención Judicial "&amp;(Tabla1[[#This Row],[JUDICIAL]]*100)&amp;"%"</f>
        <v>Retención Judicial 0%</v>
      </c>
      <c r="P699" s="7"/>
      <c r="Q699" s="33">
        <f t="shared" si="112"/>
        <v>930</v>
      </c>
      <c r="R699" s="34">
        <f>+Tabla1[[#This Row],[MINIMO VITAL]]*9%</f>
        <v>83.7</v>
      </c>
      <c r="S699" s="7"/>
      <c r="T699" s="7">
        <f t="shared" ca="1" si="103"/>
        <v>44</v>
      </c>
      <c r="U699" s="7" t="str">
        <f t="shared" si="104"/>
        <v>30836676</v>
      </c>
      <c r="V699" s="7"/>
      <c r="W699" s="7"/>
      <c r="X699" s="7"/>
      <c r="Y699" s="7"/>
      <c r="Z699" s="7"/>
      <c r="AA699" s="8">
        <f>+Tabla1[[#This Row],[FECHA DE
NACIMIENTO]]</f>
        <v>27237</v>
      </c>
      <c r="AB699" s="20"/>
      <c r="AC699" s="7"/>
      <c r="AD699" s="7" t="str">
        <f>IF(COUNTIF(D$1:D698,D699)=0,"OK","Duplicado")</f>
        <v>OK</v>
      </c>
      <c r="AE699" s="7" t="str">
        <f t="shared" ca="1" si="105"/>
        <v>Inactivo</v>
      </c>
      <c r="AF699" s="9" t="s">
        <v>1720</v>
      </c>
      <c r="AG699" s="9" t="str">
        <f t="shared" si="108"/>
        <v/>
      </c>
      <c r="AH699" s="7"/>
      <c r="AI699" s="7"/>
      <c r="AJ699" s="7"/>
      <c r="AK699" s="7"/>
      <c r="AL699" s="7"/>
      <c r="AM699" s="7"/>
      <c r="AN699" s="7"/>
      <c r="AO699" s="7" t="e">
        <f ca="1">SEPARARAPELLIDOS2018(Tabla1[[#This Row],[APELLIDOS Y NOMBRES]])</f>
        <v>#NAME?</v>
      </c>
      <c r="AP699" s="7">
        <f t="shared" ca="1" si="109"/>
        <v>0</v>
      </c>
      <c r="AQ699" s="7">
        <f t="shared" ca="1" si="110"/>
        <v>0</v>
      </c>
      <c r="AR699" s="7">
        <f t="shared" ca="1" si="111"/>
        <v>0</v>
      </c>
      <c r="AS699" s="7" t="e">
        <f ca="1">QuitarSimbolos(Tabla1[[#This Row],[CODTRA5]])</f>
        <v>#NAME?</v>
      </c>
      <c r="AT699" s="7" t="s">
        <v>1703</v>
      </c>
      <c r="AU699" s="7">
        <f t="shared" si="106"/>
        <v>1</v>
      </c>
      <c r="AV699" s="7">
        <v>1</v>
      </c>
      <c r="AW699" s="7" t="str">
        <f>+Tabla1[[#This Row],[DNI23]]</f>
        <v>30836676</v>
      </c>
      <c r="AX699" s="7">
        <v>604</v>
      </c>
      <c r="AY699" s="8">
        <f>+Tabla1[[#This Row],[FECHA DE
NACIMIENTO]]</f>
        <v>27237</v>
      </c>
      <c r="AZ699" s="7">
        <f ca="1">+Tabla1[[#This Row],[CODTRA6]]</f>
        <v>0</v>
      </c>
      <c r="BA699" s="7">
        <f ca="1">+Tabla1[[#This Row],[CODTRA7]]</f>
        <v>0</v>
      </c>
      <c r="BB699" s="7" t="e">
        <f ca="1">+Tabla1[[#This Row],[CODTRA8]]</f>
        <v>#NAME?</v>
      </c>
      <c r="BC699" s="7">
        <f>+Tabla1[[#This Row],[SEXO]]</f>
        <v>1</v>
      </c>
      <c r="BD699" s="7">
        <v>9589</v>
      </c>
      <c r="BE699" s="7"/>
      <c r="BF699" s="7">
        <v>959616135</v>
      </c>
      <c r="BG699" s="10" t="s">
        <v>1704</v>
      </c>
      <c r="BH699" s="7">
        <v>3</v>
      </c>
      <c r="BI699" s="9" t="s">
        <v>3015</v>
      </c>
      <c r="BJ699" s="7"/>
      <c r="BK699" s="7"/>
      <c r="BL699" s="7"/>
      <c r="BM699" s="7">
        <v>13</v>
      </c>
      <c r="BN699" s="7">
        <v>1</v>
      </c>
      <c r="BO699" s="7"/>
      <c r="BP699" s="7"/>
      <c r="BQ699" s="7"/>
      <c r="BR699" s="7"/>
      <c r="BS699" s="7"/>
      <c r="BT699" s="7"/>
      <c r="BU699" s="7">
        <v>170301</v>
      </c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9"/>
      <c r="CH699" s="9"/>
      <c r="CI699" s="9"/>
      <c r="CJ699" s="7">
        <v>1</v>
      </c>
    </row>
    <row r="700" spans="1:88" ht="15" x14ac:dyDescent="0.25">
      <c r="A700">
        <v>699</v>
      </c>
      <c r="B700" s="28">
        <v>149</v>
      </c>
      <c r="C700" s="28" t="s">
        <v>1145</v>
      </c>
      <c r="D700" s="45">
        <v>30831830</v>
      </c>
      <c r="E700" s="35" t="s">
        <v>3016</v>
      </c>
      <c r="F700" s="29"/>
      <c r="G700" s="29" t="s">
        <v>1702</v>
      </c>
      <c r="H700" s="30">
        <f t="shared" si="107"/>
        <v>19390</v>
      </c>
      <c r="I700" s="29"/>
      <c r="J700" s="28">
        <v>0</v>
      </c>
      <c r="K700" s="31">
        <v>0</v>
      </c>
      <c r="L700" s="7"/>
      <c r="M700" s="7"/>
      <c r="N700" s="7"/>
      <c r="O700" s="32" t="str">
        <f>"Retención Judicial "&amp;(Tabla1[[#This Row],[JUDICIAL]]*100)&amp;"%"</f>
        <v>Retención Judicial 0%</v>
      </c>
      <c r="P700" s="7"/>
      <c r="Q700" s="33">
        <f t="shared" si="112"/>
        <v>930</v>
      </c>
      <c r="R700" s="34">
        <f>+Tabla1[[#This Row],[MINIMO VITAL]]*9%</f>
        <v>83.7</v>
      </c>
      <c r="S700" s="7"/>
      <c r="T700" s="7">
        <f t="shared" ca="1" si="103"/>
        <v>66</v>
      </c>
      <c r="U700" s="7" t="str">
        <f t="shared" si="104"/>
        <v>30831830</v>
      </c>
      <c r="V700" s="7"/>
      <c r="W700" s="7"/>
      <c r="X700" s="7"/>
      <c r="Y700" s="7"/>
      <c r="Z700" s="7"/>
      <c r="AA700" s="8">
        <f>+Tabla1[[#This Row],[FECHA DE
NACIMIENTO]]</f>
        <v>19390</v>
      </c>
      <c r="AB700" s="20"/>
      <c r="AC700" s="7"/>
      <c r="AD700" s="7" t="str">
        <f>IF(COUNTIF(D$1:D699,D700)=0,"OK","Duplicado")</f>
        <v>OK</v>
      </c>
      <c r="AE700" s="7" t="str">
        <f t="shared" ca="1" si="105"/>
        <v>Inactivo</v>
      </c>
      <c r="AF700" s="9" t="s">
        <v>1146</v>
      </c>
      <c r="AG700" s="9" t="str">
        <f t="shared" si="108"/>
        <v>CMAC</v>
      </c>
      <c r="AH700" s="7"/>
      <c r="AI700" s="7"/>
      <c r="AJ700" s="7"/>
      <c r="AK700" s="7"/>
      <c r="AL700" s="7"/>
      <c r="AM700" s="7"/>
      <c r="AN700" s="7"/>
      <c r="AO700" s="7" t="e">
        <f ca="1">SEPARARAPELLIDOS2018(Tabla1[[#This Row],[APELLIDOS Y NOMBRES]])</f>
        <v>#NAME?</v>
      </c>
      <c r="AP700" s="7">
        <f t="shared" ca="1" si="109"/>
        <v>0</v>
      </c>
      <c r="AQ700" s="7">
        <f t="shared" ca="1" si="110"/>
        <v>0</v>
      </c>
      <c r="AR700" s="7">
        <f t="shared" ca="1" si="111"/>
        <v>0</v>
      </c>
      <c r="AS700" s="7" t="e">
        <f ca="1">QuitarSimbolos(Tabla1[[#This Row],[CODTRA5]])</f>
        <v>#NAME?</v>
      </c>
      <c r="AT700" s="7" t="s">
        <v>1974</v>
      </c>
      <c r="AU700" s="7">
        <f t="shared" si="106"/>
        <v>2</v>
      </c>
      <c r="AV700" s="7">
        <v>1</v>
      </c>
      <c r="AW700" s="7" t="str">
        <f>+Tabla1[[#This Row],[DNI23]]</f>
        <v>30831830</v>
      </c>
      <c r="AX700" s="7">
        <v>604</v>
      </c>
      <c r="AY700" s="8">
        <f>+Tabla1[[#This Row],[FECHA DE
NACIMIENTO]]</f>
        <v>19390</v>
      </c>
      <c r="AZ700" s="7">
        <f ca="1">+Tabla1[[#This Row],[CODTRA6]]</f>
        <v>0</v>
      </c>
      <c r="BA700" s="7">
        <f ca="1">+Tabla1[[#This Row],[CODTRA7]]</f>
        <v>0</v>
      </c>
      <c r="BB700" s="7" t="e">
        <f ca="1">+Tabla1[[#This Row],[CODTRA8]]</f>
        <v>#NAME?</v>
      </c>
      <c r="BC700" s="7">
        <f>+Tabla1[[#This Row],[SEXO]]</f>
        <v>2</v>
      </c>
      <c r="BD700" s="7">
        <v>9589</v>
      </c>
      <c r="BE700" s="7"/>
      <c r="BF700" s="7">
        <v>959616135</v>
      </c>
      <c r="BG700" s="10" t="s">
        <v>1704</v>
      </c>
      <c r="BH700" s="7"/>
      <c r="BI700" s="9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9"/>
      <c r="CH700" s="9"/>
      <c r="CI700" s="9"/>
      <c r="CJ700" s="7">
        <v>1</v>
      </c>
    </row>
    <row r="701" spans="1:88" ht="15" x14ac:dyDescent="0.25">
      <c r="A701">
        <v>700</v>
      </c>
      <c r="B701" s="28">
        <v>1139</v>
      </c>
      <c r="C701" s="28" t="s">
        <v>1147</v>
      </c>
      <c r="D701" s="45">
        <v>46566149</v>
      </c>
      <c r="E701" s="35" t="s">
        <v>3017</v>
      </c>
      <c r="F701" s="29"/>
      <c r="G701" s="29" t="s">
        <v>1702</v>
      </c>
      <c r="H701" s="30">
        <f t="shared" si="107"/>
        <v>30096</v>
      </c>
      <c r="I701" s="29"/>
      <c r="J701" s="28">
        <v>0</v>
      </c>
      <c r="K701" s="31">
        <v>0</v>
      </c>
      <c r="L701" s="7"/>
      <c r="M701" s="7"/>
      <c r="N701" s="7"/>
      <c r="O701" s="32" t="str">
        <f>"Retención Judicial "&amp;(Tabla1[[#This Row],[JUDICIAL]]*100)&amp;"%"</f>
        <v>Retención Judicial 0%</v>
      </c>
      <c r="P701" s="7"/>
      <c r="Q701" s="33">
        <f t="shared" si="112"/>
        <v>930</v>
      </c>
      <c r="R701" s="34">
        <f>+Tabla1[[#This Row],[MINIMO VITAL]]*9%</f>
        <v>83.7</v>
      </c>
      <c r="S701" s="7"/>
      <c r="T701" s="7">
        <f t="shared" ca="1" si="103"/>
        <v>36</v>
      </c>
      <c r="U701" s="7" t="str">
        <f t="shared" si="104"/>
        <v>46566149</v>
      </c>
      <c r="V701" s="7"/>
      <c r="W701" s="7"/>
      <c r="X701" s="7"/>
      <c r="Y701" s="7"/>
      <c r="Z701" s="7"/>
      <c r="AA701" s="8">
        <f>+Tabla1[[#This Row],[FECHA DE
NACIMIENTO]]</f>
        <v>30096</v>
      </c>
      <c r="AB701" s="20">
        <v>3.1</v>
      </c>
      <c r="AC701" s="7"/>
      <c r="AD701" s="7" t="str">
        <f>IF(COUNTIF(D$1:D700,D701)=0,"OK","Duplicado")</f>
        <v>OK</v>
      </c>
      <c r="AE701" s="7" t="str">
        <f t="shared" ca="1" si="105"/>
        <v>Inactivo</v>
      </c>
      <c r="AF701" s="9" t="s">
        <v>1148</v>
      </c>
      <c r="AG701" s="9" t="str">
        <f t="shared" si="108"/>
        <v>CMAC</v>
      </c>
      <c r="AH701" s="7"/>
      <c r="AI701" s="7"/>
      <c r="AJ701" s="7"/>
      <c r="AK701" s="7"/>
      <c r="AL701" s="7"/>
      <c r="AM701" s="7"/>
      <c r="AN701" s="7"/>
      <c r="AO701" s="7" t="e">
        <f ca="1">SEPARARAPELLIDOS2018(Tabla1[[#This Row],[APELLIDOS Y NOMBRES]])</f>
        <v>#NAME?</v>
      </c>
      <c r="AP701" s="7">
        <f t="shared" ca="1" si="109"/>
        <v>0</v>
      </c>
      <c r="AQ701" s="7">
        <f t="shared" ca="1" si="110"/>
        <v>0</v>
      </c>
      <c r="AR701" s="7">
        <f t="shared" ca="1" si="111"/>
        <v>0</v>
      </c>
      <c r="AS701" s="7" t="e">
        <f ca="1">QuitarSimbolos(Tabla1[[#This Row],[CODTRA5]])</f>
        <v>#NAME?</v>
      </c>
      <c r="AT701" s="7" t="s">
        <v>1974</v>
      </c>
      <c r="AU701" s="7">
        <f t="shared" si="106"/>
        <v>2</v>
      </c>
      <c r="AV701" s="7">
        <v>1</v>
      </c>
      <c r="AW701" s="7" t="str">
        <f>+Tabla1[[#This Row],[DNI23]]</f>
        <v>46566149</v>
      </c>
      <c r="AX701" s="7">
        <v>604</v>
      </c>
      <c r="AY701" s="8">
        <f>+Tabla1[[#This Row],[FECHA DE
NACIMIENTO]]</f>
        <v>30096</v>
      </c>
      <c r="AZ701" s="7">
        <f ca="1">+Tabla1[[#This Row],[CODTRA6]]</f>
        <v>0</v>
      </c>
      <c r="BA701" s="7">
        <f ca="1">+Tabla1[[#This Row],[CODTRA7]]</f>
        <v>0</v>
      </c>
      <c r="BB701" s="7" t="e">
        <f ca="1">+Tabla1[[#This Row],[CODTRA8]]</f>
        <v>#NAME?</v>
      </c>
      <c r="BC701" s="7">
        <f>+Tabla1[[#This Row],[SEXO]]</f>
        <v>2</v>
      </c>
      <c r="BD701" s="7">
        <v>9589</v>
      </c>
      <c r="BE701" s="7"/>
      <c r="BF701" s="7">
        <v>959616135</v>
      </c>
      <c r="BG701" s="10" t="s">
        <v>1704</v>
      </c>
      <c r="BH701" s="7"/>
      <c r="BI701" s="9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9"/>
      <c r="CH701" s="9"/>
      <c r="CI701" s="9"/>
      <c r="CJ701" s="7">
        <v>1</v>
      </c>
    </row>
    <row r="702" spans="1:88" ht="15" x14ac:dyDescent="0.25">
      <c r="A702">
        <v>701</v>
      </c>
      <c r="B702" s="28">
        <v>1140</v>
      </c>
      <c r="C702" s="28" t="s">
        <v>1149</v>
      </c>
      <c r="D702" s="45">
        <v>4623173</v>
      </c>
      <c r="E702" s="35" t="s">
        <v>3018</v>
      </c>
      <c r="F702" s="29"/>
      <c r="G702" s="29" t="s">
        <v>1702</v>
      </c>
      <c r="H702" s="30">
        <f t="shared" si="107"/>
        <v>18000</v>
      </c>
      <c r="I702" s="29"/>
      <c r="J702" s="28">
        <v>0</v>
      </c>
      <c r="K702" s="31">
        <v>0</v>
      </c>
      <c r="L702" s="7"/>
      <c r="M702" s="7"/>
      <c r="N702" s="7"/>
      <c r="O702" s="32" t="str">
        <f>"Retención Judicial "&amp;(Tabla1[[#This Row],[JUDICIAL]]*100)&amp;"%"</f>
        <v>Retención Judicial 0%</v>
      </c>
      <c r="P702" s="7"/>
      <c r="Q702" s="33">
        <f t="shared" si="112"/>
        <v>930</v>
      </c>
      <c r="R702" s="34">
        <f>+Tabla1[[#This Row],[MINIMO VITAL]]*9%</f>
        <v>83.7</v>
      </c>
      <c r="S702" s="7"/>
      <c r="T702" s="7">
        <f t="shared" ca="1" si="103"/>
        <v>70</v>
      </c>
      <c r="U702" s="7" t="str">
        <f t="shared" si="104"/>
        <v>04623173</v>
      </c>
      <c r="V702" s="7"/>
      <c r="W702" s="7"/>
      <c r="X702" s="7"/>
      <c r="Y702" s="7"/>
      <c r="Z702" s="7"/>
      <c r="AA702" s="8">
        <f>+Tabla1[[#This Row],[FECHA DE
NACIMIENTO]]</f>
        <v>18000</v>
      </c>
      <c r="AB702" s="20"/>
      <c r="AC702" s="7"/>
      <c r="AD702" s="7" t="str">
        <f>IF(COUNTIF(D$1:D701,D702)=0,"OK","Duplicado")</f>
        <v>OK</v>
      </c>
      <c r="AE702" s="7" t="str">
        <f t="shared" ca="1" si="105"/>
        <v>Inactivo</v>
      </c>
      <c r="AF702" s="9" t="s">
        <v>1150</v>
      </c>
      <c r="AG702" s="9" t="str">
        <f t="shared" si="108"/>
        <v>CMAC</v>
      </c>
      <c r="AH702" s="7"/>
      <c r="AI702" s="7"/>
      <c r="AJ702" s="7"/>
      <c r="AK702" s="7"/>
      <c r="AL702" s="7"/>
      <c r="AM702" s="7"/>
      <c r="AN702" s="7"/>
      <c r="AO702" s="7" t="e">
        <f ca="1">SEPARARAPELLIDOS2018(Tabla1[[#This Row],[APELLIDOS Y NOMBRES]])</f>
        <v>#NAME?</v>
      </c>
      <c r="AP702" s="7">
        <f t="shared" ca="1" si="109"/>
        <v>0</v>
      </c>
      <c r="AQ702" s="7">
        <f t="shared" ca="1" si="110"/>
        <v>0</v>
      </c>
      <c r="AR702" s="7">
        <f t="shared" ca="1" si="111"/>
        <v>0</v>
      </c>
      <c r="AS702" s="7" t="e">
        <f ca="1">QuitarSimbolos(Tabla1[[#This Row],[CODTRA5]])</f>
        <v>#NAME?</v>
      </c>
      <c r="AT702" s="7" t="s">
        <v>1974</v>
      </c>
      <c r="AU702" s="7">
        <f t="shared" si="106"/>
        <v>2</v>
      </c>
      <c r="AV702" s="7">
        <v>1</v>
      </c>
      <c r="AW702" s="7" t="str">
        <f>+Tabla1[[#This Row],[DNI23]]</f>
        <v>04623173</v>
      </c>
      <c r="AX702" s="7">
        <v>604</v>
      </c>
      <c r="AY702" s="8">
        <f>+Tabla1[[#This Row],[FECHA DE
NACIMIENTO]]</f>
        <v>18000</v>
      </c>
      <c r="AZ702" s="7">
        <f ca="1">+Tabla1[[#This Row],[CODTRA6]]</f>
        <v>0</v>
      </c>
      <c r="BA702" s="7">
        <f ca="1">+Tabla1[[#This Row],[CODTRA7]]</f>
        <v>0</v>
      </c>
      <c r="BB702" s="7" t="e">
        <f ca="1">+Tabla1[[#This Row],[CODTRA8]]</f>
        <v>#NAME?</v>
      </c>
      <c r="BC702" s="7">
        <f>+Tabla1[[#This Row],[SEXO]]</f>
        <v>2</v>
      </c>
      <c r="BD702" s="7">
        <v>9589</v>
      </c>
      <c r="BE702" s="7"/>
      <c r="BF702" s="7">
        <v>959616135</v>
      </c>
      <c r="BG702" s="10" t="s">
        <v>1704</v>
      </c>
      <c r="BH702" s="7">
        <v>3</v>
      </c>
      <c r="BI702" s="9" t="s">
        <v>3019</v>
      </c>
      <c r="BJ702" s="7">
        <v>127</v>
      </c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>
        <v>40704</v>
      </c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9"/>
      <c r="CH702" s="9"/>
      <c r="CI702" s="9"/>
      <c r="CJ702" s="7">
        <v>1</v>
      </c>
    </row>
    <row r="703" spans="1:88" ht="15" x14ac:dyDescent="0.25">
      <c r="A703">
        <v>702</v>
      </c>
      <c r="B703" s="28">
        <v>371</v>
      </c>
      <c r="C703" s="28" t="s">
        <v>1151</v>
      </c>
      <c r="D703" s="45">
        <v>30830921</v>
      </c>
      <c r="E703" s="35" t="s">
        <v>3530</v>
      </c>
      <c r="F703" s="35" t="s">
        <v>3695</v>
      </c>
      <c r="G703" s="35" t="s">
        <v>1757</v>
      </c>
      <c r="H703" s="30">
        <f t="shared" si="107"/>
        <v>16715</v>
      </c>
      <c r="I703" s="29" t="s">
        <v>1710</v>
      </c>
      <c r="J703" s="28">
        <v>0</v>
      </c>
      <c r="K703" s="31">
        <v>0</v>
      </c>
      <c r="L703" s="7"/>
      <c r="M703" s="7"/>
      <c r="N703" s="7"/>
      <c r="O703" s="32" t="str">
        <f>"Retención Judicial "&amp;(Tabla1[[#This Row],[JUDICIAL]]*100)&amp;"%"</f>
        <v>Retención Judicial 0%</v>
      </c>
      <c r="P703" s="7"/>
      <c r="Q703" s="33">
        <f t="shared" si="112"/>
        <v>930</v>
      </c>
      <c r="R703" s="34">
        <f>+Tabla1[[#This Row],[MINIMO VITAL]]*9%</f>
        <v>83.7</v>
      </c>
      <c r="S703" s="7"/>
      <c r="T703" s="7">
        <f t="shared" ca="1" si="103"/>
        <v>73</v>
      </c>
      <c r="U703" s="7" t="str">
        <f t="shared" si="104"/>
        <v>30830921</v>
      </c>
      <c r="V703" s="7"/>
      <c r="W703" s="7"/>
      <c r="X703" s="7"/>
      <c r="Y703" s="7"/>
      <c r="Z703" s="7"/>
      <c r="AA703" s="8">
        <f>+Tabla1[[#This Row],[FECHA DE
NACIMIENTO]]</f>
        <v>16715</v>
      </c>
      <c r="AB703" s="20"/>
      <c r="AC703" s="7"/>
      <c r="AD703" s="7" t="str">
        <f>IF(COUNTIF(D$1:D702,D703)=0,"OK","Duplicado")</f>
        <v>OK</v>
      </c>
      <c r="AE703" s="7" t="str">
        <f t="shared" ca="1" si="105"/>
        <v>Inactivo</v>
      </c>
      <c r="AF703" s="9" t="s">
        <v>1720</v>
      </c>
      <c r="AG703" s="9" t="str">
        <f t="shared" si="108"/>
        <v/>
      </c>
      <c r="AH703" s="7"/>
      <c r="AI703" s="7"/>
      <c r="AJ703" s="7"/>
      <c r="AK703" s="7"/>
      <c r="AL703" s="7"/>
      <c r="AM703" s="7"/>
      <c r="AN703" s="7"/>
      <c r="AO703" s="7" t="e">
        <f ca="1">SEPARARAPELLIDOS2018(Tabla1[[#This Row],[APELLIDOS Y NOMBRES]])</f>
        <v>#NAME?</v>
      </c>
      <c r="AP703" s="7">
        <f t="shared" ca="1" si="109"/>
        <v>0</v>
      </c>
      <c r="AQ703" s="7">
        <f t="shared" ca="1" si="110"/>
        <v>0</v>
      </c>
      <c r="AR703" s="7">
        <f t="shared" ca="1" si="111"/>
        <v>0</v>
      </c>
      <c r="AS703" s="7" t="e">
        <f ca="1">QuitarSimbolos(Tabla1[[#This Row],[CODTRA5]])</f>
        <v>#NAME?</v>
      </c>
      <c r="AT703" s="7" t="s">
        <v>1974</v>
      </c>
      <c r="AU703" s="7">
        <f t="shared" si="106"/>
        <v>2</v>
      </c>
      <c r="AV703" s="7">
        <v>1</v>
      </c>
      <c r="AW703" s="7" t="str">
        <f>+Tabla1[[#This Row],[DNI23]]</f>
        <v>30830921</v>
      </c>
      <c r="AX703" s="7">
        <v>604</v>
      </c>
      <c r="AY703" s="8">
        <f>+Tabla1[[#This Row],[FECHA DE
NACIMIENTO]]</f>
        <v>16715</v>
      </c>
      <c r="AZ703" s="7">
        <f ca="1">+Tabla1[[#This Row],[CODTRA6]]</f>
        <v>0</v>
      </c>
      <c r="BA703" s="7">
        <f ca="1">+Tabla1[[#This Row],[CODTRA7]]</f>
        <v>0</v>
      </c>
      <c r="BB703" s="7" t="e">
        <f ca="1">+Tabla1[[#This Row],[CODTRA8]]</f>
        <v>#NAME?</v>
      </c>
      <c r="BC703" s="7">
        <f>+Tabla1[[#This Row],[SEXO]]</f>
        <v>2</v>
      </c>
      <c r="BD703" s="7">
        <v>9589</v>
      </c>
      <c r="BE703" s="7"/>
      <c r="BF703" s="7">
        <v>959616135</v>
      </c>
      <c r="BG703" s="10" t="s">
        <v>1704</v>
      </c>
      <c r="BH703" s="7">
        <v>3</v>
      </c>
      <c r="BI703" s="9" t="s">
        <v>3020</v>
      </c>
      <c r="BJ703" s="7">
        <v>115</v>
      </c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>
        <v>40704</v>
      </c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9"/>
      <c r="CH703" s="9"/>
      <c r="CI703" s="9"/>
      <c r="CJ703" s="7">
        <v>1</v>
      </c>
    </row>
    <row r="704" spans="1:88" ht="15" x14ac:dyDescent="0.25">
      <c r="A704">
        <v>703</v>
      </c>
      <c r="B704" s="28">
        <v>56</v>
      </c>
      <c r="C704" s="28" t="s">
        <v>1152</v>
      </c>
      <c r="D704" s="45">
        <v>30826670</v>
      </c>
      <c r="E704" s="35" t="s">
        <v>3021</v>
      </c>
      <c r="F704" s="29" t="s">
        <v>1720</v>
      </c>
      <c r="G704" s="29" t="s">
        <v>1702</v>
      </c>
      <c r="H704" s="30">
        <f t="shared" si="107"/>
        <v>19713</v>
      </c>
      <c r="I704" s="29" t="s">
        <v>1720</v>
      </c>
      <c r="J704" s="28">
        <v>0</v>
      </c>
      <c r="K704" s="31">
        <v>0</v>
      </c>
      <c r="L704" s="7"/>
      <c r="M704" s="7"/>
      <c r="N704" s="7"/>
      <c r="O704" s="32" t="str">
        <f>"Retención Judicial "&amp;(Tabla1[[#This Row],[JUDICIAL]]*100)&amp;"%"</f>
        <v>Retención Judicial 0%</v>
      </c>
      <c r="P704" s="7"/>
      <c r="Q704" s="33">
        <f t="shared" si="112"/>
        <v>930</v>
      </c>
      <c r="R704" s="34">
        <f>+Tabla1[[#This Row],[MINIMO VITAL]]*9%</f>
        <v>83.7</v>
      </c>
      <c r="S704" s="7"/>
      <c r="T704" s="7">
        <f t="shared" ca="1" si="103"/>
        <v>65</v>
      </c>
      <c r="U704" s="7" t="str">
        <f t="shared" si="104"/>
        <v>30826670</v>
      </c>
      <c r="V704" s="7"/>
      <c r="W704" s="7"/>
      <c r="X704" s="7"/>
      <c r="Y704" s="7"/>
      <c r="Z704" s="7"/>
      <c r="AA704" s="8">
        <f>+Tabla1[[#This Row],[FECHA DE
NACIMIENTO]]</f>
        <v>19713</v>
      </c>
      <c r="AB704" s="20"/>
      <c r="AC704" s="7"/>
      <c r="AD704" s="7" t="str">
        <f>IF(COUNTIF(D$1:D703,D704)=0,"OK","Duplicado")</f>
        <v>OK</v>
      </c>
      <c r="AE704" s="7" t="str">
        <f t="shared" ca="1" si="105"/>
        <v>Inactivo</v>
      </c>
      <c r="AF704" s="9" t="s">
        <v>1585</v>
      </c>
      <c r="AG704" s="9" t="str">
        <f t="shared" si="108"/>
        <v>CMAC</v>
      </c>
      <c r="AH704" s="7"/>
      <c r="AI704" s="7"/>
      <c r="AJ704" s="7"/>
      <c r="AK704" s="7"/>
      <c r="AL704" s="7"/>
      <c r="AM704" s="7"/>
      <c r="AN704" s="7"/>
      <c r="AO704" s="7" t="e">
        <f ca="1">SEPARARAPELLIDOS2018(Tabla1[[#This Row],[APELLIDOS Y NOMBRES]])</f>
        <v>#NAME?</v>
      </c>
      <c r="AP704" s="7">
        <f t="shared" ca="1" si="109"/>
        <v>0</v>
      </c>
      <c r="AQ704" s="7">
        <f t="shared" ca="1" si="110"/>
        <v>0</v>
      </c>
      <c r="AR704" s="7">
        <f t="shared" ca="1" si="111"/>
        <v>0</v>
      </c>
      <c r="AS704" s="7" t="e">
        <f ca="1">QuitarSimbolos(Tabla1[[#This Row],[CODTRA5]])</f>
        <v>#NAME?</v>
      </c>
      <c r="AT704" s="7" t="s">
        <v>1703</v>
      </c>
      <c r="AU704" s="7">
        <f t="shared" si="106"/>
        <v>1</v>
      </c>
      <c r="AV704" s="7">
        <v>1</v>
      </c>
      <c r="AW704" s="7" t="str">
        <f>+Tabla1[[#This Row],[DNI23]]</f>
        <v>30826670</v>
      </c>
      <c r="AX704" s="7">
        <v>604</v>
      </c>
      <c r="AY704" s="8">
        <f>+Tabla1[[#This Row],[FECHA DE
NACIMIENTO]]</f>
        <v>19713</v>
      </c>
      <c r="AZ704" s="7">
        <f ca="1">+Tabla1[[#This Row],[CODTRA6]]</f>
        <v>0</v>
      </c>
      <c r="BA704" s="7">
        <f ca="1">+Tabla1[[#This Row],[CODTRA7]]</f>
        <v>0</v>
      </c>
      <c r="BB704" s="7" t="e">
        <f ca="1">+Tabla1[[#This Row],[CODTRA8]]</f>
        <v>#NAME?</v>
      </c>
      <c r="BC704" s="7">
        <f>+Tabla1[[#This Row],[SEXO]]</f>
        <v>1</v>
      </c>
      <c r="BD704" s="7">
        <v>9589</v>
      </c>
      <c r="BE704" s="7"/>
      <c r="BF704" s="7">
        <v>958013518</v>
      </c>
      <c r="BG704" s="10" t="s">
        <v>3022</v>
      </c>
      <c r="BH704" s="7">
        <v>3</v>
      </c>
      <c r="BI704" s="9" t="s">
        <v>1977</v>
      </c>
      <c r="BJ704" s="7">
        <v>501</v>
      </c>
      <c r="BK704" s="7"/>
      <c r="BL704" s="7"/>
      <c r="BM704" s="7"/>
      <c r="BN704" s="7"/>
      <c r="BO704" s="7"/>
      <c r="BP704" s="7"/>
      <c r="BQ704" s="7"/>
      <c r="BR704" s="7">
        <v>2</v>
      </c>
      <c r="BS704" s="7" t="s">
        <v>2230</v>
      </c>
      <c r="BT704" s="7"/>
      <c r="BU704" s="7">
        <v>40701</v>
      </c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9"/>
      <c r="CH704" s="9"/>
      <c r="CI704" s="9"/>
      <c r="CJ704" s="7">
        <v>1</v>
      </c>
    </row>
    <row r="705" spans="1:88" ht="15" x14ac:dyDescent="0.25">
      <c r="A705">
        <v>704</v>
      </c>
      <c r="B705" s="28">
        <v>1142</v>
      </c>
      <c r="C705" s="28" t="s">
        <v>1153</v>
      </c>
      <c r="D705" s="45">
        <v>30822756</v>
      </c>
      <c r="E705" s="29" t="s">
        <v>3023</v>
      </c>
      <c r="F705" s="29"/>
      <c r="G705" s="29" t="s">
        <v>1702</v>
      </c>
      <c r="H705" s="30">
        <f t="shared" si="107"/>
        <v>17824</v>
      </c>
      <c r="I705" s="29"/>
      <c r="J705" s="28">
        <v>0</v>
      </c>
      <c r="K705" s="31">
        <v>0</v>
      </c>
      <c r="L705" s="7"/>
      <c r="M705" s="7"/>
      <c r="N705" s="7"/>
      <c r="O705" s="32" t="str">
        <f>"Retención Judicial "&amp;(Tabla1[[#This Row],[JUDICIAL]]*100)&amp;"%"</f>
        <v>Retención Judicial 0%</v>
      </c>
      <c r="P705" s="7"/>
      <c r="Q705" s="33">
        <f t="shared" si="112"/>
        <v>930</v>
      </c>
      <c r="R705" s="34">
        <f>+Tabla1[[#This Row],[MINIMO VITAL]]*9%</f>
        <v>83.7</v>
      </c>
      <c r="S705" s="7"/>
      <c r="T705" s="7">
        <f t="shared" ca="1" si="103"/>
        <v>70</v>
      </c>
      <c r="U705" s="7" t="str">
        <f t="shared" si="104"/>
        <v>30822756</v>
      </c>
      <c r="V705" s="7"/>
      <c r="W705" s="7"/>
      <c r="X705" s="7"/>
      <c r="Y705" s="7"/>
      <c r="Z705" s="7"/>
      <c r="AA705" s="8">
        <f>+Tabla1[[#This Row],[FECHA DE
NACIMIENTO]]</f>
        <v>17824</v>
      </c>
      <c r="AB705" s="20"/>
      <c r="AC705" s="7"/>
      <c r="AD705" s="7" t="str">
        <f>IF(COUNTIF(D$1:D704,D705)=0,"OK","Duplicado")</f>
        <v>OK</v>
      </c>
      <c r="AE705" s="7" t="str">
        <f t="shared" ca="1" si="105"/>
        <v>Inactivo</v>
      </c>
      <c r="AF705" s="9" t="s">
        <v>1154</v>
      </c>
      <c r="AG705" s="9" t="str">
        <f t="shared" si="108"/>
        <v>CMAC</v>
      </c>
      <c r="AH705" s="7"/>
      <c r="AI705" s="7"/>
      <c r="AJ705" s="7"/>
      <c r="AK705" s="7"/>
      <c r="AL705" s="7"/>
      <c r="AM705" s="7"/>
      <c r="AN705" s="7"/>
      <c r="AO705" s="7" t="e">
        <f ca="1">SEPARARAPELLIDOS2018(Tabla1[[#This Row],[APELLIDOS Y NOMBRES]])</f>
        <v>#NAME?</v>
      </c>
      <c r="AP705" s="7">
        <f t="shared" ca="1" si="109"/>
        <v>0</v>
      </c>
      <c r="AQ705" s="7">
        <f t="shared" ca="1" si="110"/>
        <v>0</v>
      </c>
      <c r="AR705" s="7">
        <f t="shared" ca="1" si="111"/>
        <v>0</v>
      </c>
      <c r="AS705" s="7" t="e">
        <f ca="1">QuitarSimbolos(Tabla1[[#This Row],[CODTRA5]])</f>
        <v>#NAME?</v>
      </c>
      <c r="AT705" s="7" t="s">
        <v>1703</v>
      </c>
      <c r="AU705" s="7">
        <f t="shared" si="106"/>
        <v>1</v>
      </c>
      <c r="AV705" s="7">
        <v>1</v>
      </c>
      <c r="AW705" s="7" t="str">
        <f>+Tabla1[[#This Row],[DNI23]]</f>
        <v>30822756</v>
      </c>
      <c r="AX705" s="7">
        <v>604</v>
      </c>
      <c r="AY705" s="8">
        <f>+Tabla1[[#This Row],[FECHA DE
NACIMIENTO]]</f>
        <v>17824</v>
      </c>
      <c r="AZ705" s="7">
        <f ca="1">+Tabla1[[#This Row],[CODTRA6]]</f>
        <v>0</v>
      </c>
      <c r="BA705" s="7">
        <f ca="1">+Tabla1[[#This Row],[CODTRA7]]</f>
        <v>0</v>
      </c>
      <c r="BB705" s="7" t="e">
        <f ca="1">+Tabla1[[#This Row],[CODTRA8]]</f>
        <v>#NAME?</v>
      </c>
      <c r="BC705" s="7">
        <f>+Tabla1[[#This Row],[SEXO]]</f>
        <v>1</v>
      </c>
      <c r="BD705" s="7">
        <v>9589</v>
      </c>
      <c r="BE705" s="7"/>
      <c r="BF705" s="7">
        <v>959616135</v>
      </c>
      <c r="BG705" s="10" t="s">
        <v>1704</v>
      </c>
      <c r="BH705" s="7"/>
      <c r="BI705" s="9"/>
      <c r="BJ705" s="7"/>
      <c r="BK705" s="7"/>
      <c r="BL705" s="7"/>
      <c r="BM705" s="7" t="s">
        <v>1721</v>
      </c>
      <c r="BN705" s="7">
        <v>14</v>
      </c>
      <c r="BO705" s="7"/>
      <c r="BP705" s="7"/>
      <c r="BQ705" s="7"/>
      <c r="BR705" s="7">
        <v>2</v>
      </c>
      <c r="BS705" s="7" t="s">
        <v>2199</v>
      </c>
      <c r="BT705" s="7"/>
      <c r="BU705" s="7">
        <v>40704</v>
      </c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9"/>
      <c r="CH705" s="9"/>
      <c r="CI705" s="9"/>
      <c r="CJ705" s="7">
        <v>1</v>
      </c>
    </row>
    <row r="706" spans="1:88" ht="15" x14ac:dyDescent="0.25">
      <c r="A706">
        <v>705</v>
      </c>
      <c r="B706" s="28">
        <v>339</v>
      </c>
      <c r="C706" s="28" t="s">
        <v>1155</v>
      </c>
      <c r="D706" s="45">
        <v>42461564</v>
      </c>
      <c r="E706" s="29" t="s">
        <v>3024</v>
      </c>
      <c r="F706" s="29"/>
      <c r="G706" s="29" t="s">
        <v>1702</v>
      </c>
      <c r="H706" s="30">
        <f t="shared" si="107"/>
        <v>30259</v>
      </c>
      <c r="I706" s="29" t="s">
        <v>1720</v>
      </c>
      <c r="J706" s="28">
        <v>0</v>
      </c>
      <c r="K706" s="31">
        <v>0</v>
      </c>
      <c r="L706" s="7"/>
      <c r="M706" s="7"/>
      <c r="N706" s="7"/>
      <c r="O706" s="32" t="str">
        <f>"Retención Judicial "&amp;(Tabla1[[#This Row],[JUDICIAL]]*100)&amp;"%"</f>
        <v>Retención Judicial 0%</v>
      </c>
      <c r="P706" s="7"/>
      <c r="Q706" s="33">
        <f t="shared" si="112"/>
        <v>930</v>
      </c>
      <c r="R706" s="34">
        <f>+Tabla1[[#This Row],[MINIMO VITAL]]*9%</f>
        <v>83.7</v>
      </c>
      <c r="S706" s="7"/>
      <c r="T706" s="7">
        <f t="shared" ref="T706:T769" ca="1" si="113">IFERROR(DATEDIF(H706,TODAY(),"y")," ")</f>
        <v>36</v>
      </c>
      <c r="U706" s="7" t="str">
        <f t="shared" ref="U706:U769" si="114">IF(D706="","",REPT("0",8-LEN(D706))&amp;D706)</f>
        <v>42461564</v>
      </c>
      <c r="V706" s="7"/>
      <c r="W706" s="7"/>
      <c r="X706" s="7"/>
      <c r="Y706" s="7"/>
      <c r="Z706" s="7"/>
      <c r="AA706" s="8">
        <f>+Tabla1[[#This Row],[FECHA DE
NACIMIENTO]]</f>
        <v>30259</v>
      </c>
      <c r="AB706" s="20"/>
      <c r="AC706" s="7"/>
      <c r="AD706" s="7" t="str">
        <f>IF(COUNTIF(D$1:D705,D706)=0,"OK","Duplicado")</f>
        <v>OK</v>
      </c>
      <c r="AE706" s="7" t="str">
        <f t="shared" ref="AE706:AE769" ca="1" si="115">IF(TODAY()&lt;A706,"Pendiente",IF(TODAY()&gt;A706,"Inactivo","Activo"))</f>
        <v>Inactivo</v>
      </c>
      <c r="AF706" s="9" t="s">
        <v>1156</v>
      </c>
      <c r="AG706" s="9" t="str">
        <f t="shared" si="108"/>
        <v>CMAC</v>
      </c>
      <c r="AH706" s="7"/>
      <c r="AI706" s="7"/>
      <c r="AJ706" s="7"/>
      <c r="AK706" s="7"/>
      <c r="AL706" s="7"/>
      <c r="AM706" s="7"/>
      <c r="AN706" s="7"/>
      <c r="AO706" s="7" t="e">
        <f ca="1">SEPARARAPELLIDOS2018(Tabla1[[#This Row],[APELLIDOS Y NOMBRES]])</f>
        <v>#NAME?</v>
      </c>
      <c r="AP706" s="7">
        <f t="shared" ca="1" si="109"/>
        <v>0</v>
      </c>
      <c r="AQ706" s="7">
        <f t="shared" ca="1" si="110"/>
        <v>0</v>
      </c>
      <c r="AR706" s="7">
        <f t="shared" ca="1" si="111"/>
        <v>0</v>
      </c>
      <c r="AS706" s="7" t="e">
        <f ca="1">QuitarSimbolos(Tabla1[[#This Row],[CODTRA5]])</f>
        <v>#NAME?</v>
      </c>
      <c r="AT706" s="7" t="s">
        <v>1703</v>
      </c>
      <c r="AU706" s="7">
        <f t="shared" ref="AU706:AU769" si="116">IF(AT706="","",IF(AT706="MASCULINO",1,2))</f>
        <v>1</v>
      </c>
      <c r="AV706" s="7">
        <v>1</v>
      </c>
      <c r="AW706" s="7" t="str">
        <f>+Tabla1[[#This Row],[DNI23]]</f>
        <v>42461564</v>
      </c>
      <c r="AX706" s="7">
        <v>604</v>
      </c>
      <c r="AY706" s="8">
        <f>+Tabla1[[#This Row],[FECHA DE
NACIMIENTO]]</f>
        <v>30259</v>
      </c>
      <c r="AZ706" s="7">
        <f ca="1">+Tabla1[[#This Row],[CODTRA6]]</f>
        <v>0</v>
      </c>
      <c r="BA706" s="7">
        <f ca="1">+Tabla1[[#This Row],[CODTRA7]]</f>
        <v>0</v>
      </c>
      <c r="BB706" s="7" t="e">
        <f ca="1">+Tabla1[[#This Row],[CODTRA8]]</f>
        <v>#NAME?</v>
      </c>
      <c r="BC706" s="7">
        <f>+Tabla1[[#This Row],[SEXO]]</f>
        <v>1</v>
      </c>
      <c r="BD706" s="7">
        <v>9589</v>
      </c>
      <c r="BE706" s="7"/>
      <c r="BF706" s="7">
        <v>959616135</v>
      </c>
      <c r="BG706" s="10" t="s">
        <v>1704</v>
      </c>
      <c r="BH706" s="7">
        <v>3</v>
      </c>
      <c r="BI706" s="9" t="s">
        <v>2607</v>
      </c>
      <c r="BJ706" s="7">
        <v>430</v>
      </c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>
        <v>40704</v>
      </c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9"/>
      <c r="CH706" s="9"/>
      <c r="CI706" s="9"/>
      <c r="CJ706" s="7">
        <v>1</v>
      </c>
    </row>
    <row r="707" spans="1:88" ht="15" x14ac:dyDescent="0.25">
      <c r="A707">
        <v>706</v>
      </c>
      <c r="B707" s="28">
        <v>1143</v>
      </c>
      <c r="C707" s="28" t="s">
        <v>1157</v>
      </c>
      <c r="D707" s="45">
        <v>30833587</v>
      </c>
      <c r="E707" s="29" t="s">
        <v>3025</v>
      </c>
      <c r="F707" s="29" t="s">
        <v>3026</v>
      </c>
      <c r="G707" s="29" t="s">
        <v>1757</v>
      </c>
      <c r="H707" s="30">
        <f t="shared" ref="H707:H770" si="117">IFERROR(DATE(MID(E707,1,2),MID(E707,3,2),MID(E707,5,2))," ")</f>
        <v>25387</v>
      </c>
      <c r="I707" s="29" t="s">
        <v>1737</v>
      </c>
      <c r="J707" s="28">
        <v>0</v>
      </c>
      <c r="K707" s="31">
        <v>0</v>
      </c>
      <c r="L707" s="7"/>
      <c r="M707" s="7"/>
      <c r="N707" s="7"/>
      <c r="O707" s="32" t="str">
        <f>"Retención Judicial "&amp;(Tabla1[[#This Row],[JUDICIAL]]*100)&amp;"%"</f>
        <v>Retención Judicial 0%</v>
      </c>
      <c r="P707" s="7"/>
      <c r="Q707" s="33">
        <f t="shared" si="112"/>
        <v>930</v>
      </c>
      <c r="R707" s="34">
        <f>+Tabla1[[#This Row],[MINIMO VITAL]]*9%</f>
        <v>83.7</v>
      </c>
      <c r="S707" s="7"/>
      <c r="T707" s="7">
        <f t="shared" ca="1" si="113"/>
        <v>49</v>
      </c>
      <c r="U707" s="7" t="str">
        <f t="shared" si="114"/>
        <v>30833587</v>
      </c>
      <c r="V707" s="7"/>
      <c r="W707" s="7"/>
      <c r="X707" s="7"/>
      <c r="Y707" s="7"/>
      <c r="Z707" s="7"/>
      <c r="AA707" s="8">
        <f>+Tabla1[[#This Row],[FECHA DE
NACIMIENTO]]</f>
        <v>25387</v>
      </c>
      <c r="AB707" s="20"/>
      <c r="AC707" s="7"/>
      <c r="AD707" s="7" t="str">
        <f>IF(COUNTIF(D$1:D706,D707)=0,"OK","Duplicado")</f>
        <v>OK</v>
      </c>
      <c r="AE707" s="7" t="str">
        <f t="shared" ca="1" si="115"/>
        <v>Inactivo</v>
      </c>
      <c r="AF707" s="9" t="s">
        <v>1158</v>
      </c>
      <c r="AG707" s="9" t="str">
        <f t="shared" ref="AG707:AG770" si="118">IF(AF707="","",IF(AF707="00","","CMAC"))</f>
        <v>CMAC</v>
      </c>
      <c r="AH707" s="7"/>
      <c r="AI707" s="7"/>
      <c r="AJ707" s="7"/>
      <c r="AK707" s="7"/>
      <c r="AL707" s="7"/>
      <c r="AM707" s="7"/>
      <c r="AN707" s="7"/>
      <c r="AO707" s="7" t="e">
        <f ca="1">SEPARARAPELLIDOS2018(Tabla1[[#This Row],[APELLIDOS Y NOMBRES]])</f>
        <v>#NAME?</v>
      </c>
      <c r="AP707" s="7">
        <f t="shared" ref="AP707:AP770" ca="1" si="119">IFERROR(IF(AO707="","",MID((REPLACE((AO707),(SEARCH("@",(AO707))),1,"")),(SEARCH("@",(REPLACE((AO707),(SEARCH("@",(AO707))),1,""))))+1,((LEN((REPLACE((AO707),(SEARCH("@",(AO707))),1,""))))-(SEARCH("@",(REPLACE((AO707),(SEARCH("@",(AO707))),1,""))))))),)</f>
        <v>0</v>
      </c>
      <c r="AQ707" s="7">
        <f t="shared" ref="AQ707:AQ770" ca="1" si="120">IFERROR(IF(AO707="","",LEFT(AO707,(SEARCH("@",AO707))-1)),)</f>
        <v>0</v>
      </c>
      <c r="AR707" s="7">
        <f t="shared" ref="AR707:AR770" ca="1" si="121">IFERROR(IF(AO707="","",LEFT((RIGHT(AO707,(LEN(AO707))-(SEARCH("@",AO707)))),(SEARCH("@",(RIGHT(AO707,(LEN(AO707))-(SEARCH("@",AO707))))))-1)),)</f>
        <v>0</v>
      </c>
      <c r="AS707" s="7" t="e">
        <f ca="1">QuitarSimbolos(Tabla1[[#This Row],[CODTRA5]])</f>
        <v>#NAME?</v>
      </c>
      <c r="AT707" s="7" t="s">
        <v>1703</v>
      </c>
      <c r="AU707" s="7">
        <f t="shared" si="116"/>
        <v>1</v>
      </c>
      <c r="AV707" s="7">
        <v>1</v>
      </c>
      <c r="AW707" s="7" t="str">
        <f>+Tabla1[[#This Row],[DNI23]]</f>
        <v>30833587</v>
      </c>
      <c r="AX707" s="7">
        <v>604</v>
      </c>
      <c r="AY707" s="8">
        <f>+Tabla1[[#This Row],[FECHA DE
NACIMIENTO]]</f>
        <v>25387</v>
      </c>
      <c r="AZ707" s="7">
        <f ca="1">+Tabla1[[#This Row],[CODTRA6]]</f>
        <v>0</v>
      </c>
      <c r="BA707" s="7">
        <f ca="1">+Tabla1[[#This Row],[CODTRA7]]</f>
        <v>0</v>
      </c>
      <c r="BB707" s="7" t="e">
        <f ca="1">+Tabla1[[#This Row],[CODTRA8]]</f>
        <v>#NAME?</v>
      </c>
      <c r="BC707" s="7">
        <f>+Tabla1[[#This Row],[SEXO]]</f>
        <v>1</v>
      </c>
      <c r="BD707" s="7">
        <v>9589</v>
      </c>
      <c r="BE707" s="7"/>
      <c r="BF707" s="7">
        <v>959616135</v>
      </c>
      <c r="BG707" s="10" t="s">
        <v>1704</v>
      </c>
      <c r="BH707" s="7"/>
      <c r="BI707" s="9"/>
      <c r="BJ707" s="7"/>
      <c r="BK707" s="7"/>
      <c r="BL707" s="7"/>
      <c r="BM707" s="7" t="s">
        <v>1711</v>
      </c>
      <c r="BN707" s="7">
        <v>3</v>
      </c>
      <c r="BO707" s="7"/>
      <c r="BP707" s="7"/>
      <c r="BQ707" s="7"/>
      <c r="BR707" s="7">
        <v>2</v>
      </c>
      <c r="BS707" s="7" t="s">
        <v>3027</v>
      </c>
      <c r="BT707" s="7"/>
      <c r="BU707" s="7">
        <v>40704</v>
      </c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9"/>
      <c r="CH707" s="9"/>
      <c r="CI707" s="9"/>
      <c r="CJ707" s="7">
        <v>1</v>
      </c>
    </row>
    <row r="708" spans="1:88" ht="15" x14ac:dyDescent="0.25">
      <c r="A708">
        <v>707</v>
      </c>
      <c r="B708" s="28">
        <v>52</v>
      </c>
      <c r="C708" s="28" t="s">
        <v>1159</v>
      </c>
      <c r="D708" s="45">
        <v>4627196</v>
      </c>
      <c r="E708" s="29" t="s">
        <v>3028</v>
      </c>
      <c r="F708" s="29" t="s">
        <v>3029</v>
      </c>
      <c r="G708" s="29" t="s">
        <v>1736</v>
      </c>
      <c r="H708" s="30">
        <f t="shared" si="117"/>
        <v>23561</v>
      </c>
      <c r="I708" s="29" t="s">
        <v>1737</v>
      </c>
      <c r="J708" s="28">
        <v>0</v>
      </c>
      <c r="K708" s="31">
        <v>0</v>
      </c>
      <c r="L708" s="7"/>
      <c r="M708" s="7"/>
      <c r="N708" s="7"/>
      <c r="O708" s="32" t="str">
        <f>"Retención Judicial "&amp;(Tabla1[[#This Row],[JUDICIAL]]*100)&amp;"%"</f>
        <v>Retención Judicial 0%</v>
      </c>
      <c r="P708" s="7"/>
      <c r="Q708" s="33">
        <f t="shared" ref="Q708:Q771" si="122">+Q707</f>
        <v>930</v>
      </c>
      <c r="R708" s="34">
        <f>+Tabla1[[#This Row],[MINIMO VITAL]]*9%</f>
        <v>83.7</v>
      </c>
      <c r="S708" s="7"/>
      <c r="T708" s="7">
        <f t="shared" ca="1" si="113"/>
        <v>54</v>
      </c>
      <c r="U708" s="7" t="str">
        <f t="shared" si="114"/>
        <v>04627196</v>
      </c>
      <c r="V708" s="7"/>
      <c r="W708" s="7"/>
      <c r="X708" s="7"/>
      <c r="Y708" s="7"/>
      <c r="Z708" s="7"/>
      <c r="AA708" s="8">
        <f>+Tabla1[[#This Row],[FECHA DE
NACIMIENTO]]</f>
        <v>23561</v>
      </c>
      <c r="AB708" s="20"/>
      <c r="AC708" s="7"/>
      <c r="AD708" s="7" t="str">
        <f>IF(COUNTIF(D$1:D707,D708)=0,"OK","Duplicado")</f>
        <v>OK</v>
      </c>
      <c r="AE708" s="7" t="str">
        <f t="shared" ca="1" si="115"/>
        <v>Inactivo</v>
      </c>
      <c r="AF708" s="9" t="s">
        <v>1160</v>
      </c>
      <c r="AG708" s="9" t="str">
        <f t="shared" si="118"/>
        <v>CMAC</v>
      </c>
      <c r="AH708" s="7"/>
      <c r="AI708" s="7"/>
      <c r="AJ708" s="7"/>
      <c r="AK708" s="7"/>
      <c r="AL708" s="7"/>
      <c r="AM708" s="7"/>
      <c r="AN708" s="7"/>
      <c r="AO708" s="7" t="e">
        <f ca="1">SEPARARAPELLIDOS2018(Tabla1[[#This Row],[APELLIDOS Y NOMBRES]])</f>
        <v>#NAME?</v>
      </c>
      <c r="AP708" s="7">
        <f t="shared" ca="1" si="119"/>
        <v>0</v>
      </c>
      <c r="AQ708" s="7">
        <f t="shared" ca="1" si="120"/>
        <v>0</v>
      </c>
      <c r="AR708" s="7">
        <f t="shared" ca="1" si="121"/>
        <v>0</v>
      </c>
      <c r="AS708" s="7" t="e">
        <f ca="1">QuitarSimbolos(Tabla1[[#This Row],[CODTRA5]])</f>
        <v>#NAME?</v>
      </c>
      <c r="AT708" s="7" t="s">
        <v>1703</v>
      </c>
      <c r="AU708" s="7">
        <f t="shared" si="116"/>
        <v>1</v>
      </c>
      <c r="AV708" s="7">
        <v>1</v>
      </c>
      <c r="AW708" s="7" t="str">
        <f>+Tabla1[[#This Row],[DNI23]]</f>
        <v>04627196</v>
      </c>
      <c r="AX708" s="7">
        <v>604</v>
      </c>
      <c r="AY708" s="8">
        <f>+Tabla1[[#This Row],[FECHA DE
NACIMIENTO]]</f>
        <v>23561</v>
      </c>
      <c r="AZ708" s="7">
        <f ca="1">+Tabla1[[#This Row],[CODTRA6]]</f>
        <v>0</v>
      </c>
      <c r="BA708" s="7">
        <f ca="1">+Tabla1[[#This Row],[CODTRA7]]</f>
        <v>0</v>
      </c>
      <c r="BB708" s="7" t="e">
        <f ca="1">+Tabla1[[#This Row],[CODTRA8]]</f>
        <v>#NAME?</v>
      </c>
      <c r="BC708" s="7">
        <f>+Tabla1[[#This Row],[SEXO]]</f>
        <v>1</v>
      </c>
      <c r="BD708" s="7">
        <v>9589</v>
      </c>
      <c r="BE708" s="7"/>
      <c r="BF708" s="7">
        <v>959616135</v>
      </c>
      <c r="BG708" s="10" t="s">
        <v>1704</v>
      </c>
      <c r="BH708" s="7"/>
      <c r="BI708" s="9"/>
      <c r="BJ708" s="7"/>
      <c r="BK708" s="7"/>
      <c r="BL708" s="7"/>
      <c r="BM708" s="7" t="s">
        <v>1705</v>
      </c>
      <c r="BN708" s="7">
        <v>4</v>
      </c>
      <c r="BO708" s="7"/>
      <c r="BP708" s="7"/>
      <c r="BQ708" s="7"/>
      <c r="BR708" s="7">
        <v>2</v>
      </c>
      <c r="BS708" s="7" t="s">
        <v>2230</v>
      </c>
      <c r="BT708" s="7" t="s">
        <v>3030</v>
      </c>
      <c r="BU708" s="7">
        <v>40701</v>
      </c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9"/>
      <c r="CH708" s="9"/>
      <c r="CI708" s="9"/>
      <c r="CJ708" s="7">
        <v>1</v>
      </c>
    </row>
    <row r="709" spans="1:88" ht="15" x14ac:dyDescent="0.25">
      <c r="A709">
        <v>708</v>
      </c>
      <c r="B709" s="28">
        <v>73</v>
      </c>
      <c r="C709" s="28" t="s">
        <v>1161</v>
      </c>
      <c r="D709" s="45">
        <v>30849504</v>
      </c>
      <c r="E709" s="29" t="s">
        <v>3031</v>
      </c>
      <c r="F709" s="29" t="s">
        <v>3032</v>
      </c>
      <c r="G709" s="29" t="s">
        <v>1757</v>
      </c>
      <c r="H709" s="30">
        <f t="shared" si="117"/>
        <v>22950</v>
      </c>
      <c r="I709" s="29" t="s">
        <v>1710</v>
      </c>
      <c r="J709" s="28">
        <v>0</v>
      </c>
      <c r="K709" s="31">
        <v>0</v>
      </c>
      <c r="L709" s="7"/>
      <c r="M709" s="7"/>
      <c r="N709" s="7"/>
      <c r="O709" s="32" t="str">
        <f>"Retención Judicial "&amp;(Tabla1[[#This Row],[JUDICIAL]]*100)&amp;"%"</f>
        <v>Retención Judicial 0%</v>
      </c>
      <c r="P709" s="7"/>
      <c r="Q709" s="33">
        <f t="shared" si="122"/>
        <v>930</v>
      </c>
      <c r="R709" s="34">
        <f>+Tabla1[[#This Row],[MINIMO VITAL]]*9%</f>
        <v>83.7</v>
      </c>
      <c r="S709" s="7"/>
      <c r="T709" s="7">
        <f t="shared" ca="1" si="113"/>
        <v>56</v>
      </c>
      <c r="U709" s="7" t="str">
        <f t="shared" si="114"/>
        <v>30849504</v>
      </c>
      <c r="V709" s="7"/>
      <c r="W709" s="7"/>
      <c r="X709" s="7"/>
      <c r="Y709" s="7"/>
      <c r="Z709" s="7"/>
      <c r="AA709" s="8">
        <f>+Tabla1[[#This Row],[FECHA DE
NACIMIENTO]]</f>
        <v>22950</v>
      </c>
      <c r="AB709" s="20">
        <v>3.1</v>
      </c>
      <c r="AC709" s="7"/>
      <c r="AD709" s="7" t="str">
        <f>IF(COUNTIF(D$1:D708,D709)=0,"OK","Duplicado")</f>
        <v>OK</v>
      </c>
      <c r="AE709" s="7" t="str">
        <f t="shared" ca="1" si="115"/>
        <v>Inactivo</v>
      </c>
      <c r="AF709" s="9" t="s">
        <v>1162</v>
      </c>
      <c r="AG709" s="9" t="str">
        <f t="shared" si="118"/>
        <v>CMAC</v>
      </c>
      <c r="AH709" s="7"/>
      <c r="AI709" s="7"/>
      <c r="AJ709" s="7"/>
      <c r="AK709" s="7"/>
      <c r="AL709" s="7"/>
      <c r="AM709" s="7"/>
      <c r="AN709" s="7"/>
      <c r="AO709" s="7" t="e">
        <f ca="1">SEPARARAPELLIDOS2018(Tabla1[[#This Row],[APELLIDOS Y NOMBRES]])</f>
        <v>#NAME?</v>
      </c>
      <c r="AP709" s="7">
        <f t="shared" ca="1" si="119"/>
        <v>0</v>
      </c>
      <c r="AQ709" s="7">
        <f t="shared" ca="1" si="120"/>
        <v>0</v>
      </c>
      <c r="AR709" s="7">
        <f t="shared" ca="1" si="121"/>
        <v>0</v>
      </c>
      <c r="AS709" s="7" t="e">
        <f ca="1">QuitarSimbolos(Tabla1[[#This Row],[CODTRA5]])</f>
        <v>#NAME?</v>
      </c>
      <c r="AT709" s="7" t="s">
        <v>1703</v>
      </c>
      <c r="AU709" s="7">
        <f t="shared" si="116"/>
        <v>1</v>
      </c>
      <c r="AV709" s="7">
        <v>1</v>
      </c>
      <c r="AW709" s="7" t="str">
        <f>+Tabla1[[#This Row],[DNI23]]</f>
        <v>30849504</v>
      </c>
      <c r="AX709" s="7">
        <v>604</v>
      </c>
      <c r="AY709" s="8">
        <f>+Tabla1[[#This Row],[FECHA DE
NACIMIENTO]]</f>
        <v>22950</v>
      </c>
      <c r="AZ709" s="7">
        <f ca="1">+Tabla1[[#This Row],[CODTRA6]]</f>
        <v>0</v>
      </c>
      <c r="BA709" s="7">
        <f ca="1">+Tabla1[[#This Row],[CODTRA7]]</f>
        <v>0</v>
      </c>
      <c r="BB709" s="7" t="e">
        <f ca="1">+Tabla1[[#This Row],[CODTRA8]]</f>
        <v>#NAME?</v>
      </c>
      <c r="BC709" s="7">
        <f>+Tabla1[[#This Row],[SEXO]]</f>
        <v>1</v>
      </c>
      <c r="BD709" s="7">
        <v>9589</v>
      </c>
      <c r="BE709" s="7"/>
      <c r="BF709" s="7">
        <v>959616135</v>
      </c>
      <c r="BG709" s="10" t="s">
        <v>1704</v>
      </c>
      <c r="BH709" s="7"/>
      <c r="BI709" s="9"/>
      <c r="BJ709" s="7"/>
      <c r="BK709" s="7"/>
      <c r="BL709" s="7"/>
      <c r="BM709" s="7">
        <v>47</v>
      </c>
      <c r="BN709" s="7">
        <v>23</v>
      </c>
      <c r="BO709" s="7"/>
      <c r="BP709" s="7"/>
      <c r="BQ709" s="7"/>
      <c r="BR709" s="7">
        <v>2</v>
      </c>
      <c r="BS709" s="7" t="s">
        <v>1868</v>
      </c>
      <c r="BT709" s="7"/>
      <c r="BU709" s="7">
        <v>170301</v>
      </c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9"/>
      <c r="CH709" s="9"/>
      <c r="CI709" s="9"/>
      <c r="CJ709" s="7">
        <v>1</v>
      </c>
    </row>
    <row r="710" spans="1:88" ht="15" x14ac:dyDescent="0.25">
      <c r="A710">
        <v>709</v>
      </c>
      <c r="B710" s="28">
        <v>399</v>
      </c>
      <c r="C710" s="28" t="s">
        <v>1163</v>
      </c>
      <c r="D710" s="45">
        <v>30831850</v>
      </c>
      <c r="E710" s="35" t="s">
        <v>3532</v>
      </c>
      <c r="F710" s="29" t="s">
        <v>1720</v>
      </c>
      <c r="G710" s="29" t="s">
        <v>1702</v>
      </c>
      <c r="H710" s="30">
        <f t="shared" si="117"/>
        <v>22315</v>
      </c>
      <c r="I710" s="29" t="s">
        <v>1720</v>
      </c>
      <c r="J710" s="28">
        <v>0</v>
      </c>
      <c r="K710" s="31">
        <v>0</v>
      </c>
      <c r="L710" s="7"/>
      <c r="M710" s="7"/>
      <c r="N710" s="7"/>
      <c r="O710" s="32" t="str">
        <f>"Retención Judicial "&amp;(Tabla1[[#This Row],[JUDICIAL]]*100)&amp;"%"</f>
        <v>Retención Judicial 0%</v>
      </c>
      <c r="P710" s="7"/>
      <c r="Q710" s="33">
        <f t="shared" si="122"/>
        <v>930</v>
      </c>
      <c r="R710" s="34">
        <f>+Tabla1[[#This Row],[MINIMO VITAL]]*9%</f>
        <v>83.7</v>
      </c>
      <c r="S710" s="7"/>
      <c r="T710" s="7">
        <f t="shared" ca="1" si="113"/>
        <v>58</v>
      </c>
      <c r="U710" s="7" t="str">
        <f t="shared" si="114"/>
        <v>30831850</v>
      </c>
      <c r="V710" s="7"/>
      <c r="W710" s="7"/>
      <c r="X710" s="7"/>
      <c r="Y710" s="7"/>
      <c r="Z710" s="7"/>
      <c r="AA710" s="8">
        <f>+Tabla1[[#This Row],[FECHA DE
NACIMIENTO]]</f>
        <v>22315</v>
      </c>
      <c r="AB710" s="20"/>
      <c r="AC710" s="7"/>
      <c r="AD710" s="7" t="str">
        <f>IF(COUNTIF(D$1:D709,D710)=0,"OK","Duplicado")</f>
        <v>OK</v>
      </c>
      <c r="AE710" s="7" t="str">
        <f t="shared" ca="1" si="115"/>
        <v>Inactivo</v>
      </c>
      <c r="AF710" s="9" t="s">
        <v>1720</v>
      </c>
      <c r="AG710" s="9" t="str">
        <f t="shared" si="118"/>
        <v/>
      </c>
      <c r="AH710" s="7"/>
      <c r="AI710" s="7"/>
      <c r="AJ710" s="7"/>
      <c r="AK710" s="7"/>
      <c r="AL710" s="7"/>
      <c r="AM710" s="7"/>
      <c r="AN710" s="7"/>
      <c r="AO710" s="7" t="e">
        <f ca="1">SEPARARAPELLIDOS2018(Tabla1[[#This Row],[APELLIDOS Y NOMBRES]])</f>
        <v>#NAME?</v>
      </c>
      <c r="AP710" s="7">
        <f t="shared" ca="1" si="119"/>
        <v>0</v>
      </c>
      <c r="AQ710" s="7">
        <f t="shared" ca="1" si="120"/>
        <v>0</v>
      </c>
      <c r="AR710" s="7">
        <f t="shared" ca="1" si="121"/>
        <v>0</v>
      </c>
      <c r="AS710" s="7" t="e">
        <f ca="1">QuitarSimbolos(Tabla1[[#This Row],[CODTRA5]])</f>
        <v>#NAME?</v>
      </c>
      <c r="AT710" s="7" t="s">
        <v>1703</v>
      </c>
      <c r="AU710" s="7">
        <f t="shared" si="116"/>
        <v>1</v>
      </c>
      <c r="AV710" s="7">
        <v>1</v>
      </c>
      <c r="AW710" s="7" t="str">
        <f>+Tabla1[[#This Row],[DNI23]]</f>
        <v>30831850</v>
      </c>
      <c r="AX710" s="7">
        <v>604</v>
      </c>
      <c r="AY710" s="8">
        <f>+Tabla1[[#This Row],[FECHA DE
NACIMIENTO]]</f>
        <v>22315</v>
      </c>
      <c r="AZ710" s="7">
        <f ca="1">+Tabla1[[#This Row],[CODTRA6]]</f>
        <v>0</v>
      </c>
      <c r="BA710" s="7">
        <f ca="1">+Tabla1[[#This Row],[CODTRA7]]</f>
        <v>0</v>
      </c>
      <c r="BB710" s="7" t="e">
        <f ca="1">+Tabla1[[#This Row],[CODTRA8]]</f>
        <v>#NAME?</v>
      </c>
      <c r="BC710" s="7">
        <f>+Tabla1[[#This Row],[SEXO]]</f>
        <v>1</v>
      </c>
      <c r="BD710" s="7">
        <v>9589</v>
      </c>
      <c r="BE710" s="7"/>
      <c r="BF710" s="7">
        <v>959616135</v>
      </c>
      <c r="BG710" s="10" t="s">
        <v>1704</v>
      </c>
      <c r="BH710" s="7"/>
      <c r="BI710" s="9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9"/>
      <c r="CH710" s="9"/>
      <c r="CI710" s="9"/>
      <c r="CJ710" s="7">
        <v>1</v>
      </c>
    </row>
    <row r="711" spans="1:88" ht="15" x14ac:dyDescent="0.25">
      <c r="A711">
        <v>710</v>
      </c>
      <c r="B711" s="28">
        <v>1145</v>
      </c>
      <c r="C711" s="28" t="s">
        <v>1164</v>
      </c>
      <c r="D711" s="45">
        <v>4620921</v>
      </c>
      <c r="E711" s="35" t="s">
        <v>3033</v>
      </c>
      <c r="F711" s="29"/>
      <c r="G711" s="29" t="s">
        <v>1702</v>
      </c>
      <c r="H711" s="30">
        <f t="shared" si="117"/>
        <v>20864</v>
      </c>
      <c r="I711" s="29"/>
      <c r="J711" s="28">
        <v>0</v>
      </c>
      <c r="K711" s="31">
        <v>0</v>
      </c>
      <c r="L711" s="7"/>
      <c r="M711" s="7"/>
      <c r="N711" s="7"/>
      <c r="O711" s="32" t="str">
        <f>"Retención Judicial "&amp;(Tabla1[[#This Row],[JUDICIAL]]*100)&amp;"%"</f>
        <v>Retención Judicial 0%</v>
      </c>
      <c r="P711" s="7"/>
      <c r="Q711" s="33">
        <f t="shared" si="122"/>
        <v>930</v>
      </c>
      <c r="R711" s="34">
        <f>+Tabla1[[#This Row],[MINIMO VITAL]]*9%</f>
        <v>83.7</v>
      </c>
      <c r="S711" s="7"/>
      <c r="T711" s="7">
        <f t="shared" ca="1" si="113"/>
        <v>62</v>
      </c>
      <c r="U711" s="7" t="str">
        <f t="shared" si="114"/>
        <v>04620921</v>
      </c>
      <c r="V711" s="7"/>
      <c r="W711" s="7"/>
      <c r="X711" s="7"/>
      <c r="Y711" s="7"/>
      <c r="Z711" s="7"/>
      <c r="AA711" s="8">
        <f>+Tabla1[[#This Row],[FECHA DE
NACIMIENTO]]</f>
        <v>20864</v>
      </c>
      <c r="AB711" s="20"/>
      <c r="AC711" s="7"/>
      <c r="AD711" s="7" t="str">
        <f>IF(COUNTIF(D$1:D710,D711)=0,"OK","Duplicado")</f>
        <v>OK</v>
      </c>
      <c r="AE711" s="7" t="str">
        <f t="shared" ca="1" si="115"/>
        <v>Inactivo</v>
      </c>
      <c r="AF711" s="9" t="s">
        <v>1165</v>
      </c>
      <c r="AG711" s="9" t="str">
        <f t="shared" si="118"/>
        <v>CMAC</v>
      </c>
      <c r="AH711" s="7"/>
      <c r="AI711" s="7"/>
      <c r="AJ711" s="7"/>
      <c r="AK711" s="7"/>
      <c r="AL711" s="7"/>
      <c r="AM711" s="7"/>
      <c r="AN711" s="7"/>
      <c r="AO711" s="7" t="e">
        <f ca="1">SEPARARAPELLIDOS2018(Tabla1[[#This Row],[APELLIDOS Y NOMBRES]])</f>
        <v>#NAME?</v>
      </c>
      <c r="AP711" s="7">
        <f t="shared" ca="1" si="119"/>
        <v>0</v>
      </c>
      <c r="AQ711" s="7">
        <f t="shared" ca="1" si="120"/>
        <v>0</v>
      </c>
      <c r="AR711" s="7">
        <f t="shared" ca="1" si="121"/>
        <v>0</v>
      </c>
      <c r="AS711" s="7" t="e">
        <f ca="1">QuitarSimbolos(Tabla1[[#This Row],[CODTRA5]])</f>
        <v>#NAME?</v>
      </c>
      <c r="AT711" s="7" t="s">
        <v>1703</v>
      </c>
      <c r="AU711" s="7">
        <f t="shared" si="116"/>
        <v>1</v>
      </c>
      <c r="AV711" s="7">
        <v>1</v>
      </c>
      <c r="AW711" s="7" t="str">
        <f>+Tabla1[[#This Row],[DNI23]]</f>
        <v>04620921</v>
      </c>
      <c r="AX711" s="7">
        <v>604</v>
      </c>
      <c r="AY711" s="8">
        <f>+Tabla1[[#This Row],[FECHA DE
NACIMIENTO]]</f>
        <v>20864</v>
      </c>
      <c r="AZ711" s="7">
        <f ca="1">+Tabla1[[#This Row],[CODTRA6]]</f>
        <v>0</v>
      </c>
      <c r="BA711" s="7">
        <f ca="1">+Tabla1[[#This Row],[CODTRA7]]</f>
        <v>0</v>
      </c>
      <c r="BB711" s="7" t="e">
        <f ca="1">+Tabla1[[#This Row],[CODTRA8]]</f>
        <v>#NAME?</v>
      </c>
      <c r="BC711" s="7">
        <f>+Tabla1[[#This Row],[SEXO]]</f>
        <v>1</v>
      </c>
      <c r="BD711" s="7">
        <v>9589</v>
      </c>
      <c r="BE711" s="7"/>
      <c r="BF711" s="7">
        <v>999987507</v>
      </c>
      <c r="BG711" s="10" t="s">
        <v>1704</v>
      </c>
      <c r="BH711" s="7"/>
      <c r="BI711" s="9"/>
      <c r="BJ711" s="7"/>
      <c r="BK711" s="7"/>
      <c r="BL711" s="7"/>
      <c r="BM711" s="7" t="s">
        <v>3</v>
      </c>
      <c r="BN711" s="7">
        <v>1</v>
      </c>
      <c r="BO711" s="7"/>
      <c r="BP711" s="7"/>
      <c r="BQ711" s="7"/>
      <c r="BR711" s="7">
        <v>2</v>
      </c>
      <c r="BS711" s="7" t="s">
        <v>3034</v>
      </c>
      <c r="BT711" s="7"/>
      <c r="BU711" s="7">
        <v>40701</v>
      </c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9"/>
      <c r="CH711" s="9"/>
      <c r="CI711" s="9"/>
      <c r="CJ711" s="7">
        <v>1</v>
      </c>
    </row>
    <row r="712" spans="1:88" ht="15" x14ac:dyDescent="0.25">
      <c r="A712">
        <v>711</v>
      </c>
      <c r="B712" s="28">
        <v>401</v>
      </c>
      <c r="C712" s="28" t="s">
        <v>1166</v>
      </c>
      <c r="D712" s="45">
        <v>30836899</v>
      </c>
      <c r="E712" s="35" t="s">
        <v>3533</v>
      </c>
      <c r="F712" s="29" t="s">
        <v>1720</v>
      </c>
      <c r="G712" s="29" t="s">
        <v>1702</v>
      </c>
      <c r="H712" s="30">
        <f t="shared" si="117"/>
        <v>27724</v>
      </c>
      <c r="I712" s="29" t="s">
        <v>1720</v>
      </c>
      <c r="J712" s="28">
        <v>0</v>
      </c>
      <c r="K712" s="31">
        <v>0</v>
      </c>
      <c r="L712" s="7"/>
      <c r="M712" s="7"/>
      <c r="N712" s="7"/>
      <c r="O712" s="32" t="str">
        <f>"Retención Judicial "&amp;(Tabla1[[#This Row],[JUDICIAL]]*100)&amp;"%"</f>
        <v>Retención Judicial 0%</v>
      </c>
      <c r="P712" s="7"/>
      <c r="Q712" s="33">
        <f t="shared" si="122"/>
        <v>930</v>
      </c>
      <c r="R712" s="34">
        <f>+Tabla1[[#This Row],[MINIMO VITAL]]*9%</f>
        <v>83.7</v>
      </c>
      <c r="S712" s="7"/>
      <c r="T712" s="7">
        <f t="shared" ca="1" si="113"/>
        <v>43</v>
      </c>
      <c r="U712" s="7" t="str">
        <f t="shared" si="114"/>
        <v>30836899</v>
      </c>
      <c r="V712" s="7"/>
      <c r="W712" s="7"/>
      <c r="X712" s="7"/>
      <c r="Y712" s="7"/>
      <c r="Z712" s="7"/>
      <c r="AA712" s="8">
        <f>+Tabla1[[#This Row],[FECHA DE
NACIMIENTO]]</f>
        <v>27724</v>
      </c>
      <c r="AB712" s="20"/>
      <c r="AC712" s="7"/>
      <c r="AD712" s="7" t="str">
        <f>IF(COUNTIF(D$1:D711,D712)=0,"OK","Duplicado")</f>
        <v>OK</v>
      </c>
      <c r="AE712" s="7" t="str">
        <f t="shared" ca="1" si="115"/>
        <v>Inactivo</v>
      </c>
      <c r="AF712" s="9" t="s">
        <v>1720</v>
      </c>
      <c r="AG712" s="9" t="str">
        <f t="shared" si="118"/>
        <v/>
      </c>
      <c r="AH712" s="7"/>
      <c r="AI712" s="7"/>
      <c r="AJ712" s="7"/>
      <c r="AK712" s="7"/>
      <c r="AL712" s="7"/>
      <c r="AM712" s="7"/>
      <c r="AN712" s="7"/>
      <c r="AO712" s="7" t="e">
        <f ca="1">SEPARARAPELLIDOS2018(Tabla1[[#This Row],[APELLIDOS Y NOMBRES]])</f>
        <v>#NAME?</v>
      </c>
      <c r="AP712" s="7">
        <f t="shared" ca="1" si="119"/>
        <v>0</v>
      </c>
      <c r="AQ712" s="7">
        <f t="shared" ca="1" si="120"/>
        <v>0</v>
      </c>
      <c r="AR712" s="7">
        <f t="shared" ca="1" si="121"/>
        <v>0</v>
      </c>
      <c r="AS712" s="7" t="e">
        <f ca="1">QuitarSimbolos(Tabla1[[#This Row],[CODTRA5]])</f>
        <v>#NAME?</v>
      </c>
      <c r="AT712" s="7" t="s">
        <v>1974</v>
      </c>
      <c r="AU712" s="7">
        <f t="shared" si="116"/>
        <v>2</v>
      </c>
      <c r="AV712" s="7">
        <v>1</v>
      </c>
      <c r="AW712" s="7" t="str">
        <f>+Tabla1[[#This Row],[DNI23]]</f>
        <v>30836899</v>
      </c>
      <c r="AX712" s="7">
        <v>604</v>
      </c>
      <c r="AY712" s="8">
        <f>+Tabla1[[#This Row],[FECHA DE
NACIMIENTO]]</f>
        <v>27724</v>
      </c>
      <c r="AZ712" s="7">
        <f ca="1">+Tabla1[[#This Row],[CODTRA6]]</f>
        <v>0</v>
      </c>
      <c r="BA712" s="7">
        <f ca="1">+Tabla1[[#This Row],[CODTRA7]]</f>
        <v>0</v>
      </c>
      <c r="BB712" s="7" t="e">
        <f ca="1">+Tabla1[[#This Row],[CODTRA8]]</f>
        <v>#NAME?</v>
      </c>
      <c r="BC712" s="7">
        <f>+Tabla1[[#This Row],[SEXO]]</f>
        <v>2</v>
      </c>
      <c r="BD712" s="7">
        <v>9589</v>
      </c>
      <c r="BE712" s="7"/>
      <c r="BF712" s="7">
        <v>959616135</v>
      </c>
      <c r="BG712" s="10" t="s">
        <v>1704</v>
      </c>
      <c r="BH712" s="7"/>
      <c r="BI712" s="9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9"/>
      <c r="CH712" s="9"/>
      <c r="CI712" s="9"/>
      <c r="CJ712" s="7">
        <v>1</v>
      </c>
    </row>
    <row r="713" spans="1:88" ht="15" x14ac:dyDescent="0.25">
      <c r="A713">
        <v>712</v>
      </c>
      <c r="B713" s="28">
        <v>515</v>
      </c>
      <c r="C713" s="28" t="s">
        <v>1167</v>
      </c>
      <c r="D713" s="45">
        <v>41162562</v>
      </c>
      <c r="E713" s="35" t="s">
        <v>3534</v>
      </c>
      <c r="F713" s="29" t="s">
        <v>1720</v>
      </c>
      <c r="G713" s="29" t="s">
        <v>1702</v>
      </c>
      <c r="H713" s="30">
        <f t="shared" si="117"/>
        <v>29838</v>
      </c>
      <c r="I713" s="29" t="s">
        <v>1720</v>
      </c>
      <c r="J713" s="28">
        <v>0</v>
      </c>
      <c r="K713" s="31">
        <v>0</v>
      </c>
      <c r="L713" s="7"/>
      <c r="M713" s="7"/>
      <c r="N713" s="7"/>
      <c r="O713" s="32" t="str">
        <f>"Retención Judicial "&amp;(Tabla1[[#This Row],[JUDICIAL]]*100)&amp;"%"</f>
        <v>Retención Judicial 0%</v>
      </c>
      <c r="P713" s="7"/>
      <c r="Q713" s="33">
        <f t="shared" si="122"/>
        <v>930</v>
      </c>
      <c r="R713" s="34">
        <f>+Tabla1[[#This Row],[MINIMO VITAL]]*9%</f>
        <v>83.7</v>
      </c>
      <c r="S713" s="7"/>
      <c r="T713" s="7">
        <f t="shared" ca="1" si="113"/>
        <v>37</v>
      </c>
      <c r="U713" s="7" t="str">
        <f t="shared" si="114"/>
        <v>41162562</v>
      </c>
      <c r="V713" s="7"/>
      <c r="W713" s="7"/>
      <c r="X713" s="7"/>
      <c r="Y713" s="7"/>
      <c r="Z713" s="7"/>
      <c r="AA713" s="8">
        <f>+Tabla1[[#This Row],[FECHA DE
NACIMIENTO]]</f>
        <v>29838</v>
      </c>
      <c r="AB713" s="20"/>
      <c r="AC713" s="7"/>
      <c r="AD713" s="7" t="str">
        <f>IF(COUNTIF(D$1:D712,D713)=0,"OK","Duplicado")</f>
        <v>OK</v>
      </c>
      <c r="AE713" s="7" t="str">
        <f t="shared" ca="1" si="115"/>
        <v>Inactivo</v>
      </c>
      <c r="AF713" s="24" t="s">
        <v>3857</v>
      </c>
      <c r="AG713" s="9" t="str">
        <f t="shared" si="118"/>
        <v>CMAC</v>
      </c>
      <c r="AH713" s="7"/>
      <c r="AI713" s="7"/>
      <c r="AJ713" s="7"/>
      <c r="AK713" s="7"/>
      <c r="AL713" s="7"/>
      <c r="AM713" s="7"/>
      <c r="AN713" s="7"/>
      <c r="AO713" s="7" t="e">
        <f ca="1">SEPARARAPELLIDOS2018(Tabla1[[#This Row],[APELLIDOS Y NOMBRES]])</f>
        <v>#NAME?</v>
      </c>
      <c r="AP713" s="7">
        <f t="shared" ca="1" si="119"/>
        <v>0</v>
      </c>
      <c r="AQ713" s="7">
        <f t="shared" ca="1" si="120"/>
        <v>0</v>
      </c>
      <c r="AR713" s="7">
        <f t="shared" ca="1" si="121"/>
        <v>0</v>
      </c>
      <c r="AS713" s="7" t="e">
        <f ca="1">QuitarSimbolos(Tabla1[[#This Row],[CODTRA5]])</f>
        <v>#NAME?</v>
      </c>
      <c r="AT713" s="7" t="s">
        <v>1703</v>
      </c>
      <c r="AU713" s="7">
        <f t="shared" si="116"/>
        <v>1</v>
      </c>
      <c r="AV713" s="7">
        <v>1</v>
      </c>
      <c r="AW713" s="7" t="str">
        <f>+Tabla1[[#This Row],[DNI23]]</f>
        <v>41162562</v>
      </c>
      <c r="AX713" s="7">
        <v>604</v>
      </c>
      <c r="AY713" s="8">
        <f>+Tabla1[[#This Row],[FECHA DE
NACIMIENTO]]</f>
        <v>29838</v>
      </c>
      <c r="AZ713" s="7">
        <f ca="1">+Tabla1[[#This Row],[CODTRA6]]</f>
        <v>0</v>
      </c>
      <c r="BA713" s="7">
        <f ca="1">+Tabla1[[#This Row],[CODTRA7]]</f>
        <v>0</v>
      </c>
      <c r="BB713" s="7" t="e">
        <f ca="1">+Tabla1[[#This Row],[CODTRA8]]</f>
        <v>#NAME?</v>
      </c>
      <c r="BC713" s="7">
        <f>+Tabla1[[#This Row],[SEXO]]</f>
        <v>1</v>
      </c>
      <c r="BD713" s="7">
        <v>9589</v>
      </c>
      <c r="BE713" s="7"/>
      <c r="BF713" s="7">
        <v>959616135</v>
      </c>
      <c r="BG713" s="10" t="s">
        <v>1704</v>
      </c>
      <c r="BH713" s="7"/>
      <c r="BI713" s="9"/>
      <c r="BJ713" s="7"/>
      <c r="BK713" s="7"/>
      <c r="BL713" s="7"/>
      <c r="BM713" s="7">
        <v>35</v>
      </c>
      <c r="BN713" s="7">
        <v>14</v>
      </c>
      <c r="BO713" s="7"/>
      <c r="BP713" s="7"/>
      <c r="BQ713" s="7"/>
      <c r="BR713" s="7">
        <v>2</v>
      </c>
      <c r="BS713" s="7" t="s">
        <v>1868</v>
      </c>
      <c r="BT713" s="7"/>
      <c r="BU713" s="7">
        <v>170301</v>
      </c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9"/>
      <c r="CH713" s="9"/>
      <c r="CI713" s="9"/>
      <c r="CJ713" s="7">
        <v>1</v>
      </c>
    </row>
    <row r="714" spans="1:88" ht="15" x14ac:dyDescent="0.25">
      <c r="A714">
        <v>713</v>
      </c>
      <c r="B714" s="28">
        <v>1146</v>
      </c>
      <c r="C714" s="28" t="s">
        <v>1168</v>
      </c>
      <c r="D714" s="45">
        <v>77432386</v>
      </c>
      <c r="E714" s="35" t="s">
        <v>3035</v>
      </c>
      <c r="F714" s="29"/>
      <c r="G714" s="29" t="s">
        <v>1702</v>
      </c>
      <c r="H714" s="30">
        <f t="shared" si="117"/>
        <v>35469</v>
      </c>
      <c r="I714" s="29"/>
      <c r="J714" s="28">
        <v>0</v>
      </c>
      <c r="K714" s="31">
        <v>0</v>
      </c>
      <c r="L714" s="7"/>
      <c r="M714" s="7"/>
      <c r="N714" s="7"/>
      <c r="O714" s="32" t="str">
        <f>"Retención Judicial "&amp;(Tabla1[[#This Row],[JUDICIAL]]*100)&amp;"%"</f>
        <v>Retención Judicial 0%</v>
      </c>
      <c r="P714" s="7"/>
      <c r="Q714" s="33">
        <f t="shared" si="122"/>
        <v>930</v>
      </c>
      <c r="R714" s="34">
        <f>+Tabla1[[#This Row],[MINIMO VITAL]]*9%</f>
        <v>83.7</v>
      </c>
      <c r="S714" s="7"/>
      <c r="T714" s="7">
        <f t="shared" ca="1" si="113"/>
        <v>22</v>
      </c>
      <c r="U714" s="7" t="str">
        <f t="shared" si="114"/>
        <v>77432386</v>
      </c>
      <c r="V714" s="7"/>
      <c r="W714" s="7"/>
      <c r="X714" s="7"/>
      <c r="Y714" s="7"/>
      <c r="Z714" s="7"/>
      <c r="AA714" s="8">
        <f>+Tabla1[[#This Row],[FECHA DE
NACIMIENTO]]</f>
        <v>35469</v>
      </c>
      <c r="AB714" s="20"/>
      <c r="AC714" s="7"/>
      <c r="AD714" s="7" t="str">
        <f>IF(COUNTIF(D$1:D713,D714)=0,"OK","Duplicado")</f>
        <v>OK</v>
      </c>
      <c r="AE714" s="7" t="str">
        <f t="shared" ca="1" si="115"/>
        <v>Inactivo</v>
      </c>
      <c r="AF714" s="9" t="s">
        <v>1169</v>
      </c>
      <c r="AG714" s="9" t="str">
        <f t="shared" si="118"/>
        <v>CMAC</v>
      </c>
      <c r="AH714" s="7"/>
      <c r="AI714" s="7"/>
      <c r="AJ714" s="7"/>
      <c r="AK714" s="7"/>
      <c r="AL714" s="7"/>
      <c r="AM714" s="7"/>
      <c r="AN714" s="7"/>
      <c r="AO714" s="7" t="e">
        <f ca="1">SEPARARAPELLIDOS2018(Tabla1[[#This Row],[APELLIDOS Y NOMBRES]])</f>
        <v>#NAME?</v>
      </c>
      <c r="AP714" s="7">
        <f t="shared" ca="1" si="119"/>
        <v>0</v>
      </c>
      <c r="AQ714" s="7">
        <f t="shared" ca="1" si="120"/>
        <v>0</v>
      </c>
      <c r="AR714" s="7">
        <f t="shared" ca="1" si="121"/>
        <v>0</v>
      </c>
      <c r="AS714" s="7" t="e">
        <f ca="1">QuitarSimbolos(Tabla1[[#This Row],[CODTRA5]])</f>
        <v>#NAME?</v>
      </c>
      <c r="AT714" s="7" t="s">
        <v>1974</v>
      </c>
      <c r="AU714" s="7">
        <f t="shared" si="116"/>
        <v>2</v>
      </c>
      <c r="AV714" s="7">
        <v>1</v>
      </c>
      <c r="AW714" s="7" t="str">
        <f>+Tabla1[[#This Row],[DNI23]]</f>
        <v>77432386</v>
      </c>
      <c r="AX714" s="7">
        <v>604</v>
      </c>
      <c r="AY714" s="8">
        <f>+Tabla1[[#This Row],[FECHA DE
NACIMIENTO]]</f>
        <v>35469</v>
      </c>
      <c r="AZ714" s="7">
        <f ca="1">+Tabla1[[#This Row],[CODTRA6]]</f>
        <v>0</v>
      </c>
      <c r="BA714" s="7">
        <f ca="1">+Tabla1[[#This Row],[CODTRA7]]</f>
        <v>0</v>
      </c>
      <c r="BB714" s="7" t="e">
        <f ca="1">+Tabla1[[#This Row],[CODTRA8]]</f>
        <v>#NAME?</v>
      </c>
      <c r="BC714" s="7">
        <f>+Tabla1[[#This Row],[SEXO]]</f>
        <v>2</v>
      </c>
      <c r="BD714" s="7">
        <v>9589</v>
      </c>
      <c r="BE714" s="7"/>
      <c r="BF714" s="7">
        <v>959616135</v>
      </c>
      <c r="BG714" s="10" t="s">
        <v>1704</v>
      </c>
      <c r="BH714" s="7"/>
      <c r="BI714" s="9"/>
      <c r="BJ714" s="7"/>
      <c r="BK714" s="7"/>
      <c r="BL714" s="7"/>
      <c r="BM714" s="7" t="s">
        <v>1711</v>
      </c>
      <c r="BN714" s="7">
        <v>18</v>
      </c>
      <c r="BO714" s="7"/>
      <c r="BP714" s="7"/>
      <c r="BQ714" s="7"/>
      <c r="BR714" s="7">
        <v>2</v>
      </c>
      <c r="BS714" s="7" t="s">
        <v>2193</v>
      </c>
      <c r="BT714" s="7"/>
      <c r="BU714" s="7">
        <v>40704</v>
      </c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9"/>
      <c r="CH714" s="9"/>
      <c r="CI714" s="9"/>
      <c r="CJ714" s="7">
        <v>1</v>
      </c>
    </row>
    <row r="715" spans="1:88" ht="15" x14ac:dyDescent="0.25">
      <c r="A715">
        <v>714</v>
      </c>
      <c r="B715" s="28">
        <v>1147</v>
      </c>
      <c r="C715" s="28" t="s">
        <v>1605</v>
      </c>
      <c r="D715" s="45">
        <v>25691950</v>
      </c>
      <c r="E715" s="35" t="s">
        <v>3036</v>
      </c>
      <c r="F715" s="29"/>
      <c r="G715" s="29" t="s">
        <v>1702</v>
      </c>
      <c r="H715" s="30">
        <f t="shared" si="117"/>
        <v>20188</v>
      </c>
      <c r="I715" s="29"/>
      <c r="J715" s="28">
        <v>0</v>
      </c>
      <c r="K715" s="31">
        <v>0</v>
      </c>
      <c r="L715" s="7"/>
      <c r="M715" s="7"/>
      <c r="N715" s="7"/>
      <c r="O715" s="32" t="str">
        <f>"Retención Judicial "&amp;(Tabla1[[#This Row],[JUDICIAL]]*100)&amp;"%"</f>
        <v>Retención Judicial 0%</v>
      </c>
      <c r="P715" s="7"/>
      <c r="Q715" s="33">
        <f t="shared" si="122"/>
        <v>930</v>
      </c>
      <c r="R715" s="34">
        <f>+Tabla1[[#This Row],[MINIMO VITAL]]*9%</f>
        <v>83.7</v>
      </c>
      <c r="S715" s="7"/>
      <c r="T715" s="7">
        <f t="shared" ca="1" si="113"/>
        <v>64</v>
      </c>
      <c r="U715" s="7" t="str">
        <f t="shared" si="114"/>
        <v>25691950</v>
      </c>
      <c r="V715" s="7"/>
      <c r="W715" s="7"/>
      <c r="X715" s="7"/>
      <c r="Y715" s="7"/>
      <c r="Z715" s="7"/>
      <c r="AA715" s="8">
        <f>+Tabla1[[#This Row],[FECHA DE
NACIMIENTO]]</f>
        <v>20188</v>
      </c>
      <c r="AB715" s="20"/>
      <c r="AC715" s="7"/>
      <c r="AD715" s="7" t="str">
        <f>IF(COUNTIF(D$1:D714,D715)=0,"OK","Duplicado")</f>
        <v>OK</v>
      </c>
      <c r="AE715" s="7" t="str">
        <f t="shared" ca="1" si="115"/>
        <v>Inactivo</v>
      </c>
      <c r="AF715" s="9" t="s">
        <v>1170</v>
      </c>
      <c r="AG715" s="9" t="str">
        <f t="shared" si="118"/>
        <v>CMAC</v>
      </c>
      <c r="AH715" s="7"/>
      <c r="AI715" s="7"/>
      <c r="AJ715" s="7"/>
      <c r="AK715" s="7"/>
      <c r="AL715" s="7"/>
      <c r="AM715" s="7"/>
      <c r="AN715" s="7"/>
      <c r="AO715" s="7" t="e">
        <f ca="1">SEPARARAPELLIDOS2018(Tabla1[[#This Row],[APELLIDOS Y NOMBRES]])</f>
        <v>#NAME?</v>
      </c>
      <c r="AP715" s="7">
        <f t="shared" ca="1" si="119"/>
        <v>0</v>
      </c>
      <c r="AQ715" s="7">
        <f t="shared" ca="1" si="120"/>
        <v>0</v>
      </c>
      <c r="AR715" s="7">
        <f t="shared" ca="1" si="121"/>
        <v>0</v>
      </c>
      <c r="AS715" s="7" t="e">
        <f ca="1">QuitarSimbolos(Tabla1[[#This Row],[CODTRA5]])</f>
        <v>#NAME?</v>
      </c>
      <c r="AT715" s="7" t="s">
        <v>1703</v>
      </c>
      <c r="AU715" s="7">
        <f t="shared" si="116"/>
        <v>1</v>
      </c>
      <c r="AV715" s="7">
        <v>1</v>
      </c>
      <c r="AW715" s="7" t="str">
        <f>+Tabla1[[#This Row],[DNI23]]</f>
        <v>25691950</v>
      </c>
      <c r="AX715" s="7">
        <v>604</v>
      </c>
      <c r="AY715" s="8">
        <f>+Tabla1[[#This Row],[FECHA DE
NACIMIENTO]]</f>
        <v>20188</v>
      </c>
      <c r="AZ715" s="7">
        <f ca="1">+Tabla1[[#This Row],[CODTRA6]]</f>
        <v>0</v>
      </c>
      <c r="BA715" s="7">
        <f ca="1">+Tabla1[[#This Row],[CODTRA7]]</f>
        <v>0</v>
      </c>
      <c r="BB715" s="7" t="e">
        <f ca="1">+Tabla1[[#This Row],[CODTRA8]]</f>
        <v>#NAME?</v>
      </c>
      <c r="BC715" s="7">
        <f>+Tabla1[[#This Row],[SEXO]]</f>
        <v>1</v>
      </c>
      <c r="BD715" s="7">
        <v>9589</v>
      </c>
      <c r="BE715" s="7"/>
      <c r="BF715" s="7">
        <v>959616135</v>
      </c>
      <c r="BG715" s="10" t="s">
        <v>1704</v>
      </c>
      <c r="BH715" s="7"/>
      <c r="BI715" s="9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9"/>
      <c r="CH715" s="9"/>
      <c r="CI715" s="9"/>
      <c r="CJ715" s="7">
        <v>1</v>
      </c>
    </row>
    <row r="716" spans="1:88" ht="15" x14ac:dyDescent="0.25">
      <c r="A716">
        <v>715</v>
      </c>
      <c r="B716" s="28">
        <v>1148</v>
      </c>
      <c r="C716" s="28" t="s">
        <v>1171</v>
      </c>
      <c r="D716" s="45">
        <v>40951940</v>
      </c>
      <c r="E716" s="35" t="s">
        <v>3037</v>
      </c>
      <c r="F716" s="29" t="s">
        <v>3038</v>
      </c>
      <c r="G716" s="29" t="s">
        <v>1742</v>
      </c>
      <c r="H716" s="30">
        <f t="shared" si="117"/>
        <v>29715</v>
      </c>
      <c r="I716" s="29" t="s">
        <v>1737</v>
      </c>
      <c r="J716" s="28">
        <v>0</v>
      </c>
      <c r="K716" s="31">
        <v>0</v>
      </c>
      <c r="L716" s="7"/>
      <c r="M716" s="7"/>
      <c r="N716" s="7"/>
      <c r="O716" s="32" t="str">
        <f>"Retención Judicial "&amp;(Tabla1[[#This Row],[JUDICIAL]]*100)&amp;"%"</f>
        <v>Retención Judicial 0%</v>
      </c>
      <c r="P716" s="7"/>
      <c r="Q716" s="33">
        <f t="shared" si="122"/>
        <v>930</v>
      </c>
      <c r="R716" s="34">
        <f>+Tabla1[[#This Row],[MINIMO VITAL]]*9%</f>
        <v>83.7</v>
      </c>
      <c r="S716" s="7"/>
      <c r="T716" s="7">
        <f t="shared" ca="1" si="113"/>
        <v>37</v>
      </c>
      <c r="U716" s="7" t="str">
        <f t="shared" si="114"/>
        <v>40951940</v>
      </c>
      <c r="V716" s="7"/>
      <c r="W716" s="7"/>
      <c r="X716" s="7"/>
      <c r="Y716" s="7"/>
      <c r="Z716" s="7"/>
      <c r="AA716" s="8">
        <f>+Tabla1[[#This Row],[FECHA DE
NACIMIENTO]]</f>
        <v>29715</v>
      </c>
      <c r="AB716" s="20"/>
      <c r="AC716" s="7"/>
      <c r="AD716" s="7" t="str">
        <f>IF(COUNTIF(D$1:D715,D716)=0,"OK","Duplicado")</f>
        <v>OK</v>
      </c>
      <c r="AE716" s="7" t="str">
        <f t="shared" ca="1" si="115"/>
        <v>Inactivo</v>
      </c>
      <c r="AF716" s="9" t="s">
        <v>1172</v>
      </c>
      <c r="AG716" s="9" t="str">
        <f t="shared" si="118"/>
        <v>CMAC</v>
      </c>
      <c r="AH716" s="7"/>
      <c r="AI716" s="7"/>
      <c r="AJ716" s="7"/>
      <c r="AK716" s="7"/>
      <c r="AL716" s="7"/>
      <c r="AM716" s="7"/>
      <c r="AN716" s="7"/>
      <c r="AO716" s="7" t="e">
        <f ca="1">SEPARARAPELLIDOS2018(Tabla1[[#This Row],[APELLIDOS Y NOMBRES]])</f>
        <v>#NAME?</v>
      </c>
      <c r="AP716" s="7">
        <f t="shared" ca="1" si="119"/>
        <v>0</v>
      </c>
      <c r="AQ716" s="7">
        <f t="shared" ca="1" si="120"/>
        <v>0</v>
      </c>
      <c r="AR716" s="7">
        <f t="shared" ca="1" si="121"/>
        <v>0</v>
      </c>
      <c r="AS716" s="7" t="e">
        <f ca="1">QuitarSimbolos(Tabla1[[#This Row],[CODTRA5]])</f>
        <v>#NAME?</v>
      </c>
      <c r="AT716" s="7" t="s">
        <v>1703</v>
      </c>
      <c r="AU716" s="7">
        <f t="shared" si="116"/>
        <v>1</v>
      </c>
      <c r="AV716" s="7">
        <v>1</v>
      </c>
      <c r="AW716" s="7" t="str">
        <f>+Tabla1[[#This Row],[DNI23]]</f>
        <v>40951940</v>
      </c>
      <c r="AX716" s="7">
        <v>604</v>
      </c>
      <c r="AY716" s="8">
        <f>+Tabla1[[#This Row],[FECHA DE
NACIMIENTO]]</f>
        <v>29715</v>
      </c>
      <c r="AZ716" s="7">
        <f ca="1">+Tabla1[[#This Row],[CODTRA6]]</f>
        <v>0</v>
      </c>
      <c r="BA716" s="7">
        <f ca="1">+Tabla1[[#This Row],[CODTRA7]]</f>
        <v>0</v>
      </c>
      <c r="BB716" s="7" t="e">
        <f ca="1">+Tabla1[[#This Row],[CODTRA8]]</f>
        <v>#NAME?</v>
      </c>
      <c r="BC716" s="7">
        <f>+Tabla1[[#This Row],[SEXO]]</f>
        <v>1</v>
      </c>
      <c r="BD716" s="7">
        <v>9589</v>
      </c>
      <c r="BE716" s="7"/>
      <c r="BF716" s="7">
        <v>982378495</v>
      </c>
      <c r="BG716" s="10" t="s">
        <v>3039</v>
      </c>
      <c r="BH716" s="7">
        <v>3</v>
      </c>
      <c r="BI716" s="9" t="s">
        <v>1982</v>
      </c>
      <c r="BJ716" s="7">
        <v>365</v>
      </c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>
        <v>40701</v>
      </c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9"/>
      <c r="CH716" s="9"/>
      <c r="CI716" s="9"/>
      <c r="CJ716" s="7">
        <v>1</v>
      </c>
    </row>
    <row r="717" spans="1:88" ht="15" x14ac:dyDescent="0.25">
      <c r="A717">
        <v>716</v>
      </c>
      <c r="B717" s="28">
        <v>279</v>
      </c>
      <c r="C717" s="28" t="s">
        <v>1173</v>
      </c>
      <c r="D717" s="45">
        <v>4643178</v>
      </c>
      <c r="E717" s="35" t="s">
        <v>3040</v>
      </c>
      <c r="F717" s="29" t="s">
        <v>3041</v>
      </c>
      <c r="G717" s="29" t="s">
        <v>1736</v>
      </c>
      <c r="H717" s="30">
        <f t="shared" si="117"/>
        <v>28027</v>
      </c>
      <c r="I717" s="29" t="s">
        <v>1737</v>
      </c>
      <c r="J717" s="28">
        <v>0</v>
      </c>
      <c r="K717" s="31">
        <v>0</v>
      </c>
      <c r="L717" s="7"/>
      <c r="M717" s="7"/>
      <c r="N717" s="7"/>
      <c r="O717" s="32" t="str">
        <f>"Retención Judicial "&amp;(Tabla1[[#This Row],[JUDICIAL]]*100)&amp;"%"</f>
        <v>Retención Judicial 0%</v>
      </c>
      <c r="P717" s="7"/>
      <c r="Q717" s="33">
        <f t="shared" si="122"/>
        <v>930</v>
      </c>
      <c r="R717" s="34">
        <f>+Tabla1[[#This Row],[MINIMO VITAL]]*9%</f>
        <v>83.7</v>
      </c>
      <c r="S717" s="7"/>
      <c r="T717" s="7">
        <f t="shared" ca="1" si="113"/>
        <v>42</v>
      </c>
      <c r="U717" s="7" t="str">
        <f t="shared" si="114"/>
        <v>04643178</v>
      </c>
      <c r="V717" s="7"/>
      <c r="W717" s="7"/>
      <c r="X717" s="7"/>
      <c r="Y717" s="7"/>
      <c r="Z717" s="7"/>
      <c r="AA717" s="8">
        <f>+Tabla1[[#This Row],[FECHA DE
NACIMIENTO]]</f>
        <v>28027</v>
      </c>
      <c r="AB717" s="20"/>
      <c r="AC717" s="7"/>
      <c r="AD717" s="7" t="str">
        <f>IF(COUNTIF(D$1:D716,D717)=0,"OK","Duplicado")</f>
        <v>OK</v>
      </c>
      <c r="AE717" s="7" t="str">
        <f t="shared" ca="1" si="115"/>
        <v>Inactivo</v>
      </c>
      <c r="AF717" s="9" t="s">
        <v>1174</v>
      </c>
      <c r="AG717" s="9" t="str">
        <f t="shared" si="118"/>
        <v>CMAC</v>
      </c>
      <c r="AH717" s="7"/>
      <c r="AI717" s="7"/>
      <c r="AJ717" s="7"/>
      <c r="AK717" s="7"/>
      <c r="AL717" s="7"/>
      <c r="AM717" s="7"/>
      <c r="AN717" s="7"/>
      <c r="AO717" s="7" t="e">
        <f ca="1">SEPARARAPELLIDOS2018(Tabla1[[#This Row],[APELLIDOS Y NOMBRES]])</f>
        <v>#NAME?</v>
      </c>
      <c r="AP717" s="7">
        <f t="shared" ca="1" si="119"/>
        <v>0</v>
      </c>
      <c r="AQ717" s="7">
        <f t="shared" ca="1" si="120"/>
        <v>0</v>
      </c>
      <c r="AR717" s="7">
        <f t="shared" ca="1" si="121"/>
        <v>0</v>
      </c>
      <c r="AS717" s="7" t="e">
        <f ca="1">QuitarSimbolos(Tabla1[[#This Row],[CODTRA5]])</f>
        <v>#NAME?</v>
      </c>
      <c r="AT717" s="7" t="s">
        <v>1974</v>
      </c>
      <c r="AU717" s="7">
        <f t="shared" si="116"/>
        <v>2</v>
      </c>
      <c r="AV717" s="7">
        <v>1</v>
      </c>
      <c r="AW717" s="7" t="str">
        <f>+Tabla1[[#This Row],[DNI23]]</f>
        <v>04643178</v>
      </c>
      <c r="AX717" s="7">
        <v>604</v>
      </c>
      <c r="AY717" s="8">
        <f>+Tabla1[[#This Row],[FECHA DE
NACIMIENTO]]</f>
        <v>28027</v>
      </c>
      <c r="AZ717" s="7">
        <f ca="1">+Tabla1[[#This Row],[CODTRA6]]</f>
        <v>0</v>
      </c>
      <c r="BA717" s="7">
        <f ca="1">+Tabla1[[#This Row],[CODTRA7]]</f>
        <v>0</v>
      </c>
      <c r="BB717" s="7" t="e">
        <f ca="1">+Tabla1[[#This Row],[CODTRA8]]</f>
        <v>#NAME?</v>
      </c>
      <c r="BC717" s="7">
        <f>+Tabla1[[#This Row],[SEXO]]</f>
        <v>2</v>
      </c>
      <c r="BD717" s="7">
        <v>9589</v>
      </c>
      <c r="BE717" s="7"/>
      <c r="BF717" s="7">
        <v>999987507</v>
      </c>
      <c r="BG717" s="10" t="s">
        <v>1704</v>
      </c>
      <c r="BH717" s="7"/>
      <c r="BI717" s="9"/>
      <c r="BJ717" s="7"/>
      <c r="BK717" s="7"/>
      <c r="BL717" s="7"/>
      <c r="BM717" s="7" t="s">
        <v>2771</v>
      </c>
      <c r="BN717" s="7">
        <v>1</v>
      </c>
      <c r="BO717" s="7"/>
      <c r="BP717" s="7"/>
      <c r="BQ717" s="7"/>
      <c r="BR717" s="7">
        <v>2</v>
      </c>
      <c r="BS717" s="7" t="s">
        <v>3042</v>
      </c>
      <c r="BT717" s="7"/>
      <c r="BU717" s="7">
        <v>40103</v>
      </c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9"/>
      <c r="CH717" s="9"/>
      <c r="CI717" s="9"/>
      <c r="CJ717" s="7">
        <v>1</v>
      </c>
    </row>
    <row r="718" spans="1:88" ht="15" x14ac:dyDescent="0.25">
      <c r="A718">
        <v>717</v>
      </c>
      <c r="B718" s="28">
        <v>1149</v>
      </c>
      <c r="C718" s="28" t="s">
        <v>1175</v>
      </c>
      <c r="D718" s="45">
        <v>44628887</v>
      </c>
      <c r="E718" s="35" t="s">
        <v>3043</v>
      </c>
      <c r="F718" s="29"/>
      <c r="G718" s="29" t="s">
        <v>1702</v>
      </c>
      <c r="H718" s="30">
        <f t="shared" si="117"/>
        <v>31649</v>
      </c>
      <c r="I718" s="29"/>
      <c r="J718" s="28">
        <v>0</v>
      </c>
      <c r="K718" s="31">
        <v>0</v>
      </c>
      <c r="L718" s="7"/>
      <c r="M718" s="7"/>
      <c r="N718" s="7"/>
      <c r="O718" s="32" t="str">
        <f>"Retención Judicial "&amp;(Tabla1[[#This Row],[JUDICIAL]]*100)&amp;"%"</f>
        <v>Retención Judicial 0%</v>
      </c>
      <c r="P718" s="7"/>
      <c r="Q718" s="33">
        <f t="shared" si="122"/>
        <v>930</v>
      </c>
      <c r="R718" s="34">
        <f>+Tabla1[[#This Row],[MINIMO VITAL]]*9%</f>
        <v>83.7</v>
      </c>
      <c r="S718" s="7"/>
      <c r="T718" s="7">
        <f t="shared" ca="1" si="113"/>
        <v>32</v>
      </c>
      <c r="U718" s="7" t="str">
        <f t="shared" si="114"/>
        <v>44628887</v>
      </c>
      <c r="V718" s="7"/>
      <c r="W718" s="7"/>
      <c r="X718" s="7"/>
      <c r="Y718" s="7"/>
      <c r="Z718" s="7"/>
      <c r="AA718" s="8">
        <f>+Tabla1[[#This Row],[FECHA DE
NACIMIENTO]]</f>
        <v>31649</v>
      </c>
      <c r="AB718" s="20"/>
      <c r="AC718" s="7"/>
      <c r="AD718" s="7" t="str">
        <f>IF(COUNTIF(D$1:D717,D718)=0,"OK","Duplicado")</f>
        <v>OK</v>
      </c>
      <c r="AE718" s="7" t="str">
        <f t="shared" ca="1" si="115"/>
        <v>Inactivo</v>
      </c>
      <c r="AF718" s="9" t="s">
        <v>1176</v>
      </c>
      <c r="AG718" s="9" t="str">
        <f t="shared" si="118"/>
        <v>CMAC</v>
      </c>
      <c r="AH718" s="7"/>
      <c r="AI718" s="7"/>
      <c r="AJ718" s="7"/>
      <c r="AK718" s="7"/>
      <c r="AL718" s="7"/>
      <c r="AM718" s="7"/>
      <c r="AN718" s="7"/>
      <c r="AO718" s="7" t="e">
        <f ca="1">SEPARARAPELLIDOS2018(Tabla1[[#This Row],[APELLIDOS Y NOMBRES]])</f>
        <v>#NAME?</v>
      </c>
      <c r="AP718" s="7">
        <f t="shared" ca="1" si="119"/>
        <v>0</v>
      </c>
      <c r="AQ718" s="7">
        <f t="shared" ca="1" si="120"/>
        <v>0</v>
      </c>
      <c r="AR718" s="7">
        <f t="shared" ca="1" si="121"/>
        <v>0</v>
      </c>
      <c r="AS718" s="7" t="e">
        <f ca="1">QuitarSimbolos(Tabla1[[#This Row],[CODTRA5]])</f>
        <v>#NAME?</v>
      </c>
      <c r="AT718" s="7" t="s">
        <v>1703</v>
      </c>
      <c r="AU718" s="7">
        <f t="shared" si="116"/>
        <v>1</v>
      </c>
      <c r="AV718" s="7">
        <v>1</v>
      </c>
      <c r="AW718" s="7" t="str">
        <f>+Tabla1[[#This Row],[DNI23]]</f>
        <v>44628887</v>
      </c>
      <c r="AX718" s="7">
        <v>604</v>
      </c>
      <c r="AY718" s="8">
        <f>+Tabla1[[#This Row],[FECHA DE
NACIMIENTO]]</f>
        <v>31649</v>
      </c>
      <c r="AZ718" s="7">
        <f ca="1">+Tabla1[[#This Row],[CODTRA6]]</f>
        <v>0</v>
      </c>
      <c r="BA718" s="7">
        <f ca="1">+Tabla1[[#This Row],[CODTRA7]]</f>
        <v>0</v>
      </c>
      <c r="BB718" s="7" t="e">
        <f ca="1">+Tabla1[[#This Row],[CODTRA8]]</f>
        <v>#NAME?</v>
      </c>
      <c r="BC718" s="7">
        <f>+Tabla1[[#This Row],[SEXO]]</f>
        <v>1</v>
      </c>
      <c r="BD718" s="7">
        <v>9589</v>
      </c>
      <c r="BE718" s="7"/>
      <c r="BF718" s="7">
        <v>958937560</v>
      </c>
      <c r="BG718" s="10" t="s">
        <v>3044</v>
      </c>
      <c r="BH718" s="7">
        <v>1</v>
      </c>
      <c r="BI718" s="9" t="s">
        <v>3045</v>
      </c>
      <c r="BJ718" s="7">
        <v>709</v>
      </c>
      <c r="BK718" s="7"/>
      <c r="BL718" s="7"/>
      <c r="BM718" s="7"/>
      <c r="BN718" s="7"/>
      <c r="BO718" s="7"/>
      <c r="BP718" s="7"/>
      <c r="BQ718" s="7"/>
      <c r="BR718" s="7">
        <v>2</v>
      </c>
      <c r="BS718" s="7" t="s">
        <v>2230</v>
      </c>
      <c r="BT718" s="7"/>
      <c r="BU718" s="7">
        <v>40701</v>
      </c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9"/>
      <c r="CH718" s="9"/>
      <c r="CI718" s="9"/>
      <c r="CJ718" s="7">
        <v>1</v>
      </c>
    </row>
    <row r="719" spans="1:88" ht="15" x14ac:dyDescent="0.25">
      <c r="A719">
        <v>718</v>
      </c>
      <c r="B719" s="28">
        <v>470</v>
      </c>
      <c r="C719" s="28" t="s">
        <v>1177</v>
      </c>
      <c r="D719" s="45">
        <v>30820767</v>
      </c>
      <c r="E719" s="35" t="s">
        <v>3535</v>
      </c>
      <c r="F719" s="29" t="s">
        <v>1720</v>
      </c>
      <c r="G719" s="29" t="s">
        <v>1702</v>
      </c>
      <c r="H719" s="30">
        <f t="shared" si="117"/>
        <v>18769</v>
      </c>
      <c r="I719" s="29" t="s">
        <v>1720</v>
      </c>
      <c r="J719" s="28">
        <v>0</v>
      </c>
      <c r="K719" s="31">
        <v>0</v>
      </c>
      <c r="L719" s="7"/>
      <c r="M719" s="7"/>
      <c r="N719" s="7"/>
      <c r="O719" s="32" t="str">
        <f>"Retención Judicial "&amp;(Tabla1[[#This Row],[JUDICIAL]]*100)&amp;"%"</f>
        <v>Retención Judicial 0%</v>
      </c>
      <c r="P719" s="7"/>
      <c r="Q719" s="33">
        <f t="shared" si="122"/>
        <v>930</v>
      </c>
      <c r="R719" s="34">
        <f>+Tabla1[[#This Row],[MINIMO VITAL]]*9%</f>
        <v>83.7</v>
      </c>
      <c r="S719" s="7"/>
      <c r="T719" s="7">
        <f t="shared" ca="1" si="113"/>
        <v>67</v>
      </c>
      <c r="U719" s="7" t="str">
        <f t="shared" si="114"/>
        <v>30820767</v>
      </c>
      <c r="V719" s="7"/>
      <c r="W719" s="7"/>
      <c r="X719" s="7"/>
      <c r="Y719" s="7"/>
      <c r="Z719" s="7"/>
      <c r="AA719" s="8">
        <f>+Tabla1[[#This Row],[FECHA DE
NACIMIENTO]]</f>
        <v>18769</v>
      </c>
      <c r="AB719" s="20"/>
      <c r="AC719" s="7"/>
      <c r="AD719" s="7" t="str">
        <f>IF(COUNTIF(D$1:D718,D719)=0,"OK","Duplicado")</f>
        <v>OK</v>
      </c>
      <c r="AE719" s="7" t="str">
        <f t="shared" ca="1" si="115"/>
        <v>Inactivo</v>
      </c>
      <c r="AF719" s="9" t="s">
        <v>1720</v>
      </c>
      <c r="AG719" s="9" t="str">
        <f t="shared" si="118"/>
        <v/>
      </c>
      <c r="AH719" s="7"/>
      <c r="AI719" s="7"/>
      <c r="AJ719" s="7"/>
      <c r="AK719" s="7"/>
      <c r="AL719" s="7"/>
      <c r="AM719" s="7"/>
      <c r="AN719" s="7"/>
      <c r="AO719" s="7" t="e">
        <f ca="1">SEPARARAPELLIDOS2018(Tabla1[[#This Row],[APELLIDOS Y NOMBRES]])</f>
        <v>#NAME?</v>
      </c>
      <c r="AP719" s="7">
        <f t="shared" ca="1" si="119"/>
        <v>0</v>
      </c>
      <c r="AQ719" s="7">
        <f t="shared" ca="1" si="120"/>
        <v>0</v>
      </c>
      <c r="AR719" s="7">
        <f t="shared" ca="1" si="121"/>
        <v>0</v>
      </c>
      <c r="AS719" s="7" t="e">
        <f ca="1">QuitarSimbolos(Tabla1[[#This Row],[CODTRA5]])</f>
        <v>#NAME?</v>
      </c>
      <c r="AT719" s="7" t="s">
        <v>1703</v>
      </c>
      <c r="AU719" s="7">
        <f t="shared" si="116"/>
        <v>1</v>
      </c>
      <c r="AV719" s="7">
        <v>1</v>
      </c>
      <c r="AW719" s="7" t="str">
        <f>+Tabla1[[#This Row],[DNI23]]</f>
        <v>30820767</v>
      </c>
      <c r="AX719" s="7">
        <v>604</v>
      </c>
      <c r="AY719" s="8">
        <f>+Tabla1[[#This Row],[FECHA DE
NACIMIENTO]]</f>
        <v>18769</v>
      </c>
      <c r="AZ719" s="7">
        <f ca="1">+Tabla1[[#This Row],[CODTRA6]]</f>
        <v>0</v>
      </c>
      <c r="BA719" s="7">
        <f ca="1">+Tabla1[[#This Row],[CODTRA7]]</f>
        <v>0</v>
      </c>
      <c r="BB719" s="7" t="e">
        <f ca="1">+Tabla1[[#This Row],[CODTRA8]]</f>
        <v>#NAME?</v>
      </c>
      <c r="BC719" s="7">
        <f>+Tabla1[[#This Row],[SEXO]]</f>
        <v>1</v>
      </c>
      <c r="BD719" s="7">
        <v>9589</v>
      </c>
      <c r="BE719" s="7"/>
      <c r="BF719" s="7">
        <v>920736624</v>
      </c>
      <c r="BG719" s="10" t="s">
        <v>3046</v>
      </c>
      <c r="BH719" s="7">
        <v>3</v>
      </c>
      <c r="BI719" s="9" t="s">
        <v>2127</v>
      </c>
      <c r="BJ719" s="7">
        <v>111</v>
      </c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>
        <v>40701</v>
      </c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9"/>
      <c r="CH719" s="9"/>
      <c r="CI719" s="9"/>
      <c r="CJ719" s="7">
        <v>1</v>
      </c>
    </row>
    <row r="720" spans="1:88" ht="15" x14ac:dyDescent="0.25">
      <c r="A720">
        <v>719</v>
      </c>
      <c r="B720" s="28">
        <v>1150</v>
      </c>
      <c r="C720" s="28" t="s">
        <v>1178</v>
      </c>
      <c r="D720" s="45">
        <v>4643079</v>
      </c>
      <c r="E720" s="35" t="s">
        <v>3047</v>
      </c>
      <c r="F720" s="29" t="s">
        <v>3048</v>
      </c>
      <c r="G720" s="29" t="s">
        <v>1736</v>
      </c>
      <c r="H720" s="30">
        <f t="shared" si="117"/>
        <v>27064</v>
      </c>
      <c r="I720" s="29" t="s">
        <v>1737</v>
      </c>
      <c r="J720" s="28">
        <v>0</v>
      </c>
      <c r="K720" s="31">
        <v>0</v>
      </c>
      <c r="L720" s="7"/>
      <c r="M720" s="7"/>
      <c r="N720" s="7"/>
      <c r="O720" s="32" t="str">
        <f>"Retención Judicial "&amp;(Tabla1[[#This Row],[JUDICIAL]]*100)&amp;"%"</f>
        <v>Retención Judicial 0%</v>
      </c>
      <c r="P720" s="7"/>
      <c r="Q720" s="33">
        <f t="shared" si="122"/>
        <v>930</v>
      </c>
      <c r="R720" s="34">
        <f>+Tabla1[[#This Row],[MINIMO VITAL]]*9%</f>
        <v>83.7</v>
      </c>
      <c r="S720" s="7"/>
      <c r="T720" s="7">
        <f t="shared" ca="1" si="113"/>
        <v>45</v>
      </c>
      <c r="U720" s="7" t="str">
        <f t="shared" si="114"/>
        <v>04643079</v>
      </c>
      <c r="V720" s="7"/>
      <c r="W720" s="7"/>
      <c r="X720" s="7"/>
      <c r="Y720" s="7"/>
      <c r="Z720" s="7"/>
      <c r="AA720" s="8">
        <f>+Tabla1[[#This Row],[FECHA DE
NACIMIENTO]]</f>
        <v>27064</v>
      </c>
      <c r="AB720" s="20"/>
      <c r="AC720" s="7"/>
      <c r="AD720" s="7" t="str">
        <f>IF(COUNTIF(D$1:D719,D720)=0,"OK","Duplicado")</f>
        <v>OK</v>
      </c>
      <c r="AE720" s="7" t="str">
        <f t="shared" ca="1" si="115"/>
        <v>Inactivo</v>
      </c>
      <c r="AF720" s="9" t="s">
        <v>1179</v>
      </c>
      <c r="AG720" s="9" t="str">
        <f t="shared" si="118"/>
        <v>CMAC</v>
      </c>
      <c r="AH720" s="7"/>
      <c r="AI720" s="7"/>
      <c r="AJ720" s="7"/>
      <c r="AK720" s="7"/>
      <c r="AL720" s="7"/>
      <c r="AM720" s="7"/>
      <c r="AN720" s="7"/>
      <c r="AO720" s="7" t="e">
        <f ca="1">SEPARARAPELLIDOS2018(Tabla1[[#This Row],[APELLIDOS Y NOMBRES]])</f>
        <v>#NAME?</v>
      </c>
      <c r="AP720" s="7">
        <f t="shared" ca="1" si="119"/>
        <v>0</v>
      </c>
      <c r="AQ720" s="7">
        <f t="shared" ca="1" si="120"/>
        <v>0</v>
      </c>
      <c r="AR720" s="7">
        <f t="shared" ca="1" si="121"/>
        <v>0</v>
      </c>
      <c r="AS720" s="7" t="e">
        <f ca="1">QuitarSimbolos(Tabla1[[#This Row],[CODTRA5]])</f>
        <v>#NAME?</v>
      </c>
      <c r="AT720" s="7" t="s">
        <v>1703</v>
      </c>
      <c r="AU720" s="7">
        <f t="shared" si="116"/>
        <v>1</v>
      </c>
      <c r="AV720" s="7">
        <v>1</v>
      </c>
      <c r="AW720" s="7" t="str">
        <f>+Tabla1[[#This Row],[DNI23]]</f>
        <v>04643079</v>
      </c>
      <c r="AX720" s="7">
        <v>604</v>
      </c>
      <c r="AY720" s="8">
        <f>+Tabla1[[#This Row],[FECHA DE
NACIMIENTO]]</f>
        <v>27064</v>
      </c>
      <c r="AZ720" s="7">
        <f ca="1">+Tabla1[[#This Row],[CODTRA6]]</f>
        <v>0</v>
      </c>
      <c r="BA720" s="7">
        <f ca="1">+Tabla1[[#This Row],[CODTRA7]]</f>
        <v>0</v>
      </c>
      <c r="BB720" s="7" t="e">
        <f ca="1">+Tabla1[[#This Row],[CODTRA8]]</f>
        <v>#NAME?</v>
      </c>
      <c r="BC720" s="7">
        <f>+Tabla1[[#This Row],[SEXO]]</f>
        <v>1</v>
      </c>
      <c r="BD720" s="7">
        <v>9589</v>
      </c>
      <c r="BE720" s="7"/>
      <c r="BF720" s="7">
        <v>993722658</v>
      </c>
      <c r="BG720" s="10" t="s">
        <v>3049</v>
      </c>
      <c r="BH720" s="7">
        <v>3</v>
      </c>
      <c r="BI720" s="9" t="s">
        <v>2127</v>
      </c>
      <c r="BJ720" s="7">
        <v>125</v>
      </c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>
        <v>40701</v>
      </c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9"/>
      <c r="CH720" s="9"/>
      <c r="CI720" s="9"/>
      <c r="CJ720" s="7">
        <v>1</v>
      </c>
    </row>
    <row r="721" spans="1:88" ht="15" x14ac:dyDescent="0.25">
      <c r="A721">
        <v>720</v>
      </c>
      <c r="B721" s="28">
        <v>298</v>
      </c>
      <c r="C721" s="28" t="s">
        <v>3537</v>
      </c>
      <c r="D721" s="45">
        <v>30856595</v>
      </c>
      <c r="E721" s="35" t="s">
        <v>3536</v>
      </c>
      <c r="F721" s="35" t="s">
        <v>3696</v>
      </c>
      <c r="G721" s="35" t="s">
        <v>1757</v>
      </c>
      <c r="H721" s="30">
        <f t="shared" si="117"/>
        <v>28250</v>
      </c>
      <c r="I721" s="29" t="s">
        <v>1710</v>
      </c>
      <c r="J721" s="28">
        <v>0</v>
      </c>
      <c r="K721" s="31">
        <v>0</v>
      </c>
      <c r="L721" s="7"/>
      <c r="M721" s="7"/>
      <c r="N721" s="7"/>
      <c r="O721" s="32" t="str">
        <f>"Retención Judicial "&amp;(Tabla1[[#This Row],[JUDICIAL]]*100)&amp;"%"</f>
        <v>Retención Judicial 0%</v>
      </c>
      <c r="P721" s="7"/>
      <c r="Q721" s="33">
        <f t="shared" si="122"/>
        <v>930</v>
      </c>
      <c r="R721" s="34">
        <f>+Tabla1[[#This Row],[MINIMO VITAL]]*9%</f>
        <v>83.7</v>
      </c>
      <c r="S721" s="7"/>
      <c r="T721" s="7">
        <f t="shared" ca="1" si="113"/>
        <v>41</v>
      </c>
      <c r="U721" s="7" t="str">
        <f t="shared" si="114"/>
        <v>30856595</v>
      </c>
      <c r="V721" s="7"/>
      <c r="W721" s="7"/>
      <c r="X721" s="7"/>
      <c r="Y721" s="7"/>
      <c r="Z721" s="7"/>
      <c r="AA721" s="8">
        <f>+Tabla1[[#This Row],[FECHA DE
NACIMIENTO]]</f>
        <v>28250</v>
      </c>
      <c r="AB721" s="20"/>
      <c r="AC721" s="7"/>
      <c r="AD721" s="7" t="str">
        <f>IF(COUNTIF(D$1:D720,D721)=0,"OK","Duplicado")</f>
        <v>OK</v>
      </c>
      <c r="AE721" s="7" t="str">
        <f t="shared" ca="1" si="115"/>
        <v>Inactivo</v>
      </c>
      <c r="AF721" s="9" t="s">
        <v>1720</v>
      </c>
      <c r="AG721" s="9" t="str">
        <f t="shared" si="118"/>
        <v/>
      </c>
      <c r="AH721" s="7"/>
      <c r="AI721" s="7"/>
      <c r="AJ721" s="7"/>
      <c r="AK721" s="7"/>
      <c r="AL721" s="7"/>
      <c r="AM721" s="7"/>
      <c r="AN721" s="7"/>
      <c r="AO721" s="7" t="e">
        <f ca="1">SEPARARAPELLIDOS2018(Tabla1[[#This Row],[APELLIDOS Y NOMBRES]])</f>
        <v>#NAME?</v>
      </c>
      <c r="AP721" s="7">
        <f t="shared" ca="1" si="119"/>
        <v>0</v>
      </c>
      <c r="AQ721" s="7">
        <f t="shared" ca="1" si="120"/>
        <v>0</v>
      </c>
      <c r="AR721" s="7">
        <f t="shared" ca="1" si="121"/>
        <v>0</v>
      </c>
      <c r="AS721" s="7" t="e">
        <f ca="1">QuitarSimbolos(Tabla1[[#This Row],[CODTRA5]])</f>
        <v>#NAME?</v>
      </c>
      <c r="AT721" s="7" t="s">
        <v>1703</v>
      </c>
      <c r="AU721" s="7">
        <f t="shared" si="116"/>
        <v>1</v>
      </c>
      <c r="AV721" s="7">
        <v>1</v>
      </c>
      <c r="AW721" s="7" t="str">
        <f>+Tabla1[[#This Row],[DNI23]]</f>
        <v>30856595</v>
      </c>
      <c r="AX721" s="7">
        <v>604</v>
      </c>
      <c r="AY721" s="8">
        <f>+Tabla1[[#This Row],[FECHA DE
NACIMIENTO]]</f>
        <v>28250</v>
      </c>
      <c r="AZ721" s="7">
        <f ca="1">+Tabla1[[#This Row],[CODTRA6]]</f>
        <v>0</v>
      </c>
      <c r="BA721" s="7">
        <f ca="1">+Tabla1[[#This Row],[CODTRA7]]</f>
        <v>0</v>
      </c>
      <c r="BB721" s="7" t="e">
        <f ca="1">+Tabla1[[#This Row],[CODTRA8]]</f>
        <v>#NAME?</v>
      </c>
      <c r="BC721" s="7">
        <f>+Tabla1[[#This Row],[SEXO]]</f>
        <v>1</v>
      </c>
      <c r="BD721" s="7">
        <v>9589</v>
      </c>
      <c r="BE721" s="7"/>
      <c r="BF721" s="7">
        <v>954677376</v>
      </c>
      <c r="BG721" s="10" t="s">
        <v>3050</v>
      </c>
      <c r="BH721" s="7"/>
      <c r="BI721" s="9"/>
      <c r="BJ721" s="7"/>
      <c r="BK721" s="7"/>
      <c r="BL721" s="7"/>
      <c r="BM721" s="7" t="s">
        <v>1750</v>
      </c>
      <c r="BN721" s="7">
        <v>18</v>
      </c>
      <c r="BO721" s="7"/>
      <c r="BP721" s="7"/>
      <c r="BQ721" s="7"/>
      <c r="BR721" s="7">
        <v>1</v>
      </c>
      <c r="BS721" s="7" t="s">
        <v>2188</v>
      </c>
      <c r="BT721" s="7"/>
      <c r="BU721" s="7">
        <v>40701</v>
      </c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9"/>
      <c r="CH721" s="9"/>
      <c r="CI721" s="9"/>
      <c r="CJ721" s="7">
        <v>1</v>
      </c>
    </row>
    <row r="722" spans="1:88" ht="15" x14ac:dyDescent="0.25">
      <c r="A722">
        <v>721</v>
      </c>
      <c r="B722" s="28">
        <v>1151</v>
      </c>
      <c r="C722" s="28" t="s">
        <v>1180</v>
      </c>
      <c r="D722" s="45">
        <v>172622</v>
      </c>
      <c r="E722" s="29" t="s">
        <v>3051</v>
      </c>
      <c r="F722" s="29"/>
      <c r="G722" s="29" t="s">
        <v>1702</v>
      </c>
      <c r="H722" s="30">
        <f t="shared" si="117"/>
        <v>22469</v>
      </c>
      <c r="I722" s="29"/>
      <c r="J722" s="28">
        <v>0</v>
      </c>
      <c r="K722" s="31">
        <v>0</v>
      </c>
      <c r="L722" s="7"/>
      <c r="M722" s="7"/>
      <c r="N722" s="7"/>
      <c r="O722" s="32" t="str">
        <f>"Retención Judicial "&amp;(Tabla1[[#This Row],[JUDICIAL]]*100)&amp;"%"</f>
        <v>Retención Judicial 0%</v>
      </c>
      <c r="P722" s="7"/>
      <c r="Q722" s="33">
        <f t="shared" si="122"/>
        <v>930</v>
      </c>
      <c r="R722" s="34">
        <f>+Tabla1[[#This Row],[MINIMO VITAL]]*9%</f>
        <v>83.7</v>
      </c>
      <c r="S722" s="7"/>
      <c r="T722" s="7">
        <f t="shared" ca="1" si="113"/>
        <v>57</v>
      </c>
      <c r="U722" s="7" t="str">
        <f t="shared" si="114"/>
        <v>00172622</v>
      </c>
      <c r="V722" s="7"/>
      <c r="W722" s="7"/>
      <c r="X722" s="7"/>
      <c r="Y722" s="7"/>
      <c r="Z722" s="7"/>
      <c r="AA722" s="8">
        <f>+Tabla1[[#This Row],[FECHA DE
NACIMIENTO]]</f>
        <v>22469</v>
      </c>
      <c r="AB722" s="20"/>
      <c r="AC722" s="7"/>
      <c r="AD722" s="7" t="str">
        <f>IF(COUNTIF(D$1:D721,D722)=0,"OK","Duplicado")</f>
        <v>OK</v>
      </c>
      <c r="AE722" s="7" t="str">
        <f t="shared" ca="1" si="115"/>
        <v>Inactivo</v>
      </c>
      <c r="AF722" s="9" t="s">
        <v>1181</v>
      </c>
      <c r="AG722" s="9" t="str">
        <f t="shared" si="118"/>
        <v>CMAC</v>
      </c>
      <c r="AH722" s="7"/>
      <c r="AI722" s="7"/>
      <c r="AJ722" s="7"/>
      <c r="AK722" s="7"/>
      <c r="AL722" s="7"/>
      <c r="AM722" s="7"/>
      <c r="AN722" s="7"/>
      <c r="AO722" s="7" t="e">
        <f ca="1">SEPARARAPELLIDOS2018(Tabla1[[#This Row],[APELLIDOS Y NOMBRES]])</f>
        <v>#NAME?</v>
      </c>
      <c r="AP722" s="7">
        <f t="shared" ca="1" si="119"/>
        <v>0</v>
      </c>
      <c r="AQ722" s="7">
        <f t="shared" ca="1" si="120"/>
        <v>0</v>
      </c>
      <c r="AR722" s="7">
        <f t="shared" ca="1" si="121"/>
        <v>0</v>
      </c>
      <c r="AS722" s="7" t="e">
        <f ca="1">QuitarSimbolos(Tabla1[[#This Row],[CODTRA5]])</f>
        <v>#NAME?</v>
      </c>
      <c r="AT722" s="7" t="s">
        <v>1703</v>
      </c>
      <c r="AU722" s="7">
        <f t="shared" si="116"/>
        <v>1</v>
      </c>
      <c r="AV722" s="7">
        <v>1</v>
      </c>
      <c r="AW722" s="7" t="str">
        <f>+Tabla1[[#This Row],[DNI23]]</f>
        <v>00172622</v>
      </c>
      <c r="AX722" s="7">
        <v>604</v>
      </c>
      <c r="AY722" s="8">
        <f>+Tabla1[[#This Row],[FECHA DE
NACIMIENTO]]</f>
        <v>22469</v>
      </c>
      <c r="AZ722" s="7">
        <f ca="1">+Tabla1[[#This Row],[CODTRA6]]</f>
        <v>0</v>
      </c>
      <c r="BA722" s="7">
        <f ca="1">+Tabla1[[#This Row],[CODTRA7]]</f>
        <v>0</v>
      </c>
      <c r="BB722" s="7" t="e">
        <f ca="1">+Tabla1[[#This Row],[CODTRA8]]</f>
        <v>#NAME?</v>
      </c>
      <c r="BC722" s="7">
        <f>+Tabla1[[#This Row],[SEXO]]</f>
        <v>1</v>
      </c>
      <c r="BD722" s="7">
        <v>9589</v>
      </c>
      <c r="BE722" s="7"/>
      <c r="BF722" s="7">
        <v>999987507</v>
      </c>
      <c r="BG722" s="10" t="s">
        <v>1704</v>
      </c>
      <c r="BH722" s="7"/>
      <c r="BI722" s="9"/>
      <c r="BJ722" s="7"/>
      <c r="BK722" s="7"/>
      <c r="BL722" s="7"/>
      <c r="BM722" s="7" t="s">
        <v>1725</v>
      </c>
      <c r="BN722" s="7">
        <v>18</v>
      </c>
      <c r="BO722" s="7"/>
      <c r="BP722" s="7"/>
      <c r="BQ722" s="7"/>
      <c r="BR722" s="7">
        <v>2</v>
      </c>
      <c r="BS722" s="7" t="s">
        <v>2089</v>
      </c>
      <c r="BT722" s="7"/>
      <c r="BU722" s="7">
        <v>40701</v>
      </c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9"/>
      <c r="CH722" s="9"/>
      <c r="CI722" s="9"/>
      <c r="CJ722" s="7">
        <v>1</v>
      </c>
    </row>
    <row r="723" spans="1:88" ht="15" x14ac:dyDescent="0.25">
      <c r="A723">
        <v>722</v>
      </c>
      <c r="B723" s="28">
        <v>179</v>
      </c>
      <c r="C723" s="28" t="s">
        <v>3539</v>
      </c>
      <c r="D723" s="45">
        <v>30563295</v>
      </c>
      <c r="E723" s="35" t="s">
        <v>3538</v>
      </c>
      <c r="F723" s="35" t="s">
        <v>3697</v>
      </c>
      <c r="G723" s="35" t="s">
        <v>1757</v>
      </c>
      <c r="H723" s="30">
        <f t="shared" si="117"/>
        <v>21749</v>
      </c>
      <c r="I723" s="29" t="s">
        <v>1710</v>
      </c>
      <c r="J723" s="28">
        <v>0</v>
      </c>
      <c r="K723" s="31">
        <v>0</v>
      </c>
      <c r="L723" s="7"/>
      <c r="M723" s="7"/>
      <c r="N723" s="7"/>
      <c r="O723" s="32" t="str">
        <f>"Retención Judicial "&amp;(Tabla1[[#This Row],[JUDICIAL]]*100)&amp;"%"</f>
        <v>Retención Judicial 0%</v>
      </c>
      <c r="P723" s="7"/>
      <c r="Q723" s="33">
        <f t="shared" si="122"/>
        <v>930</v>
      </c>
      <c r="R723" s="34">
        <f>+Tabla1[[#This Row],[MINIMO VITAL]]*9%</f>
        <v>83.7</v>
      </c>
      <c r="S723" s="7"/>
      <c r="T723" s="7">
        <f t="shared" ca="1" si="113"/>
        <v>59</v>
      </c>
      <c r="U723" s="7" t="str">
        <f t="shared" si="114"/>
        <v>30563295</v>
      </c>
      <c r="V723" s="7"/>
      <c r="W723" s="7"/>
      <c r="X723" s="7"/>
      <c r="Y723" s="7"/>
      <c r="Z723" s="7"/>
      <c r="AA723" s="8">
        <f>+Tabla1[[#This Row],[FECHA DE
NACIMIENTO]]</f>
        <v>21749</v>
      </c>
      <c r="AB723" s="20"/>
      <c r="AC723" s="7"/>
      <c r="AD723" s="7" t="str">
        <f>IF(COUNTIF(D$1:D722,D723)=0,"OK","Duplicado")</f>
        <v>OK</v>
      </c>
      <c r="AE723" s="7" t="str">
        <f t="shared" ca="1" si="115"/>
        <v>Inactivo</v>
      </c>
      <c r="AF723" s="9" t="s">
        <v>1720</v>
      </c>
      <c r="AG723" s="9" t="str">
        <f t="shared" si="118"/>
        <v/>
      </c>
      <c r="AH723" s="7"/>
      <c r="AI723" s="7"/>
      <c r="AJ723" s="7"/>
      <c r="AK723" s="7"/>
      <c r="AL723" s="7"/>
      <c r="AM723" s="7"/>
      <c r="AN723" s="7"/>
      <c r="AO723" s="7" t="e">
        <f ca="1">SEPARARAPELLIDOS2018(Tabla1[[#This Row],[APELLIDOS Y NOMBRES]])</f>
        <v>#NAME?</v>
      </c>
      <c r="AP723" s="7">
        <f t="shared" ca="1" si="119"/>
        <v>0</v>
      </c>
      <c r="AQ723" s="7">
        <f t="shared" ca="1" si="120"/>
        <v>0</v>
      </c>
      <c r="AR723" s="7">
        <f t="shared" ca="1" si="121"/>
        <v>0</v>
      </c>
      <c r="AS723" s="7" t="e">
        <f ca="1">QuitarSimbolos(Tabla1[[#This Row],[CODTRA5]])</f>
        <v>#NAME?</v>
      </c>
      <c r="AT723" s="7" t="s">
        <v>1974</v>
      </c>
      <c r="AU723" s="7">
        <f t="shared" si="116"/>
        <v>2</v>
      </c>
      <c r="AV723" s="7">
        <v>1</v>
      </c>
      <c r="AW723" s="7" t="str">
        <f>+Tabla1[[#This Row],[DNI23]]</f>
        <v>30563295</v>
      </c>
      <c r="AX723" s="7">
        <v>604</v>
      </c>
      <c r="AY723" s="8">
        <f>+Tabla1[[#This Row],[FECHA DE
NACIMIENTO]]</f>
        <v>21749</v>
      </c>
      <c r="AZ723" s="7">
        <f ca="1">+Tabla1[[#This Row],[CODTRA6]]</f>
        <v>0</v>
      </c>
      <c r="BA723" s="7">
        <f ca="1">+Tabla1[[#This Row],[CODTRA7]]</f>
        <v>0</v>
      </c>
      <c r="BB723" s="7" t="e">
        <f ca="1">+Tabla1[[#This Row],[CODTRA8]]</f>
        <v>#NAME?</v>
      </c>
      <c r="BC723" s="7">
        <f>+Tabla1[[#This Row],[SEXO]]</f>
        <v>2</v>
      </c>
      <c r="BD723" s="7">
        <v>9589</v>
      </c>
      <c r="BE723" s="7"/>
      <c r="BF723" s="7">
        <v>959616135</v>
      </c>
      <c r="BG723" s="10" t="s">
        <v>1704</v>
      </c>
      <c r="BH723" s="7">
        <v>3</v>
      </c>
      <c r="BI723" s="9" t="s">
        <v>2281</v>
      </c>
      <c r="BJ723" s="7"/>
      <c r="BK723" s="7"/>
      <c r="BL723" s="7"/>
      <c r="BM723" s="7" t="s">
        <v>1750</v>
      </c>
      <c r="BN723" s="7">
        <v>2</v>
      </c>
      <c r="BO723" s="7"/>
      <c r="BP723" s="7"/>
      <c r="BQ723" s="7"/>
      <c r="BR723" s="7">
        <v>2</v>
      </c>
      <c r="BS723" s="7" t="s">
        <v>3052</v>
      </c>
      <c r="BT723" s="7"/>
      <c r="BU723" s="7">
        <v>140132</v>
      </c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9"/>
      <c r="CH723" s="9"/>
      <c r="CI723" s="9"/>
      <c r="CJ723" s="7">
        <v>1</v>
      </c>
    </row>
    <row r="724" spans="1:88" ht="15" x14ac:dyDescent="0.25">
      <c r="A724">
        <v>723</v>
      </c>
      <c r="B724" s="28">
        <v>1152</v>
      </c>
      <c r="C724" s="28" t="s">
        <v>1182</v>
      </c>
      <c r="D724" s="45">
        <v>30863574</v>
      </c>
      <c r="E724" s="29" t="s">
        <v>3053</v>
      </c>
      <c r="F724" s="29" t="s">
        <v>3054</v>
      </c>
      <c r="G724" s="29" t="s">
        <v>1757</v>
      </c>
      <c r="H724" s="30">
        <f t="shared" si="117"/>
        <v>23021</v>
      </c>
      <c r="I724" s="29" t="s">
        <v>1710</v>
      </c>
      <c r="J724" s="28">
        <v>0</v>
      </c>
      <c r="K724" s="31">
        <v>0</v>
      </c>
      <c r="L724" s="7"/>
      <c r="M724" s="7"/>
      <c r="N724" s="7"/>
      <c r="O724" s="32" t="str">
        <f>"Retención Judicial "&amp;(Tabla1[[#This Row],[JUDICIAL]]*100)&amp;"%"</f>
        <v>Retención Judicial 0%</v>
      </c>
      <c r="P724" s="7"/>
      <c r="Q724" s="33">
        <f t="shared" si="122"/>
        <v>930</v>
      </c>
      <c r="R724" s="34">
        <f>+Tabla1[[#This Row],[MINIMO VITAL]]*9%</f>
        <v>83.7</v>
      </c>
      <c r="S724" s="7"/>
      <c r="T724" s="7">
        <f t="shared" ca="1" si="113"/>
        <v>56</v>
      </c>
      <c r="U724" s="7" t="str">
        <f t="shared" si="114"/>
        <v>30863574</v>
      </c>
      <c r="V724" s="7"/>
      <c r="W724" s="7"/>
      <c r="X724" s="7"/>
      <c r="Y724" s="7"/>
      <c r="Z724" s="7"/>
      <c r="AA724" s="8">
        <f>+Tabla1[[#This Row],[FECHA DE
NACIMIENTO]]</f>
        <v>23021</v>
      </c>
      <c r="AB724" s="20"/>
      <c r="AC724" s="7"/>
      <c r="AD724" s="7" t="str">
        <f>IF(COUNTIF(D$1:D723,D724)=0,"OK","Duplicado")</f>
        <v>OK</v>
      </c>
      <c r="AE724" s="7" t="str">
        <f t="shared" ca="1" si="115"/>
        <v>Inactivo</v>
      </c>
      <c r="AF724" s="9" t="s">
        <v>1183</v>
      </c>
      <c r="AG724" s="9" t="str">
        <f t="shared" si="118"/>
        <v>CMAC</v>
      </c>
      <c r="AH724" s="7"/>
      <c r="AI724" s="7"/>
      <c r="AJ724" s="7"/>
      <c r="AK724" s="7"/>
      <c r="AL724" s="7"/>
      <c r="AM724" s="7"/>
      <c r="AN724" s="7"/>
      <c r="AO724" s="7" t="e">
        <f ca="1">SEPARARAPELLIDOS2018(Tabla1[[#This Row],[APELLIDOS Y NOMBRES]])</f>
        <v>#NAME?</v>
      </c>
      <c r="AP724" s="7">
        <f t="shared" ca="1" si="119"/>
        <v>0</v>
      </c>
      <c r="AQ724" s="7">
        <f t="shared" ca="1" si="120"/>
        <v>0</v>
      </c>
      <c r="AR724" s="7">
        <f t="shared" ca="1" si="121"/>
        <v>0</v>
      </c>
      <c r="AS724" s="7" t="e">
        <f ca="1">QuitarSimbolos(Tabla1[[#This Row],[CODTRA5]])</f>
        <v>#NAME?</v>
      </c>
      <c r="AT724" s="7" t="s">
        <v>1974</v>
      </c>
      <c r="AU724" s="7">
        <f t="shared" si="116"/>
        <v>2</v>
      </c>
      <c r="AV724" s="7">
        <v>1</v>
      </c>
      <c r="AW724" s="7" t="str">
        <f>+Tabla1[[#This Row],[DNI23]]</f>
        <v>30863574</v>
      </c>
      <c r="AX724" s="7">
        <v>604</v>
      </c>
      <c r="AY724" s="8">
        <f>+Tabla1[[#This Row],[FECHA DE
NACIMIENTO]]</f>
        <v>23021</v>
      </c>
      <c r="AZ724" s="7">
        <f ca="1">+Tabla1[[#This Row],[CODTRA6]]</f>
        <v>0</v>
      </c>
      <c r="BA724" s="7">
        <f ca="1">+Tabla1[[#This Row],[CODTRA7]]</f>
        <v>0</v>
      </c>
      <c r="BB724" s="7" t="e">
        <f ca="1">+Tabla1[[#This Row],[CODTRA8]]</f>
        <v>#NAME?</v>
      </c>
      <c r="BC724" s="7">
        <f>+Tabla1[[#This Row],[SEXO]]</f>
        <v>2</v>
      </c>
      <c r="BD724" s="7">
        <v>9589</v>
      </c>
      <c r="BE724" s="7"/>
      <c r="BF724" s="7">
        <v>959616135</v>
      </c>
      <c r="BG724" s="10" t="s">
        <v>1704</v>
      </c>
      <c r="BH724" s="7">
        <v>3</v>
      </c>
      <c r="BI724" s="9" t="s">
        <v>3055</v>
      </c>
      <c r="BJ724" s="7"/>
      <c r="BK724" s="7"/>
      <c r="BL724" s="7"/>
      <c r="BM724" s="7" t="s">
        <v>8</v>
      </c>
      <c r="BN724" s="7">
        <v>1</v>
      </c>
      <c r="BO724" s="7"/>
      <c r="BP724" s="7"/>
      <c r="BQ724" s="7"/>
      <c r="BR724" s="7">
        <v>2</v>
      </c>
      <c r="BS724" s="7" t="s">
        <v>2089</v>
      </c>
      <c r="BT724" s="7"/>
      <c r="BU724" s="7">
        <v>40701</v>
      </c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9"/>
      <c r="CH724" s="9"/>
      <c r="CI724" s="9"/>
      <c r="CJ724" s="7">
        <v>1</v>
      </c>
    </row>
    <row r="725" spans="1:88" ht="15" x14ac:dyDescent="0.25">
      <c r="A725">
        <v>724</v>
      </c>
      <c r="B725" s="28">
        <v>1153</v>
      </c>
      <c r="C725" s="28" t="s">
        <v>1184</v>
      </c>
      <c r="D725" s="45">
        <v>44731772</v>
      </c>
      <c r="E725" s="29" t="s">
        <v>3056</v>
      </c>
      <c r="F725" s="29"/>
      <c r="G725" s="29" t="s">
        <v>1702</v>
      </c>
      <c r="H725" s="30">
        <f t="shared" si="117"/>
        <v>30356</v>
      </c>
      <c r="I725" s="29"/>
      <c r="J725" s="28">
        <v>0</v>
      </c>
      <c r="K725" s="31">
        <v>0</v>
      </c>
      <c r="L725" s="7"/>
      <c r="M725" s="7"/>
      <c r="N725" s="7"/>
      <c r="O725" s="32" t="str">
        <f>"Retención Judicial "&amp;(Tabla1[[#This Row],[JUDICIAL]]*100)&amp;"%"</f>
        <v>Retención Judicial 0%</v>
      </c>
      <c r="P725" s="7"/>
      <c r="Q725" s="33">
        <f t="shared" si="122"/>
        <v>930</v>
      </c>
      <c r="R725" s="34">
        <f>+Tabla1[[#This Row],[MINIMO VITAL]]*9%</f>
        <v>83.7</v>
      </c>
      <c r="S725" s="7"/>
      <c r="T725" s="7">
        <f t="shared" ca="1" si="113"/>
        <v>36</v>
      </c>
      <c r="U725" s="7" t="str">
        <f t="shared" si="114"/>
        <v>44731772</v>
      </c>
      <c r="V725" s="7"/>
      <c r="W725" s="7"/>
      <c r="X725" s="7"/>
      <c r="Y725" s="7"/>
      <c r="Z725" s="7"/>
      <c r="AA725" s="8">
        <f>+Tabla1[[#This Row],[FECHA DE
NACIMIENTO]]</f>
        <v>30356</v>
      </c>
      <c r="AB725" s="20"/>
      <c r="AC725" s="7"/>
      <c r="AD725" s="7" t="str">
        <f>IF(COUNTIF(D$1:D724,D725)=0,"OK","Duplicado")</f>
        <v>OK</v>
      </c>
      <c r="AE725" s="7" t="str">
        <f t="shared" ca="1" si="115"/>
        <v>Inactivo</v>
      </c>
      <c r="AF725" s="9" t="s">
        <v>1185</v>
      </c>
      <c r="AG725" s="9" t="str">
        <f t="shared" si="118"/>
        <v>CMAC</v>
      </c>
      <c r="AH725" s="7"/>
      <c r="AI725" s="7"/>
      <c r="AJ725" s="7"/>
      <c r="AK725" s="7"/>
      <c r="AL725" s="7"/>
      <c r="AM725" s="7"/>
      <c r="AN725" s="7"/>
      <c r="AO725" s="7" t="e">
        <f ca="1">SEPARARAPELLIDOS2018(Tabla1[[#This Row],[APELLIDOS Y NOMBRES]])</f>
        <v>#NAME?</v>
      </c>
      <c r="AP725" s="7">
        <f t="shared" ca="1" si="119"/>
        <v>0</v>
      </c>
      <c r="AQ725" s="7">
        <f t="shared" ca="1" si="120"/>
        <v>0</v>
      </c>
      <c r="AR725" s="7">
        <f t="shared" ca="1" si="121"/>
        <v>0</v>
      </c>
      <c r="AS725" s="7" t="e">
        <f ca="1">QuitarSimbolos(Tabla1[[#This Row],[CODTRA5]])</f>
        <v>#NAME?</v>
      </c>
      <c r="AT725" s="7" t="s">
        <v>1974</v>
      </c>
      <c r="AU725" s="7">
        <f t="shared" si="116"/>
        <v>2</v>
      </c>
      <c r="AV725" s="7">
        <v>1</v>
      </c>
      <c r="AW725" s="7" t="str">
        <f>+Tabla1[[#This Row],[DNI23]]</f>
        <v>44731772</v>
      </c>
      <c r="AX725" s="7">
        <v>604</v>
      </c>
      <c r="AY725" s="8">
        <f>+Tabla1[[#This Row],[FECHA DE
NACIMIENTO]]</f>
        <v>30356</v>
      </c>
      <c r="AZ725" s="7">
        <f ca="1">+Tabla1[[#This Row],[CODTRA6]]</f>
        <v>0</v>
      </c>
      <c r="BA725" s="7">
        <f ca="1">+Tabla1[[#This Row],[CODTRA7]]</f>
        <v>0</v>
      </c>
      <c r="BB725" s="7" t="e">
        <f ca="1">+Tabla1[[#This Row],[CODTRA8]]</f>
        <v>#NAME?</v>
      </c>
      <c r="BC725" s="7">
        <f>+Tabla1[[#This Row],[SEXO]]</f>
        <v>2</v>
      </c>
      <c r="BD725" s="7">
        <v>9589</v>
      </c>
      <c r="BE725" s="7"/>
      <c r="BF725" s="7">
        <v>959616135</v>
      </c>
      <c r="BG725" s="10" t="s">
        <v>1704</v>
      </c>
      <c r="BH725" s="7"/>
      <c r="BI725" s="9"/>
      <c r="BJ725" s="7"/>
      <c r="BK725" s="7"/>
      <c r="BL725" s="7"/>
      <c r="BM725" s="7" t="s">
        <v>3</v>
      </c>
      <c r="BN725" s="7">
        <v>13</v>
      </c>
      <c r="BO725" s="7"/>
      <c r="BP725" s="7"/>
      <c r="BQ725" s="7"/>
      <c r="BR725" s="7">
        <v>2</v>
      </c>
      <c r="BS725" s="7" t="s">
        <v>2199</v>
      </c>
      <c r="BT725" s="7"/>
      <c r="BU725" s="7">
        <v>40704</v>
      </c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9"/>
      <c r="CH725" s="9"/>
      <c r="CI725" s="9"/>
      <c r="CJ725" s="7">
        <v>1</v>
      </c>
    </row>
    <row r="726" spans="1:88" ht="15" x14ac:dyDescent="0.25">
      <c r="A726">
        <v>725</v>
      </c>
      <c r="B726" s="28">
        <v>57</v>
      </c>
      <c r="C726" s="28" t="s">
        <v>1186</v>
      </c>
      <c r="D726" s="45">
        <v>4620974</v>
      </c>
      <c r="E726" s="29" t="s">
        <v>3057</v>
      </c>
      <c r="F726" s="29"/>
      <c r="G726" s="29" t="s">
        <v>1702</v>
      </c>
      <c r="H726" s="30">
        <f t="shared" si="117"/>
        <v>19713</v>
      </c>
      <c r="I726" s="29" t="s">
        <v>1720</v>
      </c>
      <c r="J726" s="28">
        <v>0</v>
      </c>
      <c r="K726" s="31">
        <v>0</v>
      </c>
      <c r="L726" s="7"/>
      <c r="M726" s="7"/>
      <c r="N726" s="7"/>
      <c r="O726" s="32" t="str">
        <f>"Retención Judicial "&amp;(Tabla1[[#This Row],[JUDICIAL]]*100)&amp;"%"</f>
        <v>Retención Judicial 0%</v>
      </c>
      <c r="P726" s="7"/>
      <c r="Q726" s="33">
        <f t="shared" si="122"/>
        <v>930</v>
      </c>
      <c r="R726" s="34">
        <f>+Tabla1[[#This Row],[MINIMO VITAL]]*9%</f>
        <v>83.7</v>
      </c>
      <c r="S726" s="7"/>
      <c r="T726" s="7">
        <f t="shared" ca="1" si="113"/>
        <v>65</v>
      </c>
      <c r="U726" s="7" t="str">
        <f t="shared" si="114"/>
        <v>04620974</v>
      </c>
      <c r="V726" s="7"/>
      <c r="W726" s="7"/>
      <c r="X726" s="7"/>
      <c r="Y726" s="7"/>
      <c r="Z726" s="7"/>
      <c r="AA726" s="8">
        <f>+Tabla1[[#This Row],[FECHA DE
NACIMIENTO]]</f>
        <v>19713</v>
      </c>
      <c r="AB726" s="20"/>
      <c r="AC726" s="7"/>
      <c r="AD726" s="7" t="str">
        <f>IF(COUNTIF(D$1:D725,D726)=0,"OK","Duplicado")</f>
        <v>OK</v>
      </c>
      <c r="AE726" s="7" t="str">
        <f t="shared" ca="1" si="115"/>
        <v>Inactivo</v>
      </c>
      <c r="AF726" s="9" t="s">
        <v>1187</v>
      </c>
      <c r="AG726" s="9" t="str">
        <f t="shared" si="118"/>
        <v>CMAC</v>
      </c>
      <c r="AH726" s="7"/>
      <c r="AI726" s="7"/>
      <c r="AJ726" s="7"/>
      <c r="AK726" s="7"/>
      <c r="AL726" s="7"/>
      <c r="AM726" s="7"/>
      <c r="AN726" s="7"/>
      <c r="AO726" s="7" t="e">
        <f ca="1">SEPARARAPELLIDOS2018(Tabla1[[#This Row],[APELLIDOS Y NOMBRES]])</f>
        <v>#NAME?</v>
      </c>
      <c r="AP726" s="7">
        <f t="shared" ca="1" si="119"/>
        <v>0</v>
      </c>
      <c r="AQ726" s="7">
        <f t="shared" ca="1" si="120"/>
        <v>0</v>
      </c>
      <c r="AR726" s="7">
        <f t="shared" ca="1" si="121"/>
        <v>0</v>
      </c>
      <c r="AS726" s="7" t="e">
        <f ca="1">QuitarSimbolos(Tabla1[[#This Row],[CODTRA5]])</f>
        <v>#NAME?</v>
      </c>
      <c r="AT726" s="7" t="s">
        <v>1703</v>
      </c>
      <c r="AU726" s="7">
        <f t="shared" si="116"/>
        <v>1</v>
      </c>
      <c r="AV726" s="7">
        <v>1</v>
      </c>
      <c r="AW726" s="7" t="str">
        <f>+Tabla1[[#This Row],[DNI23]]</f>
        <v>04620974</v>
      </c>
      <c r="AX726" s="7">
        <v>604</v>
      </c>
      <c r="AY726" s="8">
        <f>+Tabla1[[#This Row],[FECHA DE
NACIMIENTO]]</f>
        <v>19713</v>
      </c>
      <c r="AZ726" s="7">
        <f ca="1">+Tabla1[[#This Row],[CODTRA6]]</f>
        <v>0</v>
      </c>
      <c r="BA726" s="7">
        <f ca="1">+Tabla1[[#This Row],[CODTRA7]]</f>
        <v>0</v>
      </c>
      <c r="BB726" s="7" t="e">
        <f ca="1">+Tabla1[[#This Row],[CODTRA8]]</f>
        <v>#NAME?</v>
      </c>
      <c r="BC726" s="7">
        <f>+Tabla1[[#This Row],[SEXO]]</f>
        <v>1</v>
      </c>
      <c r="BD726" s="7">
        <v>9589</v>
      </c>
      <c r="BE726" s="7"/>
      <c r="BF726" s="7">
        <v>959616135</v>
      </c>
      <c r="BG726" s="10" t="s">
        <v>1704</v>
      </c>
      <c r="BH726" s="7">
        <v>3</v>
      </c>
      <c r="BI726" s="9" t="s">
        <v>1986</v>
      </c>
      <c r="BJ726" s="7">
        <v>526</v>
      </c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>
        <v>40701</v>
      </c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9"/>
      <c r="CH726" s="9"/>
      <c r="CI726" s="9"/>
      <c r="CJ726" s="7">
        <v>1</v>
      </c>
    </row>
    <row r="727" spans="1:88" ht="15" x14ac:dyDescent="0.25">
      <c r="A727">
        <v>726</v>
      </c>
      <c r="B727" s="28">
        <v>33</v>
      </c>
      <c r="C727" s="28" t="s">
        <v>1188</v>
      </c>
      <c r="D727" s="45">
        <v>4623932</v>
      </c>
      <c r="E727" s="29" t="s">
        <v>3058</v>
      </c>
      <c r="F727" s="29"/>
      <c r="G727" s="29" t="s">
        <v>1702</v>
      </c>
      <c r="H727" s="30">
        <f t="shared" si="117"/>
        <v>22271</v>
      </c>
      <c r="I727" s="29" t="s">
        <v>1720</v>
      </c>
      <c r="J727" s="28">
        <v>0</v>
      </c>
      <c r="K727" s="31">
        <v>0</v>
      </c>
      <c r="L727" s="7"/>
      <c r="M727" s="7"/>
      <c r="N727" s="7"/>
      <c r="O727" s="32" t="str">
        <f>"Retención Judicial "&amp;(Tabla1[[#This Row],[JUDICIAL]]*100)&amp;"%"</f>
        <v>Retención Judicial 0%</v>
      </c>
      <c r="P727" s="7"/>
      <c r="Q727" s="33">
        <f t="shared" si="122"/>
        <v>930</v>
      </c>
      <c r="R727" s="34">
        <f>+Tabla1[[#This Row],[MINIMO VITAL]]*9%</f>
        <v>83.7</v>
      </c>
      <c r="S727" s="7"/>
      <c r="T727" s="7">
        <f t="shared" ca="1" si="113"/>
        <v>58</v>
      </c>
      <c r="U727" s="7" t="str">
        <f t="shared" si="114"/>
        <v>04623932</v>
      </c>
      <c r="V727" s="7"/>
      <c r="W727" s="7"/>
      <c r="X727" s="7"/>
      <c r="Y727" s="7"/>
      <c r="Z727" s="7"/>
      <c r="AA727" s="8">
        <f>+Tabla1[[#This Row],[FECHA DE
NACIMIENTO]]</f>
        <v>22271</v>
      </c>
      <c r="AB727" s="20"/>
      <c r="AC727" s="7"/>
      <c r="AD727" s="7" t="str">
        <f>IF(COUNTIF(D$1:D726,D727)=0,"OK","Duplicado")</f>
        <v>OK</v>
      </c>
      <c r="AE727" s="7" t="str">
        <f t="shared" ca="1" si="115"/>
        <v>Inactivo</v>
      </c>
      <c r="AF727" s="9" t="s">
        <v>1189</v>
      </c>
      <c r="AG727" s="9" t="str">
        <f t="shared" si="118"/>
        <v>CMAC</v>
      </c>
      <c r="AH727" s="7"/>
      <c r="AI727" s="7"/>
      <c r="AJ727" s="7"/>
      <c r="AK727" s="7"/>
      <c r="AL727" s="7"/>
      <c r="AM727" s="7"/>
      <c r="AN727" s="7"/>
      <c r="AO727" s="7" t="e">
        <f ca="1">SEPARARAPELLIDOS2018(Tabla1[[#This Row],[APELLIDOS Y NOMBRES]])</f>
        <v>#NAME?</v>
      </c>
      <c r="AP727" s="7">
        <f t="shared" ca="1" si="119"/>
        <v>0</v>
      </c>
      <c r="AQ727" s="7">
        <f t="shared" ca="1" si="120"/>
        <v>0</v>
      </c>
      <c r="AR727" s="7">
        <f t="shared" ca="1" si="121"/>
        <v>0</v>
      </c>
      <c r="AS727" s="7" t="e">
        <f ca="1">QuitarSimbolos(Tabla1[[#This Row],[CODTRA5]])</f>
        <v>#NAME?</v>
      </c>
      <c r="AT727" s="7" t="s">
        <v>1703</v>
      </c>
      <c r="AU727" s="7">
        <f t="shared" si="116"/>
        <v>1</v>
      </c>
      <c r="AV727" s="7">
        <v>1</v>
      </c>
      <c r="AW727" s="7" t="str">
        <f>+Tabla1[[#This Row],[DNI23]]</f>
        <v>04623932</v>
      </c>
      <c r="AX727" s="7">
        <v>604</v>
      </c>
      <c r="AY727" s="8">
        <f>+Tabla1[[#This Row],[FECHA DE
NACIMIENTO]]</f>
        <v>22271</v>
      </c>
      <c r="AZ727" s="7">
        <f ca="1">+Tabla1[[#This Row],[CODTRA6]]</f>
        <v>0</v>
      </c>
      <c r="BA727" s="7">
        <f ca="1">+Tabla1[[#This Row],[CODTRA7]]</f>
        <v>0</v>
      </c>
      <c r="BB727" s="7" t="e">
        <f ca="1">+Tabla1[[#This Row],[CODTRA8]]</f>
        <v>#NAME?</v>
      </c>
      <c r="BC727" s="7">
        <f>+Tabla1[[#This Row],[SEXO]]</f>
        <v>1</v>
      </c>
      <c r="BD727" s="7">
        <v>9589</v>
      </c>
      <c r="BE727" s="7"/>
      <c r="BF727" s="7">
        <v>999987507</v>
      </c>
      <c r="BG727" s="10" t="s">
        <v>1704</v>
      </c>
      <c r="BH727" s="7">
        <v>3</v>
      </c>
      <c r="BI727" s="9" t="s">
        <v>2099</v>
      </c>
      <c r="BJ727" s="7">
        <v>368</v>
      </c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>
        <v>40701</v>
      </c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9"/>
      <c r="CH727" s="9"/>
      <c r="CI727" s="9"/>
      <c r="CJ727" s="7">
        <v>1</v>
      </c>
    </row>
    <row r="728" spans="1:88" ht="15" x14ac:dyDescent="0.25">
      <c r="A728">
        <v>727</v>
      </c>
      <c r="B728" s="28">
        <v>1154</v>
      </c>
      <c r="C728" s="28" t="s">
        <v>1190</v>
      </c>
      <c r="D728" s="45">
        <v>4652969</v>
      </c>
      <c r="E728" s="29" t="s">
        <v>3059</v>
      </c>
      <c r="F728" s="29" t="s">
        <v>3060</v>
      </c>
      <c r="G728" s="29" t="s">
        <v>1736</v>
      </c>
      <c r="H728" s="30">
        <f t="shared" si="117"/>
        <v>23931</v>
      </c>
      <c r="I728" s="29" t="s">
        <v>1737</v>
      </c>
      <c r="J728" s="28">
        <v>0</v>
      </c>
      <c r="K728" s="31">
        <v>0</v>
      </c>
      <c r="L728" s="7"/>
      <c r="M728" s="7"/>
      <c r="N728" s="7"/>
      <c r="O728" s="32" t="str">
        <f>"Retención Judicial "&amp;(Tabla1[[#This Row],[JUDICIAL]]*100)&amp;"%"</f>
        <v>Retención Judicial 0%</v>
      </c>
      <c r="P728" s="7"/>
      <c r="Q728" s="33">
        <f t="shared" si="122"/>
        <v>930</v>
      </c>
      <c r="R728" s="34">
        <f>+Tabla1[[#This Row],[MINIMO VITAL]]*9%</f>
        <v>83.7</v>
      </c>
      <c r="S728" s="7"/>
      <c r="T728" s="7">
        <f t="shared" ca="1" si="113"/>
        <v>53</v>
      </c>
      <c r="U728" s="7" t="str">
        <f t="shared" si="114"/>
        <v>04652969</v>
      </c>
      <c r="V728" s="7"/>
      <c r="W728" s="7"/>
      <c r="X728" s="7"/>
      <c r="Y728" s="7"/>
      <c r="Z728" s="7"/>
      <c r="AA728" s="8">
        <f>+Tabla1[[#This Row],[FECHA DE
NACIMIENTO]]</f>
        <v>23931</v>
      </c>
      <c r="AB728" s="20"/>
      <c r="AC728" s="7"/>
      <c r="AD728" s="7" t="str">
        <f>IF(COUNTIF(D$1:D727,D728)=0,"OK","Duplicado")</f>
        <v>OK</v>
      </c>
      <c r="AE728" s="7" t="str">
        <f t="shared" ca="1" si="115"/>
        <v>Inactivo</v>
      </c>
      <c r="AF728" s="9" t="s">
        <v>1191</v>
      </c>
      <c r="AG728" s="9" t="str">
        <f t="shared" si="118"/>
        <v>CMAC</v>
      </c>
      <c r="AH728" s="7"/>
      <c r="AI728" s="7"/>
      <c r="AJ728" s="7"/>
      <c r="AK728" s="7"/>
      <c r="AL728" s="7"/>
      <c r="AM728" s="7"/>
      <c r="AN728" s="7"/>
      <c r="AO728" s="7" t="e">
        <f ca="1">SEPARARAPELLIDOS2018(Tabla1[[#This Row],[APELLIDOS Y NOMBRES]])</f>
        <v>#NAME?</v>
      </c>
      <c r="AP728" s="7">
        <f t="shared" ca="1" si="119"/>
        <v>0</v>
      </c>
      <c r="AQ728" s="7">
        <f t="shared" ca="1" si="120"/>
        <v>0</v>
      </c>
      <c r="AR728" s="7">
        <f t="shared" ca="1" si="121"/>
        <v>0</v>
      </c>
      <c r="AS728" s="7" t="e">
        <f ca="1">QuitarSimbolos(Tabla1[[#This Row],[CODTRA5]])</f>
        <v>#NAME?</v>
      </c>
      <c r="AT728" s="7" t="s">
        <v>1974</v>
      </c>
      <c r="AU728" s="7">
        <f t="shared" si="116"/>
        <v>2</v>
      </c>
      <c r="AV728" s="7">
        <v>1</v>
      </c>
      <c r="AW728" s="7" t="str">
        <f>+Tabla1[[#This Row],[DNI23]]</f>
        <v>04652969</v>
      </c>
      <c r="AX728" s="7">
        <v>604</v>
      </c>
      <c r="AY728" s="8">
        <f>+Tabla1[[#This Row],[FECHA DE
NACIMIENTO]]</f>
        <v>23931</v>
      </c>
      <c r="AZ728" s="7">
        <f ca="1">+Tabla1[[#This Row],[CODTRA6]]</f>
        <v>0</v>
      </c>
      <c r="BA728" s="7">
        <f ca="1">+Tabla1[[#This Row],[CODTRA7]]</f>
        <v>0</v>
      </c>
      <c r="BB728" s="7" t="e">
        <f ca="1">+Tabla1[[#This Row],[CODTRA8]]</f>
        <v>#NAME?</v>
      </c>
      <c r="BC728" s="7">
        <f>+Tabla1[[#This Row],[SEXO]]</f>
        <v>2</v>
      </c>
      <c r="BD728" s="7">
        <v>9589</v>
      </c>
      <c r="BE728" s="7"/>
      <c r="BF728" s="7">
        <v>959616135</v>
      </c>
      <c r="BG728" s="10" t="s">
        <v>1704</v>
      </c>
      <c r="BH728" s="7"/>
      <c r="BI728" s="9"/>
      <c r="BJ728" s="7"/>
      <c r="BK728" s="7"/>
      <c r="BL728" s="7"/>
      <c r="BM728" s="7" t="s">
        <v>1711</v>
      </c>
      <c r="BN728" s="7">
        <v>7</v>
      </c>
      <c r="BO728" s="7"/>
      <c r="BP728" s="7"/>
      <c r="BQ728" s="7"/>
      <c r="BR728" s="7">
        <v>1</v>
      </c>
      <c r="BS728" s="7" t="s">
        <v>3061</v>
      </c>
      <c r="BT728" s="7"/>
      <c r="BU728" s="7">
        <v>40103</v>
      </c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9"/>
      <c r="CH728" s="9"/>
      <c r="CI728" s="9"/>
      <c r="CJ728" s="7">
        <v>1</v>
      </c>
    </row>
    <row r="729" spans="1:88" ht="15" x14ac:dyDescent="0.25">
      <c r="A729">
        <v>728</v>
      </c>
      <c r="B729" s="28">
        <v>355</v>
      </c>
      <c r="C729" s="28" t="s">
        <v>1192</v>
      </c>
      <c r="D729" s="45">
        <v>30845158</v>
      </c>
      <c r="E729" s="29" t="s">
        <v>1720</v>
      </c>
      <c r="F729" s="29" t="s">
        <v>1720</v>
      </c>
      <c r="G729" s="29" t="s">
        <v>1702</v>
      </c>
      <c r="H729" s="30" t="str">
        <f t="shared" si="117"/>
        <v xml:space="preserve"> </v>
      </c>
      <c r="I729" s="29" t="s">
        <v>1720</v>
      </c>
      <c r="J729" s="28">
        <v>0</v>
      </c>
      <c r="K729" s="31">
        <v>0</v>
      </c>
      <c r="L729" s="7"/>
      <c r="M729" s="7"/>
      <c r="N729" s="7"/>
      <c r="O729" s="32" t="str">
        <f>"Retención Judicial "&amp;(Tabla1[[#This Row],[JUDICIAL]]*100)&amp;"%"</f>
        <v>Retención Judicial 0%</v>
      </c>
      <c r="P729" s="7"/>
      <c r="Q729" s="33">
        <f t="shared" si="122"/>
        <v>930</v>
      </c>
      <c r="R729" s="34">
        <f>+Tabla1[[#This Row],[MINIMO VITAL]]*9%</f>
        <v>83.7</v>
      </c>
      <c r="S729" s="7"/>
      <c r="T729" s="7" t="str">
        <f t="shared" ca="1" si="113"/>
        <v xml:space="preserve"> </v>
      </c>
      <c r="U729" s="7" t="str">
        <f t="shared" si="114"/>
        <v>30845158</v>
      </c>
      <c r="V729" s="7"/>
      <c r="W729" s="7"/>
      <c r="X729" s="7"/>
      <c r="Y729" s="7"/>
      <c r="Z729" s="7"/>
      <c r="AA729" s="8" t="str">
        <f>+Tabla1[[#This Row],[FECHA DE
NACIMIENTO]]</f>
        <v xml:space="preserve"> </v>
      </c>
      <c r="AB729" s="20"/>
      <c r="AC729" s="7"/>
      <c r="AD729" s="7" t="str">
        <f>IF(COUNTIF(D$1:D728,D729)=0,"OK","Duplicado")</f>
        <v>OK</v>
      </c>
      <c r="AE729" s="7" t="str">
        <f t="shared" ca="1" si="115"/>
        <v>Inactivo</v>
      </c>
      <c r="AF729" s="9" t="s">
        <v>1720</v>
      </c>
      <c r="AG729" s="9" t="str">
        <f t="shared" si="118"/>
        <v/>
      </c>
      <c r="AH729" s="7"/>
      <c r="AI729" s="7"/>
      <c r="AJ729" s="7"/>
      <c r="AK729" s="7"/>
      <c r="AL729" s="7"/>
      <c r="AM729" s="7"/>
      <c r="AN729" s="7"/>
      <c r="AO729" s="7" t="e">
        <f ca="1">SEPARARAPELLIDOS2018(Tabla1[[#This Row],[APELLIDOS Y NOMBRES]])</f>
        <v>#NAME?</v>
      </c>
      <c r="AP729" s="7">
        <f t="shared" ca="1" si="119"/>
        <v>0</v>
      </c>
      <c r="AQ729" s="7">
        <f t="shared" ca="1" si="120"/>
        <v>0</v>
      </c>
      <c r="AR729" s="7">
        <f t="shared" ca="1" si="121"/>
        <v>0</v>
      </c>
      <c r="AS729" s="7" t="e">
        <f ca="1">QuitarSimbolos(Tabla1[[#This Row],[CODTRA5]])</f>
        <v>#NAME?</v>
      </c>
      <c r="AT729" s="7" t="s">
        <v>1703</v>
      </c>
      <c r="AU729" s="7">
        <f t="shared" si="116"/>
        <v>1</v>
      </c>
      <c r="AV729" s="7">
        <v>1</v>
      </c>
      <c r="AW729" s="7" t="str">
        <f>+Tabla1[[#This Row],[DNI23]]</f>
        <v>30845158</v>
      </c>
      <c r="AX729" s="7">
        <v>604</v>
      </c>
      <c r="AY729" s="8" t="str">
        <f>+Tabla1[[#This Row],[FECHA DE
NACIMIENTO]]</f>
        <v xml:space="preserve"> </v>
      </c>
      <c r="AZ729" s="7">
        <f ca="1">+Tabla1[[#This Row],[CODTRA6]]</f>
        <v>0</v>
      </c>
      <c r="BA729" s="7">
        <f ca="1">+Tabla1[[#This Row],[CODTRA7]]</f>
        <v>0</v>
      </c>
      <c r="BB729" s="7" t="e">
        <f ca="1">+Tabla1[[#This Row],[CODTRA8]]</f>
        <v>#NAME?</v>
      </c>
      <c r="BC729" s="7">
        <f>+Tabla1[[#This Row],[SEXO]]</f>
        <v>1</v>
      </c>
      <c r="BD729" s="7">
        <v>9589</v>
      </c>
      <c r="BE729" s="7"/>
      <c r="BF729" s="7">
        <v>959616135</v>
      </c>
      <c r="BG729" s="10" t="s">
        <v>1704</v>
      </c>
      <c r="BH729" s="7"/>
      <c r="BI729" s="9"/>
      <c r="BJ729" s="7"/>
      <c r="BK729" s="7"/>
      <c r="BL729" s="7"/>
      <c r="BM729" s="7" t="s">
        <v>1784</v>
      </c>
      <c r="BN729" s="7">
        <v>2</v>
      </c>
      <c r="BO729" s="7"/>
      <c r="BP729" s="7"/>
      <c r="BQ729" s="7"/>
      <c r="BR729" s="7">
        <v>2</v>
      </c>
      <c r="BS729" s="7" t="s">
        <v>2193</v>
      </c>
      <c r="BT729" s="7"/>
      <c r="BU729" s="7">
        <v>40704</v>
      </c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9"/>
      <c r="CH729" s="9"/>
      <c r="CI729" s="9"/>
      <c r="CJ729" s="7">
        <v>1</v>
      </c>
    </row>
    <row r="730" spans="1:88" ht="15" x14ac:dyDescent="0.25">
      <c r="A730">
        <v>729</v>
      </c>
      <c r="B730" s="28">
        <v>1155</v>
      </c>
      <c r="C730" s="28" t="s">
        <v>1193</v>
      </c>
      <c r="D730" s="45">
        <v>42568769</v>
      </c>
      <c r="E730" s="29" t="s">
        <v>3062</v>
      </c>
      <c r="F730" s="29" t="s">
        <v>3063</v>
      </c>
      <c r="G730" s="29" t="s">
        <v>1736</v>
      </c>
      <c r="H730" s="30">
        <f t="shared" si="117"/>
        <v>30899</v>
      </c>
      <c r="I730" s="29" t="s">
        <v>1710</v>
      </c>
      <c r="J730" s="28">
        <v>0</v>
      </c>
      <c r="K730" s="31">
        <v>0</v>
      </c>
      <c r="L730" s="7"/>
      <c r="M730" s="7"/>
      <c r="N730" s="7"/>
      <c r="O730" s="32" t="str">
        <f>"Retención Judicial "&amp;(Tabla1[[#This Row],[JUDICIAL]]*100)&amp;"%"</f>
        <v>Retención Judicial 0%</v>
      </c>
      <c r="P730" s="7"/>
      <c r="Q730" s="33">
        <f t="shared" si="122"/>
        <v>930</v>
      </c>
      <c r="R730" s="34">
        <f>+Tabla1[[#This Row],[MINIMO VITAL]]*9%</f>
        <v>83.7</v>
      </c>
      <c r="S730" s="7"/>
      <c r="T730" s="7">
        <f t="shared" ca="1" si="113"/>
        <v>34</v>
      </c>
      <c r="U730" s="7" t="str">
        <f t="shared" si="114"/>
        <v>42568769</v>
      </c>
      <c r="V730" s="7"/>
      <c r="W730" s="7"/>
      <c r="X730" s="7"/>
      <c r="Y730" s="7"/>
      <c r="Z730" s="7"/>
      <c r="AA730" s="8">
        <f>+Tabla1[[#This Row],[FECHA DE
NACIMIENTO]]</f>
        <v>30899</v>
      </c>
      <c r="AB730" s="20"/>
      <c r="AC730" s="7"/>
      <c r="AD730" s="7" t="str">
        <f>IF(COUNTIF(D$1:D729,D730)=0,"OK","Duplicado")</f>
        <v>OK</v>
      </c>
      <c r="AE730" s="7" t="str">
        <f t="shared" ca="1" si="115"/>
        <v>Inactivo</v>
      </c>
      <c r="AF730" s="9" t="s">
        <v>1194</v>
      </c>
      <c r="AG730" s="9" t="str">
        <f t="shared" si="118"/>
        <v>CMAC</v>
      </c>
      <c r="AH730" s="7"/>
      <c r="AI730" s="7"/>
      <c r="AJ730" s="7"/>
      <c r="AK730" s="7"/>
      <c r="AL730" s="7"/>
      <c r="AM730" s="7"/>
      <c r="AN730" s="7"/>
      <c r="AO730" s="7" t="e">
        <f ca="1">SEPARARAPELLIDOS2018(Tabla1[[#This Row],[APELLIDOS Y NOMBRES]])</f>
        <v>#NAME?</v>
      </c>
      <c r="AP730" s="7">
        <f t="shared" ca="1" si="119"/>
        <v>0</v>
      </c>
      <c r="AQ730" s="7">
        <f t="shared" ca="1" si="120"/>
        <v>0</v>
      </c>
      <c r="AR730" s="7">
        <f t="shared" ca="1" si="121"/>
        <v>0</v>
      </c>
      <c r="AS730" s="7" t="e">
        <f ca="1">QuitarSimbolos(Tabla1[[#This Row],[CODTRA5]])</f>
        <v>#NAME?</v>
      </c>
      <c r="AT730" s="7" t="s">
        <v>1974</v>
      </c>
      <c r="AU730" s="7">
        <f t="shared" si="116"/>
        <v>2</v>
      </c>
      <c r="AV730" s="7">
        <v>1</v>
      </c>
      <c r="AW730" s="7" t="str">
        <f>+Tabla1[[#This Row],[DNI23]]</f>
        <v>42568769</v>
      </c>
      <c r="AX730" s="7">
        <v>604</v>
      </c>
      <c r="AY730" s="8">
        <f>+Tabla1[[#This Row],[FECHA DE
NACIMIENTO]]</f>
        <v>30899</v>
      </c>
      <c r="AZ730" s="7">
        <f ca="1">+Tabla1[[#This Row],[CODTRA6]]</f>
        <v>0</v>
      </c>
      <c r="BA730" s="7">
        <f ca="1">+Tabla1[[#This Row],[CODTRA7]]</f>
        <v>0</v>
      </c>
      <c r="BB730" s="7" t="e">
        <f ca="1">+Tabla1[[#This Row],[CODTRA8]]</f>
        <v>#NAME?</v>
      </c>
      <c r="BC730" s="7">
        <f>+Tabla1[[#This Row],[SEXO]]</f>
        <v>2</v>
      </c>
      <c r="BD730" s="7">
        <v>9589</v>
      </c>
      <c r="BE730" s="7"/>
      <c r="BF730" s="7">
        <v>959616135</v>
      </c>
      <c r="BG730" s="10" t="s">
        <v>1704</v>
      </c>
      <c r="BH730" s="7"/>
      <c r="BI730" s="9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9"/>
      <c r="CH730" s="9"/>
      <c r="CI730" s="9"/>
      <c r="CJ730" s="7">
        <v>1</v>
      </c>
    </row>
    <row r="731" spans="1:88" ht="15" x14ac:dyDescent="0.25">
      <c r="A731">
        <v>730</v>
      </c>
      <c r="B731" s="28">
        <v>120</v>
      </c>
      <c r="C731" s="28" t="s">
        <v>1195</v>
      </c>
      <c r="D731" s="45">
        <v>4621123</v>
      </c>
      <c r="E731" s="29" t="s">
        <v>3064</v>
      </c>
      <c r="F731" s="29" t="s">
        <v>3065</v>
      </c>
      <c r="G731" s="29" t="s">
        <v>1742</v>
      </c>
      <c r="H731" s="30">
        <f t="shared" si="117"/>
        <v>22127</v>
      </c>
      <c r="I731" s="29" t="s">
        <v>1737</v>
      </c>
      <c r="J731" s="28">
        <v>0</v>
      </c>
      <c r="K731" s="31">
        <v>0</v>
      </c>
      <c r="L731" s="7"/>
      <c r="M731" s="7"/>
      <c r="N731" s="7"/>
      <c r="O731" s="32" t="str">
        <f>"Retención Judicial "&amp;(Tabla1[[#This Row],[JUDICIAL]]*100)&amp;"%"</f>
        <v>Retención Judicial 0%</v>
      </c>
      <c r="P731" s="7"/>
      <c r="Q731" s="33">
        <f t="shared" si="122"/>
        <v>930</v>
      </c>
      <c r="R731" s="34">
        <f>+Tabla1[[#This Row],[MINIMO VITAL]]*9%</f>
        <v>83.7</v>
      </c>
      <c r="S731" s="7"/>
      <c r="T731" s="7">
        <f t="shared" ca="1" si="113"/>
        <v>58</v>
      </c>
      <c r="U731" s="7" t="str">
        <f t="shared" si="114"/>
        <v>04621123</v>
      </c>
      <c r="V731" s="7"/>
      <c r="W731" s="7"/>
      <c r="X731" s="7"/>
      <c r="Y731" s="7"/>
      <c r="Z731" s="7"/>
      <c r="AA731" s="8">
        <f>+Tabla1[[#This Row],[FECHA DE
NACIMIENTO]]</f>
        <v>22127</v>
      </c>
      <c r="AB731" s="20"/>
      <c r="AC731" s="7"/>
      <c r="AD731" s="7" t="str">
        <f>IF(COUNTIF(D$1:D730,D731)=0,"OK","Duplicado")</f>
        <v>OK</v>
      </c>
      <c r="AE731" s="7" t="str">
        <f t="shared" ca="1" si="115"/>
        <v>Inactivo</v>
      </c>
      <c r="AF731" s="9" t="s">
        <v>1196</v>
      </c>
      <c r="AG731" s="9" t="str">
        <f t="shared" si="118"/>
        <v>CMAC</v>
      </c>
      <c r="AH731" s="7"/>
      <c r="AI731" s="7"/>
      <c r="AJ731" s="7"/>
      <c r="AK731" s="7"/>
      <c r="AL731" s="7"/>
      <c r="AM731" s="7"/>
      <c r="AN731" s="7"/>
      <c r="AO731" s="7" t="e">
        <f ca="1">SEPARARAPELLIDOS2018(Tabla1[[#This Row],[APELLIDOS Y NOMBRES]])</f>
        <v>#NAME?</v>
      </c>
      <c r="AP731" s="7">
        <f t="shared" ca="1" si="119"/>
        <v>0</v>
      </c>
      <c r="AQ731" s="7">
        <f t="shared" ca="1" si="120"/>
        <v>0</v>
      </c>
      <c r="AR731" s="7">
        <f t="shared" ca="1" si="121"/>
        <v>0</v>
      </c>
      <c r="AS731" s="7" t="e">
        <f ca="1">QuitarSimbolos(Tabla1[[#This Row],[CODTRA5]])</f>
        <v>#NAME?</v>
      </c>
      <c r="AT731" s="7" t="s">
        <v>1703</v>
      </c>
      <c r="AU731" s="7">
        <f t="shared" si="116"/>
        <v>1</v>
      </c>
      <c r="AV731" s="7">
        <v>1</v>
      </c>
      <c r="AW731" s="7" t="str">
        <f>+Tabla1[[#This Row],[DNI23]]</f>
        <v>04621123</v>
      </c>
      <c r="AX731" s="7">
        <v>604</v>
      </c>
      <c r="AY731" s="8">
        <f>+Tabla1[[#This Row],[FECHA DE
NACIMIENTO]]</f>
        <v>22127</v>
      </c>
      <c r="AZ731" s="7">
        <f ca="1">+Tabla1[[#This Row],[CODTRA6]]</f>
        <v>0</v>
      </c>
      <c r="BA731" s="7">
        <f ca="1">+Tabla1[[#This Row],[CODTRA7]]</f>
        <v>0</v>
      </c>
      <c r="BB731" s="7" t="e">
        <f ca="1">+Tabla1[[#This Row],[CODTRA8]]</f>
        <v>#NAME?</v>
      </c>
      <c r="BC731" s="7">
        <f>+Tabla1[[#This Row],[SEXO]]</f>
        <v>1</v>
      </c>
      <c r="BD731" s="7">
        <v>9589</v>
      </c>
      <c r="BE731" s="7"/>
      <c r="BF731" s="7">
        <v>959616135</v>
      </c>
      <c r="BG731" s="10" t="s">
        <v>1704</v>
      </c>
      <c r="BH731" s="7"/>
      <c r="BI731" s="9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9"/>
      <c r="CH731" s="9"/>
      <c r="CI731" s="9"/>
      <c r="CJ731" s="7">
        <v>1</v>
      </c>
    </row>
    <row r="732" spans="1:88" ht="15" x14ac:dyDescent="0.25">
      <c r="A732">
        <v>731</v>
      </c>
      <c r="B732" s="28">
        <v>1156</v>
      </c>
      <c r="C732" s="28" t="s">
        <v>1197</v>
      </c>
      <c r="D732" s="45">
        <v>30848395</v>
      </c>
      <c r="E732" s="29" t="s">
        <v>3066</v>
      </c>
      <c r="F732" s="29"/>
      <c r="G732" s="29" t="s">
        <v>1702</v>
      </c>
      <c r="H732" s="30">
        <f t="shared" si="117"/>
        <v>20756</v>
      </c>
      <c r="I732" s="29"/>
      <c r="J732" s="28">
        <v>0</v>
      </c>
      <c r="K732" s="31">
        <v>0</v>
      </c>
      <c r="L732" s="7"/>
      <c r="M732" s="7"/>
      <c r="N732" s="7"/>
      <c r="O732" s="32" t="str">
        <f>"Retención Judicial "&amp;(Tabla1[[#This Row],[JUDICIAL]]*100)&amp;"%"</f>
        <v>Retención Judicial 0%</v>
      </c>
      <c r="P732" s="7"/>
      <c r="Q732" s="33">
        <f t="shared" si="122"/>
        <v>930</v>
      </c>
      <c r="R732" s="34">
        <f>+Tabla1[[#This Row],[MINIMO VITAL]]*9%</f>
        <v>83.7</v>
      </c>
      <c r="S732" s="7"/>
      <c r="T732" s="7">
        <f t="shared" ca="1" si="113"/>
        <v>62</v>
      </c>
      <c r="U732" s="7" t="str">
        <f t="shared" si="114"/>
        <v>30848395</v>
      </c>
      <c r="V732" s="7"/>
      <c r="W732" s="7"/>
      <c r="X732" s="7"/>
      <c r="Y732" s="7"/>
      <c r="Z732" s="7"/>
      <c r="AA732" s="8">
        <f>+Tabla1[[#This Row],[FECHA DE
NACIMIENTO]]</f>
        <v>20756</v>
      </c>
      <c r="AB732" s="20"/>
      <c r="AC732" s="7"/>
      <c r="AD732" s="7" t="str">
        <f>IF(COUNTIF(D$1:D731,D732)=0,"OK","Duplicado")</f>
        <v>OK</v>
      </c>
      <c r="AE732" s="7" t="str">
        <f t="shared" ca="1" si="115"/>
        <v>Inactivo</v>
      </c>
      <c r="AF732" s="9" t="s">
        <v>1198</v>
      </c>
      <c r="AG732" s="9" t="str">
        <f t="shared" si="118"/>
        <v>CMAC</v>
      </c>
      <c r="AH732" s="7"/>
      <c r="AI732" s="7"/>
      <c r="AJ732" s="7"/>
      <c r="AK732" s="7"/>
      <c r="AL732" s="7"/>
      <c r="AM732" s="7"/>
      <c r="AN732" s="7"/>
      <c r="AO732" s="7" t="e">
        <f ca="1">SEPARARAPELLIDOS2018(Tabla1[[#This Row],[APELLIDOS Y NOMBRES]])</f>
        <v>#NAME?</v>
      </c>
      <c r="AP732" s="7">
        <f t="shared" ca="1" si="119"/>
        <v>0</v>
      </c>
      <c r="AQ732" s="7">
        <f t="shared" ca="1" si="120"/>
        <v>0</v>
      </c>
      <c r="AR732" s="7">
        <f t="shared" ca="1" si="121"/>
        <v>0</v>
      </c>
      <c r="AS732" s="7" t="e">
        <f ca="1">QuitarSimbolos(Tabla1[[#This Row],[CODTRA5]])</f>
        <v>#NAME?</v>
      </c>
      <c r="AT732" s="7" t="s">
        <v>1974</v>
      </c>
      <c r="AU732" s="7">
        <f t="shared" si="116"/>
        <v>2</v>
      </c>
      <c r="AV732" s="7">
        <v>1</v>
      </c>
      <c r="AW732" s="7" t="str">
        <f>+Tabla1[[#This Row],[DNI23]]</f>
        <v>30848395</v>
      </c>
      <c r="AX732" s="7">
        <v>604</v>
      </c>
      <c r="AY732" s="11">
        <f>+Tabla1[[#This Row],[FECHA DE
NACIMIENTO]]</f>
        <v>20756</v>
      </c>
      <c r="AZ732" s="7">
        <f ca="1">+Tabla1[[#This Row],[CODTRA6]]</f>
        <v>0</v>
      </c>
      <c r="BA732" s="7">
        <f ca="1">+Tabla1[[#This Row],[CODTRA7]]</f>
        <v>0</v>
      </c>
      <c r="BB732" s="7" t="e">
        <f ca="1">+Tabla1[[#This Row],[CODTRA8]]</f>
        <v>#NAME?</v>
      </c>
      <c r="BC732" s="7">
        <f>+Tabla1[[#This Row],[SEXO]]</f>
        <v>2</v>
      </c>
      <c r="BD732" s="7">
        <v>9589</v>
      </c>
      <c r="BE732" s="7"/>
      <c r="BF732" s="7">
        <v>959616135</v>
      </c>
      <c r="BG732" s="10" t="s">
        <v>1704</v>
      </c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</row>
    <row r="733" spans="1:88" ht="15" x14ac:dyDescent="0.25">
      <c r="A733">
        <v>732</v>
      </c>
      <c r="B733" s="28">
        <v>290</v>
      </c>
      <c r="C733" s="28" t="s">
        <v>3540</v>
      </c>
      <c r="D733" s="45">
        <v>30837575</v>
      </c>
      <c r="E733" s="35" t="s">
        <v>3541</v>
      </c>
      <c r="F733" s="35" t="s">
        <v>3698</v>
      </c>
      <c r="G733" s="35" t="s">
        <v>1742</v>
      </c>
      <c r="H733" s="30">
        <f t="shared" si="117"/>
        <v>23974</v>
      </c>
      <c r="I733" s="29" t="s">
        <v>1737</v>
      </c>
      <c r="J733" s="28">
        <v>0</v>
      </c>
      <c r="K733" s="31">
        <v>0</v>
      </c>
      <c r="L733" s="7"/>
      <c r="M733" s="7"/>
      <c r="N733" s="7"/>
      <c r="O733" s="32" t="str">
        <f>"Retención Judicial "&amp;(Tabla1[[#This Row],[JUDICIAL]]*100)&amp;"%"</f>
        <v>Retención Judicial 0%</v>
      </c>
      <c r="P733" s="7"/>
      <c r="Q733" s="33">
        <f t="shared" si="122"/>
        <v>930</v>
      </c>
      <c r="R733" s="34">
        <f>+Tabla1[[#This Row],[MINIMO VITAL]]*9%</f>
        <v>83.7</v>
      </c>
      <c r="S733" s="7"/>
      <c r="T733" s="7">
        <f t="shared" ca="1" si="113"/>
        <v>53</v>
      </c>
      <c r="U733" s="7" t="str">
        <f t="shared" si="114"/>
        <v>30837575</v>
      </c>
      <c r="V733" s="7"/>
      <c r="W733" s="7"/>
      <c r="X733" s="7"/>
      <c r="Y733" s="7"/>
      <c r="Z733" s="7"/>
      <c r="AA733" s="8">
        <f>+Tabla1[[#This Row],[FECHA DE
NACIMIENTO]]</f>
        <v>23974</v>
      </c>
      <c r="AB733" s="20"/>
      <c r="AC733" s="7"/>
      <c r="AD733" s="7" t="str">
        <f>IF(COUNTIF(D$1:D732,D733)=0,"OK","Duplicado")</f>
        <v>OK</v>
      </c>
      <c r="AE733" s="7" t="str">
        <f t="shared" ca="1" si="115"/>
        <v>Inactivo</v>
      </c>
      <c r="AF733" s="9" t="s">
        <v>1720</v>
      </c>
      <c r="AG733" s="9" t="str">
        <f t="shared" si="118"/>
        <v/>
      </c>
      <c r="AH733" s="7"/>
      <c r="AI733" s="7"/>
      <c r="AJ733" s="7"/>
      <c r="AK733" s="7"/>
      <c r="AL733" s="7"/>
      <c r="AM733" s="7"/>
      <c r="AN733" s="7"/>
      <c r="AO733" s="7" t="e">
        <f ca="1">SEPARARAPELLIDOS2018(Tabla1[[#This Row],[APELLIDOS Y NOMBRES]])</f>
        <v>#NAME?</v>
      </c>
      <c r="AP733" s="7">
        <f t="shared" ca="1" si="119"/>
        <v>0</v>
      </c>
      <c r="AQ733" s="7">
        <f t="shared" ca="1" si="120"/>
        <v>0</v>
      </c>
      <c r="AR733" s="7">
        <f t="shared" ca="1" si="121"/>
        <v>0</v>
      </c>
      <c r="AS733" s="7" t="e">
        <f ca="1">QuitarSimbolos(Tabla1[[#This Row],[CODTRA5]])</f>
        <v>#NAME?</v>
      </c>
      <c r="AT733" s="7" t="s">
        <v>1703</v>
      </c>
      <c r="AU733" s="7">
        <f t="shared" si="116"/>
        <v>1</v>
      </c>
      <c r="AV733" s="7">
        <v>1</v>
      </c>
      <c r="AW733" s="7" t="str">
        <f>+Tabla1[[#This Row],[DNI23]]</f>
        <v>30837575</v>
      </c>
      <c r="AX733" s="7">
        <v>604</v>
      </c>
      <c r="AY733" s="11">
        <f>+Tabla1[[#This Row],[FECHA DE
NACIMIENTO]]</f>
        <v>23974</v>
      </c>
      <c r="AZ733" s="7">
        <f ca="1">+Tabla1[[#This Row],[CODTRA6]]</f>
        <v>0</v>
      </c>
      <c r="BA733" s="7">
        <f ca="1">+Tabla1[[#This Row],[CODTRA7]]</f>
        <v>0</v>
      </c>
      <c r="BB733" s="7" t="e">
        <f ca="1">+Tabla1[[#This Row],[CODTRA8]]</f>
        <v>#NAME?</v>
      </c>
      <c r="BC733" s="7">
        <f>+Tabla1[[#This Row],[SEXO]]</f>
        <v>1</v>
      </c>
      <c r="BD733" s="7">
        <v>9589</v>
      </c>
      <c r="BE733" s="7"/>
      <c r="BF733" s="7">
        <v>959616135</v>
      </c>
      <c r="BG733" s="10" t="s">
        <v>1704</v>
      </c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</row>
    <row r="734" spans="1:88" ht="15" x14ac:dyDescent="0.25">
      <c r="A734">
        <v>733</v>
      </c>
      <c r="B734" s="28">
        <v>479</v>
      </c>
      <c r="C734" s="28" t="s">
        <v>1199</v>
      </c>
      <c r="D734" s="45">
        <v>30831539</v>
      </c>
      <c r="E734" s="35" t="s">
        <v>3067</v>
      </c>
      <c r="F734" s="29"/>
      <c r="G734" s="29" t="s">
        <v>1702</v>
      </c>
      <c r="H734" s="30">
        <f t="shared" si="117"/>
        <v>20463</v>
      </c>
      <c r="I734" s="29"/>
      <c r="J734" s="28">
        <v>0</v>
      </c>
      <c r="K734" s="31">
        <v>0</v>
      </c>
      <c r="L734" s="7"/>
      <c r="M734" s="7"/>
      <c r="N734" s="7"/>
      <c r="O734" s="32" t="str">
        <f>"Retención Judicial "&amp;(Tabla1[[#This Row],[JUDICIAL]]*100)&amp;"%"</f>
        <v>Retención Judicial 0%</v>
      </c>
      <c r="P734" s="7"/>
      <c r="Q734" s="33">
        <f t="shared" si="122"/>
        <v>930</v>
      </c>
      <c r="R734" s="34">
        <f>+Tabla1[[#This Row],[MINIMO VITAL]]*9%</f>
        <v>83.7</v>
      </c>
      <c r="S734" s="7"/>
      <c r="T734" s="7">
        <f t="shared" ca="1" si="113"/>
        <v>63</v>
      </c>
      <c r="U734" s="7" t="str">
        <f t="shared" si="114"/>
        <v>30831539</v>
      </c>
      <c r="V734" s="7"/>
      <c r="W734" s="7"/>
      <c r="X734" s="7"/>
      <c r="Y734" s="7"/>
      <c r="Z734" s="7"/>
      <c r="AA734" s="8">
        <f>+Tabla1[[#This Row],[FECHA DE
NACIMIENTO]]</f>
        <v>20463</v>
      </c>
      <c r="AB734" s="20"/>
      <c r="AC734" s="7"/>
      <c r="AD734" s="7" t="str">
        <f>IF(COUNTIF(D$1:D733,D734)=0,"OK","Duplicado")</f>
        <v>OK</v>
      </c>
      <c r="AE734" s="7" t="str">
        <f t="shared" ca="1" si="115"/>
        <v>Inactivo</v>
      </c>
      <c r="AF734" s="9" t="s">
        <v>1200</v>
      </c>
      <c r="AG734" s="9" t="str">
        <f t="shared" si="118"/>
        <v>CMAC</v>
      </c>
      <c r="AH734" s="7"/>
      <c r="AI734" s="7"/>
      <c r="AJ734" s="7"/>
      <c r="AK734" s="7"/>
      <c r="AL734" s="7"/>
      <c r="AM734" s="7"/>
      <c r="AN734" s="7"/>
      <c r="AO734" s="7" t="e">
        <f ca="1">SEPARARAPELLIDOS2018(Tabla1[[#This Row],[APELLIDOS Y NOMBRES]])</f>
        <v>#NAME?</v>
      </c>
      <c r="AP734" s="7">
        <f t="shared" ca="1" si="119"/>
        <v>0</v>
      </c>
      <c r="AQ734" s="7">
        <f t="shared" ca="1" si="120"/>
        <v>0</v>
      </c>
      <c r="AR734" s="7">
        <f t="shared" ca="1" si="121"/>
        <v>0</v>
      </c>
      <c r="AS734" s="7" t="e">
        <f ca="1">QuitarSimbolos(Tabla1[[#This Row],[CODTRA5]])</f>
        <v>#NAME?</v>
      </c>
      <c r="AT734" s="7" t="s">
        <v>1703</v>
      </c>
      <c r="AU734" s="7">
        <f t="shared" si="116"/>
        <v>1</v>
      </c>
      <c r="AV734" s="7">
        <v>1</v>
      </c>
      <c r="AW734" s="7" t="str">
        <f>+Tabla1[[#This Row],[DNI23]]</f>
        <v>30831539</v>
      </c>
      <c r="AX734" s="7">
        <v>604</v>
      </c>
      <c r="AY734" s="11">
        <f>+Tabla1[[#This Row],[FECHA DE
NACIMIENTO]]</f>
        <v>20463</v>
      </c>
      <c r="AZ734" s="7">
        <f ca="1">+Tabla1[[#This Row],[CODTRA6]]</f>
        <v>0</v>
      </c>
      <c r="BA734" s="7">
        <f ca="1">+Tabla1[[#This Row],[CODTRA7]]</f>
        <v>0</v>
      </c>
      <c r="BB734" s="7" t="e">
        <f ca="1">+Tabla1[[#This Row],[CODTRA8]]</f>
        <v>#NAME?</v>
      </c>
      <c r="BC734" s="7">
        <f>+Tabla1[[#This Row],[SEXO]]</f>
        <v>1</v>
      </c>
      <c r="BD734" s="7">
        <v>9589</v>
      </c>
      <c r="BE734" s="7"/>
      <c r="BF734" s="7">
        <v>959616135</v>
      </c>
      <c r="BG734" s="10" t="s">
        <v>1704</v>
      </c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</row>
    <row r="735" spans="1:88" ht="15" x14ac:dyDescent="0.25">
      <c r="A735">
        <v>734</v>
      </c>
      <c r="B735" s="28">
        <v>1158</v>
      </c>
      <c r="C735" s="28" t="s">
        <v>1201</v>
      </c>
      <c r="D735" s="45">
        <v>76800715</v>
      </c>
      <c r="E735" s="35" t="s">
        <v>3068</v>
      </c>
      <c r="F735" s="29"/>
      <c r="G735" s="29" t="s">
        <v>1702</v>
      </c>
      <c r="H735" s="30">
        <f t="shared" si="117"/>
        <v>35569</v>
      </c>
      <c r="I735" s="29"/>
      <c r="J735" s="28">
        <v>0</v>
      </c>
      <c r="K735" s="31">
        <v>0</v>
      </c>
      <c r="L735" s="7"/>
      <c r="M735" s="7"/>
      <c r="N735" s="7"/>
      <c r="O735" s="32" t="str">
        <f>"Retención Judicial "&amp;(Tabla1[[#This Row],[JUDICIAL]]*100)&amp;"%"</f>
        <v>Retención Judicial 0%</v>
      </c>
      <c r="P735" s="7"/>
      <c r="Q735" s="33">
        <f t="shared" si="122"/>
        <v>930</v>
      </c>
      <c r="R735" s="34">
        <f>+Tabla1[[#This Row],[MINIMO VITAL]]*9%</f>
        <v>83.7</v>
      </c>
      <c r="S735" s="7"/>
      <c r="T735" s="7">
        <f t="shared" ca="1" si="113"/>
        <v>21</v>
      </c>
      <c r="U735" s="7" t="str">
        <f t="shared" si="114"/>
        <v>76800715</v>
      </c>
      <c r="V735" s="7"/>
      <c r="W735" s="7"/>
      <c r="X735" s="7"/>
      <c r="Y735" s="7"/>
      <c r="Z735" s="7"/>
      <c r="AA735" s="8">
        <f>+Tabla1[[#This Row],[FECHA DE
NACIMIENTO]]</f>
        <v>35569</v>
      </c>
      <c r="AB735" s="20"/>
      <c r="AC735" s="7"/>
      <c r="AD735" s="7" t="str">
        <f>IF(COUNTIF(D$1:D734,D735)=0,"OK","Duplicado")</f>
        <v>OK</v>
      </c>
      <c r="AE735" s="7" t="str">
        <f t="shared" ca="1" si="115"/>
        <v>Inactivo</v>
      </c>
      <c r="AF735" s="9" t="s">
        <v>1202</v>
      </c>
      <c r="AG735" s="9" t="str">
        <f t="shared" si="118"/>
        <v>CMAC</v>
      </c>
      <c r="AH735" s="7"/>
      <c r="AI735" s="7"/>
      <c r="AJ735" s="7"/>
      <c r="AK735" s="7"/>
      <c r="AL735" s="7"/>
      <c r="AM735" s="7"/>
      <c r="AN735" s="7"/>
      <c r="AO735" s="7" t="e">
        <f ca="1">SEPARARAPELLIDOS2018(Tabla1[[#This Row],[APELLIDOS Y NOMBRES]])</f>
        <v>#NAME?</v>
      </c>
      <c r="AP735" s="7">
        <f t="shared" ca="1" si="119"/>
        <v>0</v>
      </c>
      <c r="AQ735" s="7">
        <f t="shared" ca="1" si="120"/>
        <v>0</v>
      </c>
      <c r="AR735" s="7">
        <f t="shared" ca="1" si="121"/>
        <v>0</v>
      </c>
      <c r="AS735" s="7" t="e">
        <f ca="1">QuitarSimbolos(Tabla1[[#This Row],[CODTRA5]])</f>
        <v>#NAME?</v>
      </c>
      <c r="AT735" s="7" t="s">
        <v>1703</v>
      </c>
      <c r="AU735" s="7">
        <f t="shared" si="116"/>
        <v>1</v>
      </c>
      <c r="AV735" s="7">
        <v>1</v>
      </c>
      <c r="AW735" s="7" t="str">
        <f>+Tabla1[[#This Row],[DNI23]]</f>
        <v>76800715</v>
      </c>
      <c r="AX735" s="7">
        <v>604</v>
      </c>
      <c r="AY735" s="11">
        <f>+Tabla1[[#This Row],[FECHA DE
NACIMIENTO]]</f>
        <v>35569</v>
      </c>
      <c r="AZ735" s="7">
        <f ca="1">+Tabla1[[#This Row],[CODTRA6]]</f>
        <v>0</v>
      </c>
      <c r="BA735" s="7">
        <f ca="1">+Tabla1[[#This Row],[CODTRA7]]</f>
        <v>0</v>
      </c>
      <c r="BB735" s="7" t="e">
        <f ca="1">+Tabla1[[#This Row],[CODTRA8]]</f>
        <v>#NAME?</v>
      </c>
      <c r="BC735" s="7">
        <f>+Tabla1[[#This Row],[SEXO]]</f>
        <v>1</v>
      </c>
      <c r="BD735" s="7">
        <v>9589</v>
      </c>
      <c r="BE735" s="7"/>
      <c r="BF735" s="7">
        <v>959616135</v>
      </c>
      <c r="BG735" s="10" t="s">
        <v>1704</v>
      </c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</row>
    <row r="736" spans="1:88" ht="15" x14ac:dyDescent="0.25">
      <c r="A736">
        <v>735</v>
      </c>
      <c r="B736" s="28">
        <v>1159</v>
      </c>
      <c r="C736" s="28" t="s">
        <v>1203</v>
      </c>
      <c r="D736" s="45">
        <v>40736048</v>
      </c>
      <c r="E736" s="35" t="s">
        <v>3069</v>
      </c>
      <c r="F736" s="29" t="s">
        <v>3070</v>
      </c>
      <c r="G736" s="29" t="s">
        <v>1736</v>
      </c>
      <c r="H736" s="30">
        <f t="shared" si="117"/>
        <v>29546</v>
      </c>
      <c r="I736" s="29" t="s">
        <v>1710</v>
      </c>
      <c r="J736" s="28">
        <v>0</v>
      </c>
      <c r="K736" s="31">
        <v>0</v>
      </c>
      <c r="L736" s="7"/>
      <c r="M736" s="7"/>
      <c r="N736" s="7"/>
      <c r="O736" s="32" t="str">
        <f>"Retención Judicial "&amp;(Tabla1[[#This Row],[JUDICIAL]]*100)&amp;"%"</f>
        <v>Retención Judicial 0%</v>
      </c>
      <c r="P736" s="7"/>
      <c r="Q736" s="33">
        <f t="shared" si="122"/>
        <v>930</v>
      </c>
      <c r="R736" s="34">
        <f>+Tabla1[[#This Row],[MINIMO VITAL]]*9%</f>
        <v>83.7</v>
      </c>
      <c r="S736" s="7"/>
      <c r="T736" s="7">
        <f t="shared" ca="1" si="113"/>
        <v>38</v>
      </c>
      <c r="U736" s="7" t="str">
        <f t="shared" si="114"/>
        <v>40736048</v>
      </c>
      <c r="V736" s="7"/>
      <c r="W736" s="7"/>
      <c r="X736" s="7"/>
      <c r="Y736" s="7"/>
      <c r="Z736" s="7"/>
      <c r="AA736" s="8">
        <f>+Tabla1[[#This Row],[FECHA DE
NACIMIENTO]]</f>
        <v>29546</v>
      </c>
      <c r="AB736" s="20"/>
      <c r="AC736" s="7"/>
      <c r="AD736" s="7" t="str">
        <f>IF(COUNTIF(D$1:D735,D736)=0,"OK","Duplicado")</f>
        <v>OK</v>
      </c>
      <c r="AE736" s="7" t="str">
        <f t="shared" ca="1" si="115"/>
        <v>Inactivo</v>
      </c>
      <c r="AF736" s="9" t="s">
        <v>1204</v>
      </c>
      <c r="AG736" s="9" t="str">
        <f t="shared" si="118"/>
        <v>CMAC</v>
      </c>
      <c r="AH736" s="7"/>
      <c r="AI736" s="7"/>
      <c r="AJ736" s="7"/>
      <c r="AK736" s="7"/>
      <c r="AL736" s="7"/>
      <c r="AM736" s="7"/>
      <c r="AN736" s="7"/>
      <c r="AO736" s="7" t="e">
        <f ca="1">SEPARARAPELLIDOS2018(Tabla1[[#This Row],[APELLIDOS Y NOMBRES]])</f>
        <v>#NAME?</v>
      </c>
      <c r="AP736" s="7">
        <f t="shared" ca="1" si="119"/>
        <v>0</v>
      </c>
      <c r="AQ736" s="7">
        <f t="shared" ca="1" si="120"/>
        <v>0</v>
      </c>
      <c r="AR736" s="7">
        <f t="shared" ca="1" si="121"/>
        <v>0</v>
      </c>
      <c r="AS736" s="7" t="e">
        <f ca="1">QuitarSimbolos(Tabla1[[#This Row],[CODTRA5]])</f>
        <v>#NAME?</v>
      </c>
      <c r="AT736" s="7" t="s">
        <v>1703</v>
      </c>
      <c r="AU736" s="7">
        <f t="shared" si="116"/>
        <v>1</v>
      </c>
      <c r="AV736" s="7">
        <v>1</v>
      </c>
      <c r="AW736" s="7" t="str">
        <f>+Tabla1[[#This Row],[DNI23]]</f>
        <v>40736048</v>
      </c>
      <c r="AX736" s="7">
        <v>604</v>
      </c>
      <c r="AY736" s="11">
        <f>+Tabla1[[#This Row],[FECHA DE
NACIMIENTO]]</f>
        <v>29546</v>
      </c>
      <c r="AZ736" s="7">
        <f ca="1">+Tabla1[[#This Row],[CODTRA6]]</f>
        <v>0</v>
      </c>
      <c r="BA736" s="7">
        <f ca="1">+Tabla1[[#This Row],[CODTRA7]]</f>
        <v>0</v>
      </c>
      <c r="BB736" s="7" t="e">
        <f ca="1">+Tabla1[[#This Row],[CODTRA8]]</f>
        <v>#NAME?</v>
      </c>
      <c r="BC736" s="7">
        <f>+Tabla1[[#This Row],[SEXO]]</f>
        <v>1</v>
      </c>
      <c r="BD736" s="7">
        <v>9589</v>
      </c>
      <c r="BE736" s="7"/>
      <c r="BF736" s="7">
        <v>959616135</v>
      </c>
      <c r="BG736" s="10" t="s">
        <v>1704</v>
      </c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</row>
    <row r="737" spans="1:88" ht="15" x14ac:dyDescent="0.25">
      <c r="A737">
        <v>736</v>
      </c>
      <c r="B737" s="28">
        <v>316</v>
      </c>
      <c r="C737" s="28" t="s">
        <v>3549</v>
      </c>
      <c r="D737" s="45">
        <v>30821852</v>
      </c>
      <c r="E737" s="35" t="s">
        <v>3542</v>
      </c>
      <c r="F737" s="35" t="s">
        <v>3699</v>
      </c>
      <c r="G737" s="35" t="s">
        <v>1757</v>
      </c>
      <c r="H737" s="30">
        <f t="shared" si="117"/>
        <v>21514</v>
      </c>
      <c r="I737" s="29" t="s">
        <v>1737</v>
      </c>
      <c r="J737" s="28">
        <v>0</v>
      </c>
      <c r="K737" s="31">
        <v>0</v>
      </c>
      <c r="L737" s="7"/>
      <c r="M737" s="7"/>
      <c r="N737" s="7"/>
      <c r="O737" s="32" t="str">
        <f>"Retención Judicial "&amp;(Tabla1[[#This Row],[JUDICIAL]]*100)&amp;"%"</f>
        <v>Retención Judicial 0%</v>
      </c>
      <c r="P737" s="7"/>
      <c r="Q737" s="33">
        <f t="shared" si="122"/>
        <v>930</v>
      </c>
      <c r="R737" s="34">
        <f>+Tabla1[[#This Row],[MINIMO VITAL]]*9%</f>
        <v>83.7</v>
      </c>
      <c r="S737" s="7"/>
      <c r="T737" s="7">
        <f t="shared" ca="1" si="113"/>
        <v>60</v>
      </c>
      <c r="U737" s="7" t="str">
        <f t="shared" si="114"/>
        <v>30821852</v>
      </c>
      <c r="V737" s="7"/>
      <c r="W737" s="7"/>
      <c r="X737" s="7"/>
      <c r="Y737" s="7"/>
      <c r="Z737" s="7"/>
      <c r="AA737" s="8">
        <f>+Tabla1[[#This Row],[FECHA DE
NACIMIENTO]]</f>
        <v>21514</v>
      </c>
      <c r="AB737" s="20"/>
      <c r="AC737" s="7"/>
      <c r="AD737" s="7" t="str">
        <f>IF(COUNTIF(D$1:D736,D737)=0,"OK","Duplicado")</f>
        <v>OK</v>
      </c>
      <c r="AE737" s="7" t="str">
        <f t="shared" ca="1" si="115"/>
        <v>Inactivo</v>
      </c>
      <c r="AF737" s="9" t="s">
        <v>1720</v>
      </c>
      <c r="AG737" s="9" t="str">
        <f t="shared" si="118"/>
        <v/>
      </c>
      <c r="AH737" s="7"/>
      <c r="AI737" s="7"/>
      <c r="AJ737" s="7"/>
      <c r="AK737" s="7"/>
      <c r="AL737" s="7"/>
      <c r="AM737" s="7"/>
      <c r="AN737" s="7"/>
      <c r="AO737" s="7" t="e">
        <f ca="1">SEPARARAPELLIDOS2018(Tabla1[[#This Row],[APELLIDOS Y NOMBRES]])</f>
        <v>#NAME?</v>
      </c>
      <c r="AP737" s="7">
        <f t="shared" ca="1" si="119"/>
        <v>0</v>
      </c>
      <c r="AQ737" s="7">
        <f t="shared" ca="1" si="120"/>
        <v>0</v>
      </c>
      <c r="AR737" s="7">
        <f t="shared" ca="1" si="121"/>
        <v>0</v>
      </c>
      <c r="AS737" s="7" t="e">
        <f ca="1">QuitarSimbolos(Tabla1[[#This Row],[CODTRA5]])</f>
        <v>#NAME?</v>
      </c>
      <c r="AT737" s="7" t="s">
        <v>1703</v>
      </c>
      <c r="AU737" s="7">
        <f t="shared" si="116"/>
        <v>1</v>
      </c>
      <c r="AV737" s="7">
        <v>1</v>
      </c>
      <c r="AW737" s="7" t="str">
        <f>+Tabla1[[#This Row],[DNI23]]</f>
        <v>30821852</v>
      </c>
      <c r="AX737" s="7">
        <v>604</v>
      </c>
      <c r="AY737" s="11">
        <f>+Tabla1[[#This Row],[FECHA DE
NACIMIENTO]]</f>
        <v>21514</v>
      </c>
      <c r="AZ737" s="7">
        <f ca="1">+Tabla1[[#This Row],[CODTRA6]]</f>
        <v>0</v>
      </c>
      <c r="BA737" s="7">
        <f ca="1">+Tabla1[[#This Row],[CODTRA7]]</f>
        <v>0</v>
      </c>
      <c r="BB737" s="7" t="e">
        <f ca="1">+Tabla1[[#This Row],[CODTRA8]]</f>
        <v>#NAME?</v>
      </c>
      <c r="BC737" s="7">
        <f>+Tabla1[[#This Row],[SEXO]]</f>
        <v>1</v>
      </c>
      <c r="BD737" s="7">
        <v>9589</v>
      </c>
      <c r="BE737" s="7"/>
      <c r="BF737" s="7">
        <v>959616135</v>
      </c>
      <c r="BG737" s="10" t="s">
        <v>1704</v>
      </c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</row>
    <row r="738" spans="1:88" ht="15" x14ac:dyDescent="0.25">
      <c r="A738">
        <v>737</v>
      </c>
      <c r="B738" s="28">
        <v>245</v>
      </c>
      <c r="C738" s="28" t="s">
        <v>1205</v>
      </c>
      <c r="D738" s="45">
        <v>30833736</v>
      </c>
      <c r="E738" s="35" t="s">
        <v>3543</v>
      </c>
      <c r="F738" s="29" t="s">
        <v>1720</v>
      </c>
      <c r="G738" s="29" t="s">
        <v>1702</v>
      </c>
      <c r="H738" s="30">
        <f t="shared" si="117"/>
        <v>25690</v>
      </c>
      <c r="I738" s="29" t="s">
        <v>1720</v>
      </c>
      <c r="J738" s="28">
        <v>0</v>
      </c>
      <c r="K738" s="31">
        <v>0</v>
      </c>
      <c r="L738" s="7"/>
      <c r="M738" s="7"/>
      <c r="N738" s="7"/>
      <c r="O738" s="32" t="str">
        <f>"Retención Judicial "&amp;(Tabla1[[#This Row],[JUDICIAL]]*100)&amp;"%"</f>
        <v>Retención Judicial 0%</v>
      </c>
      <c r="P738" s="7"/>
      <c r="Q738" s="33">
        <f t="shared" si="122"/>
        <v>930</v>
      </c>
      <c r="R738" s="34">
        <f>+Tabla1[[#This Row],[MINIMO VITAL]]*9%</f>
        <v>83.7</v>
      </c>
      <c r="S738" s="7"/>
      <c r="T738" s="7">
        <f t="shared" ca="1" si="113"/>
        <v>48</v>
      </c>
      <c r="U738" s="7" t="str">
        <f t="shared" si="114"/>
        <v>30833736</v>
      </c>
      <c r="V738" s="7"/>
      <c r="W738" s="7"/>
      <c r="X738" s="7"/>
      <c r="Y738" s="7"/>
      <c r="Z738" s="7"/>
      <c r="AA738" s="8">
        <f>+Tabla1[[#This Row],[FECHA DE
NACIMIENTO]]</f>
        <v>25690</v>
      </c>
      <c r="AB738" s="20"/>
      <c r="AC738" s="7"/>
      <c r="AD738" s="7" t="str">
        <f>IF(COUNTIF(D$1:D737,D738)=0,"OK","Duplicado")</f>
        <v>OK</v>
      </c>
      <c r="AE738" s="7" t="str">
        <f t="shared" ca="1" si="115"/>
        <v>Inactivo</v>
      </c>
      <c r="AF738" s="9" t="s">
        <v>1720</v>
      </c>
      <c r="AG738" s="9" t="str">
        <f t="shared" si="118"/>
        <v/>
      </c>
      <c r="AH738" s="7"/>
      <c r="AI738" s="7"/>
      <c r="AJ738" s="7"/>
      <c r="AK738" s="7"/>
      <c r="AL738" s="7"/>
      <c r="AM738" s="7"/>
      <c r="AN738" s="7"/>
      <c r="AO738" s="7" t="e">
        <f ca="1">SEPARARAPELLIDOS2018(Tabla1[[#This Row],[APELLIDOS Y NOMBRES]])</f>
        <v>#NAME?</v>
      </c>
      <c r="AP738" s="7">
        <f t="shared" ca="1" si="119"/>
        <v>0</v>
      </c>
      <c r="AQ738" s="7">
        <f t="shared" ca="1" si="120"/>
        <v>0</v>
      </c>
      <c r="AR738" s="7">
        <f t="shared" ca="1" si="121"/>
        <v>0</v>
      </c>
      <c r="AS738" s="7" t="e">
        <f ca="1">QuitarSimbolos(Tabla1[[#This Row],[CODTRA5]])</f>
        <v>#NAME?</v>
      </c>
      <c r="AT738" s="7" t="s">
        <v>1703</v>
      </c>
      <c r="AU738" s="7">
        <f t="shared" si="116"/>
        <v>1</v>
      </c>
      <c r="AV738" s="7">
        <v>1</v>
      </c>
      <c r="AW738" s="7" t="str">
        <f>+Tabla1[[#This Row],[DNI23]]</f>
        <v>30833736</v>
      </c>
      <c r="AX738" s="7">
        <v>604</v>
      </c>
      <c r="AY738" s="11">
        <f>+Tabla1[[#This Row],[FECHA DE
NACIMIENTO]]</f>
        <v>25690</v>
      </c>
      <c r="AZ738" s="7">
        <f ca="1">+Tabla1[[#This Row],[CODTRA6]]</f>
        <v>0</v>
      </c>
      <c r="BA738" s="7">
        <f ca="1">+Tabla1[[#This Row],[CODTRA7]]</f>
        <v>0</v>
      </c>
      <c r="BB738" s="7" t="e">
        <f ca="1">+Tabla1[[#This Row],[CODTRA8]]</f>
        <v>#NAME?</v>
      </c>
      <c r="BC738" s="7">
        <f>+Tabla1[[#This Row],[SEXO]]</f>
        <v>1</v>
      </c>
      <c r="BD738" s="7">
        <v>9589</v>
      </c>
      <c r="BE738" s="7"/>
      <c r="BF738" s="7">
        <v>959616135</v>
      </c>
      <c r="BG738" s="10" t="s">
        <v>1704</v>
      </c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</row>
    <row r="739" spans="1:88" ht="15" x14ac:dyDescent="0.25">
      <c r="A739">
        <v>738</v>
      </c>
      <c r="B739" s="28">
        <v>561</v>
      </c>
      <c r="C739" s="28" t="s">
        <v>1206</v>
      </c>
      <c r="D739" s="45">
        <v>46506998</v>
      </c>
      <c r="E739" s="35" t="s">
        <v>3071</v>
      </c>
      <c r="F739" s="29"/>
      <c r="G739" s="29" t="s">
        <v>1702</v>
      </c>
      <c r="H739" s="30">
        <f t="shared" si="117"/>
        <v>33092</v>
      </c>
      <c r="I739" s="29"/>
      <c r="J739" s="28">
        <v>0</v>
      </c>
      <c r="K739" s="31">
        <v>0</v>
      </c>
      <c r="L739" s="7"/>
      <c r="M739" s="7"/>
      <c r="N739" s="7"/>
      <c r="O739" s="32" t="str">
        <f>"Retención Judicial "&amp;(Tabla1[[#This Row],[JUDICIAL]]*100)&amp;"%"</f>
        <v>Retención Judicial 0%</v>
      </c>
      <c r="P739" s="7"/>
      <c r="Q739" s="33">
        <f t="shared" si="122"/>
        <v>930</v>
      </c>
      <c r="R739" s="34">
        <f>+Tabla1[[#This Row],[MINIMO VITAL]]*9%</f>
        <v>83.7</v>
      </c>
      <c r="S739" s="7"/>
      <c r="T739" s="7">
        <f t="shared" ca="1" si="113"/>
        <v>28</v>
      </c>
      <c r="U739" s="7" t="str">
        <f t="shared" si="114"/>
        <v>46506998</v>
      </c>
      <c r="V739" s="7"/>
      <c r="W739" s="7"/>
      <c r="X739" s="7"/>
      <c r="Y739" s="7"/>
      <c r="Z739" s="7"/>
      <c r="AA739" s="8">
        <f>+Tabla1[[#This Row],[FECHA DE
NACIMIENTO]]</f>
        <v>33092</v>
      </c>
      <c r="AB739" s="20"/>
      <c r="AC739" s="7"/>
      <c r="AD739" s="7" t="str">
        <f>IF(COUNTIF(D$1:D738,D739)=0,"OK","Duplicado")</f>
        <v>OK</v>
      </c>
      <c r="AE739" s="7" t="str">
        <f t="shared" ca="1" si="115"/>
        <v>Inactivo</v>
      </c>
      <c r="AF739" s="9" t="s">
        <v>1207</v>
      </c>
      <c r="AG739" s="9" t="str">
        <f t="shared" si="118"/>
        <v>CMAC</v>
      </c>
      <c r="AH739" s="7"/>
      <c r="AI739" s="7"/>
      <c r="AJ739" s="7"/>
      <c r="AK739" s="7"/>
      <c r="AL739" s="7"/>
      <c r="AM739" s="7"/>
      <c r="AN739" s="7"/>
      <c r="AO739" s="7" t="e">
        <f ca="1">SEPARARAPELLIDOS2018(Tabla1[[#This Row],[APELLIDOS Y NOMBRES]])</f>
        <v>#NAME?</v>
      </c>
      <c r="AP739" s="7">
        <f t="shared" ca="1" si="119"/>
        <v>0</v>
      </c>
      <c r="AQ739" s="7">
        <f t="shared" ca="1" si="120"/>
        <v>0</v>
      </c>
      <c r="AR739" s="7">
        <f t="shared" ca="1" si="121"/>
        <v>0</v>
      </c>
      <c r="AS739" s="7" t="e">
        <f ca="1">QuitarSimbolos(Tabla1[[#This Row],[CODTRA5]])</f>
        <v>#NAME?</v>
      </c>
      <c r="AT739" s="7" t="s">
        <v>1703</v>
      </c>
      <c r="AU739" s="7">
        <f t="shared" si="116"/>
        <v>1</v>
      </c>
      <c r="AV739" s="7">
        <v>1</v>
      </c>
      <c r="AW739" s="7" t="str">
        <f>+Tabla1[[#This Row],[DNI23]]</f>
        <v>46506998</v>
      </c>
      <c r="AX739" s="7">
        <v>604</v>
      </c>
      <c r="AY739" s="11">
        <f>+Tabla1[[#This Row],[FECHA DE
NACIMIENTO]]</f>
        <v>33092</v>
      </c>
      <c r="AZ739" s="7">
        <f ca="1">+Tabla1[[#This Row],[CODTRA6]]</f>
        <v>0</v>
      </c>
      <c r="BA739" s="7">
        <f ca="1">+Tabla1[[#This Row],[CODTRA7]]</f>
        <v>0</v>
      </c>
      <c r="BB739" s="7" t="e">
        <f ca="1">+Tabla1[[#This Row],[CODTRA8]]</f>
        <v>#NAME?</v>
      </c>
      <c r="BC739" s="7">
        <f>+Tabla1[[#This Row],[SEXO]]</f>
        <v>1</v>
      </c>
      <c r="BD739" s="7">
        <v>9589</v>
      </c>
      <c r="BE739" s="7"/>
      <c r="BF739" s="7">
        <v>959616135</v>
      </c>
      <c r="BG739" s="10" t="s">
        <v>1704</v>
      </c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</row>
    <row r="740" spans="1:88" ht="15" x14ac:dyDescent="0.25">
      <c r="A740">
        <v>739</v>
      </c>
      <c r="B740" s="28">
        <v>98</v>
      </c>
      <c r="C740" s="28" t="s">
        <v>1208</v>
      </c>
      <c r="D740" s="45">
        <v>30826312</v>
      </c>
      <c r="E740" s="35" t="s">
        <v>3072</v>
      </c>
      <c r="F740" s="29"/>
      <c r="G740" s="29" t="s">
        <v>1702</v>
      </c>
      <c r="H740" s="30">
        <f t="shared" si="117"/>
        <v>21745</v>
      </c>
      <c r="I740" s="29"/>
      <c r="J740" s="28">
        <v>0</v>
      </c>
      <c r="K740" s="31">
        <v>0</v>
      </c>
      <c r="L740" s="7"/>
      <c r="M740" s="7"/>
      <c r="N740" s="7"/>
      <c r="O740" s="32" t="str">
        <f>"Retención Judicial "&amp;(Tabla1[[#This Row],[JUDICIAL]]*100)&amp;"%"</f>
        <v>Retención Judicial 0%</v>
      </c>
      <c r="P740" s="7"/>
      <c r="Q740" s="33">
        <f t="shared" si="122"/>
        <v>930</v>
      </c>
      <c r="R740" s="34">
        <f>+Tabla1[[#This Row],[MINIMO VITAL]]*9%</f>
        <v>83.7</v>
      </c>
      <c r="S740" s="7"/>
      <c r="T740" s="7">
        <f t="shared" ca="1" si="113"/>
        <v>59</v>
      </c>
      <c r="U740" s="7" t="str">
        <f t="shared" si="114"/>
        <v>30826312</v>
      </c>
      <c r="V740" s="7"/>
      <c r="W740" s="7"/>
      <c r="X740" s="7"/>
      <c r="Y740" s="7"/>
      <c r="Z740" s="7"/>
      <c r="AA740" s="8">
        <f>+Tabla1[[#This Row],[FECHA DE
NACIMIENTO]]</f>
        <v>21745</v>
      </c>
      <c r="AB740" s="20"/>
      <c r="AC740" s="7"/>
      <c r="AD740" s="7" t="str">
        <f>IF(COUNTIF(D$1:D739,D740)=0,"OK","Duplicado")</f>
        <v>OK</v>
      </c>
      <c r="AE740" s="7" t="str">
        <f t="shared" ca="1" si="115"/>
        <v>Inactivo</v>
      </c>
      <c r="AF740" s="9" t="s">
        <v>1209</v>
      </c>
      <c r="AG740" s="9" t="str">
        <f t="shared" si="118"/>
        <v>CMAC</v>
      </c>
      <c r="AH740" s="7"/>
      <c r="AI740" s="7"/>
      <c r="AJ740" s="7"/>
      <c r="AK740" s="7"/>
      <c r="AL740" s="7"/>
      <c r="AM740" s="7"/>
      <c r="AN740" s="7"/>
      <c r="AO740" s="7" t="e">
        <f ca="1">SEPARARAPELLIDOS2018(Tabla1[[#This Row],[APELLIDOS Y NOMBRES]])</f>
        <v>#NAME?</v>
      </c>
      <c r="AP740" s="7">
        <f t="shared" ca="1" si="119"/>
        <v>0</v>
      </c>
      <c r="AQ740" s="7">
        <f t="shared" ca="1" si="120"/>
        <v>0</v>
      </c>
      <c r="AR740" s="7">
        <f t="shared" ca="1" si="121"/>
        <v>0</v>
      </c>
      <c r="AS740" s="7" t="e">
        <f ca="1">QuitarSimbolos(Tabla1[[#This Row],[CODTRA5]])</f>
        <v>#NAME?</v>
      </c>
      <c r="AT740" s="7" t="s">
        <v>1703</v>
      </c>
      <c r="AU740" s="7">
        <f t="shared" si="116"/>
        <v>1</v>
      </c>
      <c r="AV740" s="7">
        <v>1</v>
      </c>
      <c r="AW740" s="7" t="str">
        <f>+Tabla1[[#This Row],[DNI23]]</f>
        <v>30826312</v>
      </c>
      <c r="AX740" s="7">
        <v>604</v>
      </c>
      <c r="AY740" s="11">
        <f>+Tabla1[[#This Row],[FECHA DE
NACIMIENTO]]</f>
        <v>21745</v>
      </c>
      <c r="AZ740" s="7">
        <f ca="1">+Tabla1[[#This Row],[CODTRA6]]</f>
        <v>0</v>
      </c>
      <c r="BA740" s="7">
        <f ca="1">+Tabla1[[#This Row],[CODTRA7]]</f>
        <v>0</v>
      </c>
      <c r="BB740" s="7" t="e">
        <f ca="1">+Tabla1[[#This Row],[CODTRA8]]</f>
        <v>#NAME?</v>
      </c>
      <c r="BC740" s="7">
        <f>+Tabla1[[#This Row],[SEXO]]</f>
        <v>1</v>
      </c>
      <c r="BD740" s="7">
        <v>9589</v>
      </c>
      <c r="BE740" s="7"/>
      <c r="BF740" s="7">
        <v>959616135</v>
      </c>
      <c r="BG740" s="10" t="s">
        <v>1704</v>
      </c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</row>
    <row r="741" spans="1:88" ht="15" x14ac:dyDescent="0.25">
      <c r="A741">
        <v>740</v>
      </c>
      <c r="B741" s="28">
        <v>1162</v>
      </c>
      <c r="C741" s="28" t="s">
        <v>1210</v>
      </c>
      <c r="D741" s="45">
        <v>42845454</v>
      </c>
      <c r="E741" s="35" t="s">
        <v>3073</v>
      </c>
      <c r="F741" s="29"/>
      <c r="G741" s="29" t="s">
        <v>1702</v>
      </c>
      <c r="H741" s="30">
        <f t="shared" si="117"/>
        <v>31021</v>
      </c>
      <c r="I741" s="29"/>
      <c r="J741" s="28">
        <v>0</v>
      </c>
      <c r="K741" s="31">
        <v>0</v>
      </c>
      <c r="L741" s="7"/>
      <c r="M741" s="7"/>
      <c r="N741" s="7"/>
      <c r="O741" s="32" t="str">
        <f>"Retención Judicial "&amp;(Tabla1[[#This Row],[JUDICIAL]]*100)&amp;"%"</f>
        <v>Retención Judicial 0%</v>
      </c>
      <c r="P741" s="7"/>
      <c r="Q741" s="33">
        <f t="shared" si="122"/>
        <v>930</v>
      </c>
      <c r="R741" s="34">
        <f>+Tabla1[[#This Row],[MINIMO VITAL]]*9%</f>
        <v>83.7</v>
      </c>
      <c r="S741" s="7"/>
      <c r="T741" s="7">
        <f t="shared" ca="1" si="113"/>
        <v>34</v>
      </c>
      <c r="U741" s="7" t="str">
        <f t="shared" si="114"/>
        <v>42845454</v>
      </c>
      <c r="V741" s="7"/>
      <c r="W741" s="7"/>
      <c r="X741" s="7"/>
      <c r="Y741" s="7"/>
      <c r="Z741" s="7"/>
      <c r="AA741" s="8">
        <f>+Tabla1[[#This Row],[FECHA DE
NACIMIENTO]]</f>
        <v>31021</v>
      </c>
      <c r="AB741" s="20"/>
      <c r="AC741" s="7"/>
      <c r="AD741" s="7" t="str">
        <f>IF(COUNTIF(D$1:D740,D741)=0,"OK","Duplicado")</f>
        <v>OK</v>
      </c>
      <c r="AE741" s="7" t="str">
        <f t="shared" ca="1" si="115"/>
        <v>Inactivo</v>
      </c>
      <c r="AF741" s="9" t="s">
        <v>1211</v>
      </c>
      <c r="AG741" s="9" t="str">
        <f t="shared" si="118"/>
        <v>CMAC</v>
      </c>
      <c r="AH741" s="7"/>
      <c r="AI741" s="7"/>
      <c r="AJ741" s="7"/>
      <c r="AK741" s="7"/>
      <c r="AL741" s="7"/>
      <c r="AM741" s="7"/>
      <c r="AN741" s="7"/>
      <c r="AO741" s="7" t="e">
        <f ca="1">SEPARARAPELLIDOS2018(Tabla1[[#This Row],[APELLIDOS Y NOMBRES]])</f>
        <v>#NAME?</v>
      </c>
      <c r="AP741" s="7">
        <f t="shared" ca="1" si="119"/>
        <v>0</v>
      </c>
      <c r="AQ741" s="7">
        <f t="shared" ca="1" si="120"/>
        <v>0</v>
      </c>
      <c r="AR741" s="7">
        <f t="shared" ca="1" si="121"/>
        <v>0</v>
      </c>
      <c r="AS741" s="7" t="e">
        <f ca="1">QuitarSimbolos(Tabla1[[#This Row],[CODTRA5]])</f>
        <v>#NAME?</v>
      </c>
      <c r="AT741" s="7" t="s">
        <v>1974</v>
      </c>
      <c r="AU741" s="7">
        <f t="shared" si="116"/>
        <v>2</v>
      </c>
      <c r="AV741" s="7">
        <v>1</v>
      </c>
      <c r="AW741" s="7" t="str">
        <f>+Tabla1[[#This Row],[DNI23]]</f>
        <v>42845454</v>
      </c>
      <c r="AX741" s="7">
        <v>604</v>
      </c>
      <c r="AY741" s="11">
        <f>+Tabla1[[#This Row],[FECHA DE
NACIMIENTO]]</f>
        <v>31021</v>
      </c>
      <c r="AZ741" s="7">
        <f ca="1">+Tabla1[[#This Row],[CODTRA6]]</f>
        <v>0</v>
      </c>
      <c r="BA741" s="7">
        <f ca="1">+Tabla1[[#This Row],[CODTRA7]]</f>
        <v>0</v>
      </c>
      <c r="BB741" s="7" t="e">
        <f ca="1">+Tabla1[[#This Row],[CODTRA8]]</f>
        <v>#NAME?</v>
      </c>
      <c r="BC741" s="7">
        <f>+Tabla1[[#This Row],[SEXO]]</f>
        <v>2</v>
      </c>
      <c r="BD741" s="7">
        <v>9589</v>
      </c>
      <c r="BE741" s="7"/>
      <c r="BF741" s="7">
        <v>959616135</v>
      </c>
      <c r="BG741" s="10" t="s">
        <v>1704</v>
      </c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</row>
    <row r="742" spans="1:88" ht="15" x14ac:dyDescent="0.25">
      <c r="A742">
        <v>741</v>
      </c>
      <c r="B742" s="28">
        <v>1163</v>
      </c>
      <c r="C742" s="28" t="s">
        <v>1212</v>
      </c>
      <c r="D742" s="45">
        <v>41734307</v>
      </c>
      <c r="E742" s="35" t="s">
        <v>3074</v>
      </c>
      <c r="F742" s="29"/>
      <c r="G742" s="29" t="s">
        <v>1702</v>
      </c>
      <c r="H742" s="30">
        <f t="shared" si="117"/>
        <v>30399</v>
      </c>
      <c r="I742" s="29"/>
      <c r="J742" s="28">
        <v>0</v>
      </c>
      <c r="K742" s="31">
        <v>0</v>
      </c>
      <c r="L742" s="7"/>
      <c r="M742" s="7"/>
      <c r="N742" s="7"/>
      <c r="O742" s="32" t="str">
        <f>"Retención Judicial "&amp;(Tabla1[[#This Row],[JUDICIAL]]*100)&amp;"%"</f>
        <v>Retención Judicial 0%</v>
      </c>
      <c r="P742" s="7"/>
      <c r="Q742" s="33">
        <f t="shared" si="122"/>
        <v>930</v>
      </c>
      <c r="R742" s="34">
        <f>+Tabla1[[#This Row],[MINIMO VITAL]]*9%</f>
        <v>83.7</v>
      </c>
      <c r="S742" s="7"/>
      <c r="T742" s="7">
        <f t="shared" ca="1" si="113"/>
        <v>36</v>
      </c>
      <c r="U742" s="7" t="str">
        <f t="shared" si="114"/>
        <v>41734307</v>
      </c>
      <c r="V742" s="7"/>
      <c r="W742" s="7"/>
      <c r="X742" s="7"/>
      <c r="Y742" s="7"/>
      <c r="Z742" s="7"/>
      <c r="AA742" s="8">
        <f>+Tabla1[[#This Row],[FECHA DE
NACIMIENTO]]</f>
        <v>30399</v>
      </c>
      <c r="AB742" s="20"/>
      <c r="AC742" s="7"/>
      <c r="AD742" s="7" t="str">
        <f>IF(COUNTIF(D$1:D741,D742)=0,"OK","Duplicado")</f>
        <v>OK</v>
      </c>
      <c r="AE742" s="7" t="str">
        <f t="shared" ca="1" si="115"/>
        <v>Inactivo</v>
      </c>
      <c r="AF742" s="9" t="s">
        <v>1213</v>
      </c>
      <c r="AG742" s="9" t="str">
        <f t="shared" si="118"/>
        <v>CMAC</v>
      </c>
      <c r="AH742" s="7"/>
      <c r="AI742" s="7"/>
      <c r="AJ742" s="7"/>
      <c r="AK742" s="7"/>
      <c r="AL742" s="7"/>
      <c r="AM742" s="7"/>
      <c r="AN742" s="7"/>
      <c r="AO742" s="7" t="e">
        <f ca="1">SEPARARAPELLIDOS2018(Tabla1[[#This Row],[APELLIDOS Y NOMBRES]])</f>
        <v>#NAME?</v>
      </c>
      <c r="AP742" s="7">
        <f t="shared" ca="1" si="119"/>
        <v>0</v>
      </c>
      <c r="AQ742" s="7">
        <f t="shared" ca="1" si="120"/>
        <v>0</v>
      </c>
      <c r="AR742" s="7">
        <f t="shared" ca="1" si="121"/>
        <v>0</v>
      </c>
      <c r="AS742" s="7" t="e">
        <f ca="1">QuitarSimbolos(Tabla1[[#This Row],[CODTRA5]])</f>
        <v>#NAME?</v>
      </c>
      <c r="AT742" s="7" t="s">
        <v>1703</v>
      </c>
      <c r="AU742" s="7">
        <f t="shared" si="116"/>
        <v>1</v>
      </c>
      <c r="AV742" s="7">
        <v>1</v>
      </c>
      <c r="AW742" s="7" t="str">
        <f>+Tabla1[[#This Row],[DNI23]]</f>
        <v>41734307</v>
      </c>
      <c r="AX742" s="7">
        <v>604</v>
      </c>
      <c r="AY742" s="11">
        <f>+Tabla1[[#This Row],[FECHA DE
NACIMIENTO]]</f>
        <v>30399</v>
      </c>
      <c r="AZ742" s="7">
        <f ca="1">+Tabla1[[#This Row],[CODTRA6]]</f>
        <v>0</v>
      </c>
      <c r="BA742" s="7">
        <f ca="1">+Tabla1[[#This Row],[CODTRA7]]</f>
        <v>0</v>
      </c>
      <c r="BB742" s="7" t="e">
        <f ca="1">+Tabla1[[#This Row],[CODTRA8]]</f>
        <v>#NAME?</v>
      </c>
      <c r="BC742" s="7">
        <f>+Tabla1[[#This Row],[SEXO]]</f>
        <v>1</v>
      </c>
      <c r="BD742" s="7">
        <v>9589</v>
      </c>
      <c r="BE742" s="7"/>
      <c r="BF742" s="7">
        <v>959616135</v>
      </c>
      <c r="BG742" s="10" t="s">
        <v>1704</v>
      </c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</row>
    <row r="743" spans="1:88" ht="15" x14ac:dyDescent="0.25">
      <c r="A743">
        <v>742</v>
      </c>
      <c r="B743" s="28">
        <v>1164</v>
      </c>
      <c r="C743" s="28" t="s">
        <v>1214</v>
      </c>
      <c r="D743" s="45">
        <v>30856205</v>
      </c>
      <c r="E743" s="35" t="s">
        <v>3075</v>
      </c>
      <c r="F743" s="29" t="s">
        <v>3076</v>
      </c>
      <c r="G743" s="29" t="s">
        <v>1757</v>
      </c>
      <c r="H743" s="30">
        <f t="shared" si="117"/>
        <v>26831</v>
      </c>
      <c r="I743" s="29" t="s">
        <v>1737</v>
      </c>
      <c r="J743" s="28">
        <v>0</v>
      </c>
      <c r="K743" s="31">
        <v>0</v>
      </c>
      <c r="L743" s="7"/>
      <c r="M743" s="7"/>
      <c r="N743" s="7"/>
      <c r="O743" s="32" t="str">
        <f>"Retención Judicial "&amp;(Tabla1[[#This Row],[JUDICIAL]]*100)&amp;"%"</f>
        <v>Retención Judicial 0%</v>
      </c>
      <c r="P743" s="7"/>
      <c r="Q743" s="33">
        <f t="shared" si="122"/>
        <v>930</v>
      </c>
      <c r="R743" s="34">
        <f>+Tabla1[[#This Row],[MINIMO VITAL]]*9%</f>
        <v>83.7</v>
      </c>
      <c r="S743" s="7"/>
      <c r="T743" s="7">
        <f t="shared" ca="1" si="113"/>
        <v>45</v>
      </c>
      <c r="U743" s="7" t="str">
        <f t="shared" si="114"/>
        <v>30856205</v>
      </c>
      <c r="V743" s="7"/>
      <c r="W743" s="7"/>
      <c r="X743" s="7"/>
      <c r="Y743" s="7"/>
      <c r="Z743" s="7"/>
      <c r="AA743" s="8">
        <f>+Tabla1[[#This Row],[FECHA DE
NACIMIENTO]]</f>
        <v>26831</v>
      </c>
      <c r="AB743" s="20"/>
      <c r="AC743" s="7"/>
      <c r="AD743" s="7" t="str">
        <f>IF(COUNTIF(D$1:D742,D743)=0,"OK","Duplicado")</f>
        <v>OK</v>
      </c>
      <c r="AE743" s="7" t="str">
        <f t="shared" ca="1" si="115"/>
        <v>Inactivo</v>
      </c>
      <c r="AF743" s="9" t="s">
        <v>1215</v>
      </c>
      <c r="AG743" s="9" t="str">
        <f t="shared" si="118"/>
        <v>CMAC</v>
      </c>
      <c r="AH743" s="7"/>
      <c r="AI743" s="7"/>
      <c r="AJ743" s="7"/>
      <c r="AK743" s="7"/>
      <c r="AL743" s="7"/>
      <c r="AM743" s="7"/>
      <c r="AN743" s="7"/>
      <c r="AO743" s="7" t="e">
        <f ca="1">SEPARARAPELLIDOS2018(Tabla1[[#This Row],[APELLIDOS Y NOMBRES]])</f>
        <v>#NAME?</v>
      </c>
      <c r="AP743" s="7">
        <f t="shared" ca="1" si="119"/>
        <v>0</v>
      </c>
      <c r="AQ743" s="7">
        <f t="shared" ca="1" si="120"/>
        <v>0</v>
      </c>
      <c r="AR743" s="7">
        <f t="shared" ca="1" si="121"/>
        <v>0</v>
      </c>
      <c r="AS743" s="7" t="e">
        <f ca="1">QuitarSimbolos(Tabla1[[#This Row],[CODTRA5]])</f>
        <v>#NAME?</v>
      </c>
      <c r="AT743" s="7" t="s">
        <v>1703</v>
      </c>
      <c r="AU743" s="7">
        <f t="shared" si="116"/>
        <v>1</v>
      </c>
      <c r="AV743" s="7">
        <v>1</v>
      </c>
      <c r="AW743" s="7" t="str">
        <f>+Tabla1[[#This Row],[DNI23]]</f>
        <v>30856205</v>
      </c>
      <c r="AX743" s="7">
        <v>604</v>
      </c>
      <c r="AY743" s="11">
        <f>+Tabla1[[#This Row],[FECHA DE
NACIMIENTO]]</f>
        <v>26831</v>
      </c>
      <c r="AZ743" s="7">
        <f ca="1">+Tabla1[[#This Row],[CODTRA6]]</f>
        <v>0</v>
      </c>
      <c r="BA743" s="7">
        <f ca="1">+Tabla1[[#This Row],[CODTRA7]]</f>
        <v>0</v>
      </c>
      <c r="BB743" s="7" t="e">
        <f ca="1">+Tabla1[[#This Row],[CODTRA8]]</f>
        <v>#NAME?</v>
      </c>
      <c r="BC743" s="7">
        <f>+Tabla1[[#This Row],[SEXO]]</f>
        <v>1</v>
      </c>
      <c r="BD743" s="7">
        <v>9589</v>
      </c>
      <c r="BE743" s="7"/>
      <c r="BF743" s="7">
        <v>959616135</v>
      </c>
      <c r="BG743" s="10" t="s">
        <v>1704</v>
      </c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</row>
    <row r="744" spans="1:88" ht="15" x14ac:dyDescent="0.25">
      <c r="A744">
        <v>743</v>
      </c>
      <c r="B744" s="28">
        <v>301</v>
      </c>
      <c r="C744" s="28" t="s">
        <v>3550</v>
      </c>
      <c r="D744" s="45">
        <v>80623733</v>
      </c>
      <c r="E744" s="35" t="s">
        <v>3544</v>
      </c>
      <c r="F744" s="29" t="s">
        <v>1720</v>
      </c>
      <c r="G744" s="29" t="s">
        <v>1702</v>
      </c>
      <c r="H744" s="30">
        <f t="shared" si="117"/>
        <v>27212</v>
      </c>
      <c r="I744" s="29" t="s">
        <v>1720</v>
      </c>
      <c r="J744" s="28">
        <v>0</v>
      </c>
      <c r="K744" s="31">
        <v>0</v>
      </c>
      <c r="L744" s="7"/>
      <c r="M744" s="7"/>
      <c r="N744" s="7"/>
      <c r="O744" s="32" t="str">
        <f>"Retención Judicial "&amp;(Tabla1[[#This Row],[JUDICIAL]]*100)&amp;"%"</f>
        <v>Retención Judicial 0%</v>
      </c>
      <c r="P744" s="7"/>
      <c r="Q744" s="33">
        <f t="shared" si="122"/>
        <v>930</v>
      </c>
      <c r="R744" s="34">
        <f>+Tabla1[[#This Row],[MINIMO VITAL]]*9%</f>
        <v>83.7</v>
      </c>
      <c r="S744" s="7"/>
      <c r="T744" s="7">
        <f t="shared" ca="1" si="113"/>
        <v>44</v>
      </c>
      <c r="U744" s="7" t="str">
        <f t="shared" si="114"/>
        <v>80623733</v>
      </c>
      <c r="V744" s="7"/>
      <c r="W744" s="7"/>
      <c r="X744" s="7"/>
      <c r="Y744" s="7"/>
      <c r="Z744" s="7"/>
      <c r="AA744" s="8">
        <f>+Tabla1[[#This Row],[FECHA DE
NACIMIENTO]]</f>
        <v>27212</v>
      </c>
      <c r="AB744" s="20"/>
      <c r="AC744" s="7"/>
      <c r="AD744" s="7" t="str">
        <f>IF(COUNTIF(D$1:D743,D744)=0,"OK","Duplicado")</f>
        <v>OK</v>
      </c>
      <c r="AE744" s="7" t="str">
        <f t="shared" ca="1" si="115"/>
        <v>Inactivo</v>
      </c>
      <c r="AF744" s="9" t="s">
        <v>1586</v>
      </c>
      <c r="AG744" s="9" t="str">
        <f t="shared" si="118"/>
        <v>CMAC</v>
      </c>
      <c r="AH744" s="7"/>
      <c r="AI744" s="7"/>
      <c r="AJ744" s="7"/>
      <c r="AK744" s="7"/>
      <c r="AL744" s="7"/>
      <c r="AM744" s="7"/>
      <c r="AN744" s="7"/>
      <c r="AO744" s="7" t="e">
        <f ca="1">SEPARARAPELLIDOS2018(Tabla1[[#This Row],[APELLIDOS Y NOMBRES]])</f>
        <v>#NAME?</v>
      </c>
      <c r="AP744" s="7">
        <f t="shared" ca="1" si="119"/>
        <v>0</v>
      </c>
      <c r="AQ744" s="7">
        <f t="shared" ca="1" si="120"/>
        <v>0</v>
      </c>
      <c r="AR744" s="7">
        <f t="shared" ca="1" si="121"/>
        <v>0</v>
      </c>
      <c r="AS744" s="7" t="e">
        <f ca="1">QuitarSimbolos(Tabla1[[#This Row],[CODTRA5]])</f>
        <v>#NAME?</v>
      </c>
      <c r="AT744" s="7" t="s">
        <v>1703</v>
      </c>
      <c r="AU744" s="7">
        <f t="shared" si="116"/>
        <v>1</v>
      </c>
      <c r="AV744" s="7">
        <v>1</v>
      </c>
      <c r="AW744" s="7" t="str">
        <f>+Tabla1[[#This Row],[DNI23]]</f>
        <v>80623733</v>
      </c>
      <c r="AX744" s="7">
        <v>604</v>
      </c>
      <c r="AY744" s="11">
        <f>+Tabla1[[#This Row],[FECHA DE
NACIMIENTO]]</f>
        <v>27212</v>
      </c>
      <c r="AZ744" s="7">
        <f ca="1">+Tabla1[[#This Row],[CODTRA6]]</f>
        <v>0</v>
      </c>
      <c r="BA744" s="7">
        <f ca="1">+Tabla1[[#This Row],[CODTRA7]]</f>
        <v>0</v>
      </c>
      <c r="BB744" s="7" t="e">
        <f ca="1">+Tabla1[[#This Row],[CODTRA8]]</f>
        <v>#NAME?</v>
      </c>
      <c r="BC744" s="7">
        <f>+Tabla1[[#This Row],[SEXO]]</f>
        <v>1</v>
      </c>
      <c r="BD744" s="7">
        <v>9589</v>
      </c>
      <c r="BE744" s="7"/>
      <c r="BF744" s="7">
        <v>959616135</v>
      </c>
      <c r="BG744" s="10" t="s">
        <v>1704</v>
      </c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</row>
    <row r="745" spans="1:88" ht="15" x14ac:dyDescent="0.25">
      <c r="A745">
        <v>744</v>
      </c>
      <c r="B745" s="28">
        <v>1166</v>
      </c>
      <c r="C745" s="28" t="s">
        <v>1216</v>
      </c>
      <c r="D745" s="45">
        <v>71122432</v>
      </c>
      <c r="E745" s="35" t="s">
        <v>3077</v>
      </c>
      <c r="F745" s="29" t="s">
        <v>3078</v>
      </c>
      <c r="G745" s="29" t="s">
        <v>1709</v>
      </c>
      <c r="H745" s="30">
        <f t="shared" si="117"/>
        <v>33563</v>
      </c>
      <c r="I745" s="29" t="s">
        <v>1710</v>
      </c>
      <c r="J745" s="28">
        <v>0</v>
      </c>
      <c r="K745" s="31">
        <v>0</v>
      </c>
      <c r="L745" s="7"/>
      <c r="M745" s="7"/>
      <c r="N745" s="7"/>
      <c r="O745" s="32" t="str">
        <f>"Retención Judicial "&amp;(Tabla1[[#This Row],[JUDICIAL]]*100)&amp;"%"</f>
        <v>Retención Judicial 0%</v>
      </c>
      <c r="P745" s="7"/>
      <c r="Q745" s="33">
        <f t="shared" si="122"/>
        <v>930</v>
      </c>
      <c r="R745" s="34">
        <f>+Tabla1[[#This Row],[MINIMO VITAL]]*9%</f>
        <v>83.7</v>
      </c>
      <c r="S745" s="7"/>
      <c r="T745" s="7">
        <f t="shared" ca="1" si="113"/>
        <v>27</v>
      </c>
      <c r="U745" s="7" t="str">
        <f t="shared" si="114"/>
        <v>71122432</v>
      </c>
      <c r="V745" s="7"/>
      <c r="W745" s="7"/>
      <c r="X745" s="7"/>
      <c r="Y745" s="7"/>
      <c r="Z745" s="7"/>
      <c r="AA745" s="8">
        <f>+Tabla1[[#This Row],[FECHA DE
NACIMIENTO]]</f>
        <v>33563</v>
      </c>
      <c r="AB745" s="20"/>
      <c r="AC745" s="7"/>
      <c r="AD745" s="7" t="str">
        <f>IF(COUNTIF(D$1:D744,D745)=0,"OK","Duplicado")</f>
        <v>OK</v>
      </c>
      <c r="AE745" s="7" t="str">
        <f t="shared" ca="1" si="115"/>
        <v>Inactivo</v>
      </c>
      <c r="AF745" s="9" t="s">
        <v>1217</v>
      </c>
      <c r="AG745" s="9" t="str">
        <f t="shared" si="118"/>
        <v>CMAC</v>
      </c>
      <c r="AH745" s="7"/>
      <c r="AI745" s="7"/>
      <c r="AJ745" s="7"/>
      <c r="AK745" s="7"/>
      <c r="AL745" s="7"/>
      <c r="AM745" s="7"/>
      <c r="AN745" s="7"/>
      <c r="AO745" s="7" t="e">
        <f ca="1">SEPARARAPELLIDOS2018(Tabla1[[#This Row],[APELLIDOS Y NOMBRES]])</f>
        <v>#NAME?</v>
      </c>
      <c r="AP745" s="7">
        <f t="shared" ca="1" si="119"/>
        <v>0</v>
      </c>
      <c r="AQ745" s="7">
        <f t="shared" ca="1" si="120"/>
        <v>0</v>
      </c>
      <c r="AR745" s="7">
        <f t="shared" ca="1" si="121"/>
        <v>0</v>
      </c>
      <c r="AS745" s="7" t="e">
        <f ca="1">QuitarSimbolos(Tabla1[[#This Row],[CODTRA5]])</f>
        <v>#NAME?</v>
      </c>
      <c r="AT745" s="7" t="s">
        <v>1703</v>
      </c>
      <c r="AU745" s="7">
        <f t="shared" si="116"/>
        <v>1</v>
      </c>
      <c r="AV745" s="7">
        <v>1</v>
      </c>
      <c r="AW745" s="7" t="str">
        <f>+Tabla1[[#This Row],[DNI23]]</f>
        <v>71122432</v>
      </c>
      <c r="AX745" s="7">
        <v>604</v>
      </c>
      <c r="AY745" s="11">
        <f>+Tabla1[[#This Row],[FECHA DE
NACIMIENTO]]</f>
        <v>33563</v>
      </c>
      <c r="AZ745" s="7">
        <f ca="1">+Tabla1[[#This Row],[CODTRA6]]</f>
        <v>0</v>
      </c>
      <c r="BA745" s="7">
        <f ca="1">+Tabla1[[#This Row],[CODTRA7]]</f>
        <v>0</v>
      </c>
      <c r="BB745" s="7" t="e">
        <f ca="1">+Tabla1[[#This Row],[CODTRA8]]</f>
        <v>#NAME?</v>
      </c>
      <c r="BC745" s="7">
        <f>+Tabla1[[#This Row],[SEXO]]</f>
        <v>1</v>
      </c>
      <c r="BD745" s="7">
        <v>9589</v>
      </c>
      <c r="BE745" s="7"/>
      <c r="BF745" s="7">
        <v>959616135</v>
      </c>
      <c r="BG745" s="10" t="s">
        <v>1704</v>
      </c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</row>
    <row r="746" spans="1:88" ht="15" x14ac:dyDescent="0.25">
      <c r="A746">
        <v>745</v>
      </c>
      <c r="B746" s="28">
        <v>94</v>
      </c>
      <c r="C746" s="28" t="s">
        <v>1218</v>
      </c>
      <c r="D746" s="45">
        <v>30828659</v>
      </c>
      <c r="E746" s="35" t="s">
        <v>3079</v>
      </c>
      <c r="F746" s="29" t="s">
        <v>3080</v>
      </c>
      <c r="G746" s="29" t="s">
        <v>1742</v>
      </c>
      <c r="H746" s="30">
        <f t="shared" si="117"/>
        <v>23286</v>
      </c>
      <c r="I746" s="29" t="s">
        <v>1737</v>
      </c>
      <c r="J746" s="28">
        <v>0</v>
      </c>
      <c r="K746" s="31">
        <v>0</v>
      </c>
      <c r="L746" s="7"/>
      <c r="M746" s="7"/>
      <c r="N746" s="7"/>
      <c r="O746" s="32" t="str">
        <f>"Retención Judicial "&amp;(Tabla1[[#This Row],[JUDICIAL]]*100)&amp;"%"</f>
        <v>Retención Judicial 0%</v>
      </c>
      <c r="P746" s="7"/>
      <c r="Q746" s="33">
        <f t="shared" si="122"/>
        <v>930</v>
      </c>
      <c r="R746" s="34">
        <f>+Tabla1[[#This Row],[MINIMO VITAL]]*9%</f>
        <v>83.7</v>
      </c>
      <c r="S746" s="7"/>
      <c r="T746" s="7">
        <f t="shared" ca="1" si="113"/>
        <v>55</v>
      </c>
      <c r="U746" s="7" t="str">
        <f t="shared" si="114"/>
        <v>30828659</v>
      </c>
      <c r="V746" s="7"/>
      <c r="W746" s="7"/>
      <c r="X746" s="7"/>
      <c r="Y746" s="7"/>
      <c r="Z746" s="7"/>
      <c r="AA746" s="8">
        <f>+Tabla1[[#This Row],[FECHA DE
NACIMIENTO]]</f>
        <v>23286</v>
      </c>
      <c r="AB746" s="20"/>
      <c r="AC746" s="7"/>
      <c r="AD746" s="7" t="str">
        <f>IF(COUNTIF(D$1:D745,D746)=0,"OK","Duplicado")</f>
        <v>OK</v>
      </c>
      <c r="AE746" s="7" t="str">
        <f t="shared" ca="1" si="115"/>
        <v>Inactivo</v>
      </c>
      <c r="AF746" s="9" t="s">
        <v>1219</v>
      </c>
      <c r="AG746" s="9" t="str">
        <f t="shared" si="118"/>
        <v>CMAC</v>
      </c>
      <c r="AH746" s="7"/>
      <c r="AI746" s="7"/>
      <c r="AJ746" s="7"/>
      <c r="AK746" s="7"/>
      <c r="AL746" s="7"/>
      <c r="AM746" s="7"/>
      <c r="AN746" s="7"/>
      <c r="AO746" s="7" t="e">
        <f ca="1">SEPARARAPELLIDOS2018(Tabla1[[#This Row],[APELLIDOS Y NOMBRES]])</f>
        <v>#NAME?</v>
      </c>
      <c r="AP746" s="7">
        <f t="shared" ca="1" si="119"/>
        <v>0</v>
      </c>
      <c r="AQ746" s="7">
        <f t="shared" ca="1" si="120"/>
        <v>0</v>
      </c>
      <c r="AR746" s="7">
        <f t="shared" ca="1" si="121"/>
        <v>0</v>
      </c>
      <c r="AS746" s="7" t="e">
        <f ca="1">QuitarSimbolos(Tabla1[[#This Row],[CODTRA5]])</f>
        <v>#NAME?</v>
      </c>
      <c r="AT746" s="7" t="s">
        <v>1703</v>
      </c>
      <c r="AU746" s="7">
        <f t="shared" si="116"/>
        <v>1</v>
      </c>
      <c r="AV746" s="7">
        <v>1</v>
      </c>
      <c r="AW746" s="7" t="str">
        <f>+Tabla1[[#This Row],[DNI23]]</f>
        <v>30828659</v>
      </c>
      <c r="AX746" s="7">
        <v>604</v>
      </c>
      <c r="AY746" s="11">
        <f>+Tabla1[[#This Row],[FECHA DE
NACIMIENTO]]</f>
        <v>23286</v>
      </c>
      <c r="AZ746" s="7">
        <f ca="1">+Tabla1[[#This Row],[CODTRA6]]</f>
        <v>0</v>
      </c>
      <c r="BA746" s="7">
        <f ca="1">+Tabla1[[#This Row],[CODTRA7]]</f>
        <v>0</v>
      </c>
      <c r="BB746" s="7" t="e">
        <f ca="1">+Tabla1[[#This Row],[CODTRA8]]</f>
        <v>#NAME?</v>
      </c>
      <c r="BC746" s="7">
        <f>+Tabla1[[#This Row],[SEXO]]</f>
        <v>1</v>
      </c>
      <c r="BD746" s="7">
        <v>9589</v>
      </c>
      <c r="BE746" s="7"/>
      <c r="BF746" s="7">
        <v>959616135</v>
      </c>
      <c r="BG746" s="10" t="s">
        <v>1704</v>
      </c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</row>
    <row r="747" spans="1:88" ht="15" x14ac:dyDescent="0.25">
      <c r="A747">
        <v>746</v>
      </c>
      <c r="B747" s="28">
        <v>1168</v>
      </c>
      <c r="C747" s="28" t="s">
        <v>1220</v>
      </c>
      <c r="D747" s="45">
        <v>71979127</v>
      </c>
      <c r="E747" s="35" t="s">
        <v>3081</v>
      </c>
      <c r="F747" s="29"/>
      <c r="G747" s="29" t="s">
        <v>1702</v>
      </c>
      <c r="H747" s="30">
        <f t="shared" si="117"/>
        <v>34549</v>
      </c>
      <c r="I747" s="29"/>
      <c r="J747" s="28">
        <v>0</v>
      </c>
      <c r="K747" s="31">
        <v>0</v>
      </c>
      <c r="L747" s="7"/>
      <c r="M747" s="7"/>
      <c r="N747" s="7"/>
      <c r="O747" s="32" t="str">
        <f>"Retención Judicial "&amp;(Tabla1[[#This Row],[JUDICIAL]]*100)&amp;"%"</f>
        <v>Retención Judicial 0%</v>
      </c>
      <c r="P747" s="7"/>
      <c r="Q747" s="33">
        <f t="shared" si="122"/>
        <v>930</v>
      </c>
      <c r="R747" s="34">
        <f>+Tabla1[[#This Row],[MINIMO VITAL]]*9%</f>
        <v>83.7</v>
      </c>
      <c r="S747" s="7"/>
      <c r="T747" s="7">
        <f t="shared" ca="1" si="113"/>
        <v>24</v>
      </c>
      <c r="U747" s="7" t="str">
        <f t="shared" si="114"/>
        <v>71979127</v>
      </c>
      <c r="V747" s="7"/>
      <c r="W747" s="7"/>
      <c r="X747" s="7"/>
      <c r="Y747" s="7"/>
      <c r="Z747" s="7"/>
      <c r="AA747" s="8">
        <f>+Tabla1[[#This Row],[FECHA DE
NACIMIENTO]]</f>
        <v>34549</v>
      </c>
      <c r="AB747" s="20"/>
      <c r="AC747" s="7"/>
      <c r="AD747" s="7" t="str">
        <f>IF(COUNTIF(D$1:D746,D747)=0,"OK","Duplicado")</f>
        <v>OK</v>
      </c>
      <c r="AE747" s="7" t="str">
        <f t="shared" ca="1" si="115"/>
        <v>Inactivo</v>
      </c>
      <c r="AF747" s="9" t="s">
        <v>1221</v>
      </c>
      <c r="AG747" s="9" t="str">
        <f t="shared" si="118"/>
        <v>CMAC</v>
      </c>
      <c r="AH747" s="7"/>
      <c r="AI747" s="7"/>
      <c r="AJ747" s="7"/>
      <c r="AK747" s="7"/>
      <c r="AL747" s="7"/>
      <c r="AM747" s="7"/>
      <c r="AN747" s="7"/>
      <c r="AO747" s="7" t="e">
        <f ca="1">SEPARARAPELLIDOS2018(Tabla1[[#This Row],[APELLIDOS Y NOMBRES]])</f>
        <v>#NAME?</v>
      </c>
      <c r="AP747" s="7">
        <f t="shared" ca="1" si="119"/>
        <v>0</v>
      </c>
      <c r="AQ747" s="7">
        <f t="shared" ca="1" si="120"/>
        <v>0</v>
      </c>
      <c r="AR747" s="7">
        <f t="shared" ca="1" si="121"/>
        <v>0</v>
      </c>
      <c r="AS747" s="7" t="e">
        <f ca="1">QuitarSimbolos(Tabla1[[#This Row],[CODTRA5]])</f>
        <v>#NAME?</v>
      </c>
      <c r="AT747" s="7" t="s">
        <v>1703</v>
      </c>
      <c r="AU747" s="7">
        <f t="shared" si="116"/>
        <v>1</v>
      </c>
      <c r="AV747" s="7">
        <v>1</v>
      </c>
      <c r="AW747" s="7" t="str">
        <f>+Tabla1[[#This Row],[DNI23]]</f>
        <v>71979127</v>
      </c>
      <c r="AX747" s="7">
        <v>604</v>
      </c>
      <c r="AY747" s="11">
        <f>+Tabla1[[#This Row],[FECHA DE
NACIMIENTO]]</f>
        <v>34549</v>
      </c>
      <c r="AZ747" s="7">
        <f ca="1">+Tabla1[[#This Row],[CODTRA6]]</f>
        <v>0</v>
      </c>
      <c r="BA747" s="7">
        <f ca="1">+Tabla1[[#This Row],[CODTRA7]]</f>
        <v>0</v>
      </c>
      <c r="BB747" s="7" t="e">
        <f ca="1">+Tabla1[[#This Row],[CODTRA8]]</f>
        <v>#NAME?</v>
      </c>
      <c r="BC747" s="7">
        <f>+Tabla1[[#This Row],[SEXO]]</f>
        <v>1</v>
      </c>
      <c r="BD747" s="7">
        <v>9589</v>
      </c>
      <c r="BE747" s="7"/>
      <c r="BF747" s="7">
        <v>959616135</v>
      </c>
      <c r="BG747" s="10" t="s">
        <v>1704</v>
      </c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</row>
    <row r="748" spans="1:88" ht="15" x14ac:dyDescent="0.25">
      <c r="A748">
        <v>747</v>
      </c>
      <c r="B748" s="28">
        <v>1292</v>
      </c>
      <c r="C748" s="28" t="s">
        <v>1222</v>
      </c>
      <c r="D748" s="45">
        <v>27283817</v>
      </c>
      <c r="E748" s="35" t="s">
        <v>3082</v>
      </c>
      <c r="F748" s="29"/>
      <c r="G748" s="29" t="s">
        <v>1702</v>
      </c>
      <c r="H748" s="30">
        <f t="shared" si="117"/>
        <v>26051</v>
      </c>
      <c r="I748" s="29"/>
      <c r="J748" s="28">
        <v>0</v>
      </c>
      <c r="K748" s="31">
        <v>0</v>
      </c>
      <c r="L748" s="7"/>
      <c r="M748" s="7"/>
      <c r="N748" s="7"/>
      <c r="O748" s="32" t="str">
        <f>"Retención Judicial "&amp;(Tabla1[[#This Row],[JUDICIAL]]*100)&amp;"%"</f>
        <v>Retención Judicial 0%</v>
      </c>
      <c r="P748" s="7"/>
      <c r="Q748" s="33">
        <f t="shared" si="122"/>
        <v>930</v>
      </c>
      <c r="R748" s="34">
        <f>+Tabla1[[#This Row],[MINIMO VITAL]]*9%</f>
        <v>83.7</v>
      </c>
      <c r="S748" s="7"/>
      <c r="T748" s="7">
        <f t="shared" ca="1" si="113"/>
        <v>47</v>
      </c>
      <c r="U748" s="7" t="str">
        <f t="shared" si="114"/>
        <v>27283817</v>
      </c>
      <c r="V748" s="7"/>
      <c r="W748" s="7"/>
      <c r="X748" s="7"/>
      <c r="Y748" s="7"/>
      <c r="Z748" s="7"/>
      <c r="AA748" s="8">
        <f>+Tabla1[[#This Row],[FECHA DE
NACIMIENTO]]</f>
        <v>26051</v>
      </c>
      <c r="AB748" s="20">
        <v>3.1</v>
      </c>
      <c r="AC748" s="7"/>
      <c r="AD748" s="7" t="str">
        <f>IF(COUNTIF(D$1:D747,D748)=0,"OK","Duplicado")</f>
        <v>OK</v>
      </c>
      <c r="AE748" s="7" t="str">
        <f t="shared" ca="1" si="115"/>
        <v>Inactivo</v>
      </c>
      <c r="AF748" s="9" t="s">
        <v>1223</v>
      </c>
      <c r="AG748" s="9" t="str">
        <f t="shared" si="118"/>
        <v>CMAC</v>
      </c>
      <c r="AH748" s="7"/>
      <c r="AI748" s="7"/>
      <c r="AJ748" s="7"/>
      <c r="AK748" s="7"/>
      <c r="AL748" s="7"/>
      <c r="AM748" s="7"/>
      <c r="AN748" s="7"/>
      <c r="AO748" s="7" t="e">
        <f ca="1">SEPARARAPELLIDOS2018(Tabla1[[#This Row],[APELLIDOS Y NOMBRES]])</f>
        <v>#NAME?</v>
      </c>
      <c r="AP748" s="7">
        <f t="shared" ca="1" si="119"/>
        <v>0</v>
      </c>
      <c r="AQ748" s="7">
        <f t="shared" ca="1" si="120"/>
        <v>0</v>
      </c>
      <c r="AR748" s="7">
        <f t="shared" ca="1" si="121"/>
        <v>0</v>
      </c>
      <c r="AS748" s="7" t="e">
        <f ca="1">QuitarSimbolos(Tabla1[[#This Row],[CODTRA5]])</f>
        <v>#NAME?</v>
      </c>
      <c r="AT748" s="7" t="s">
        <v>1703</v>
      </c>
      <c r="AU748" s="7">
        <f t="shared" si="116"/>
        <v>1</v>
      </c>
      <c r="AV748" s="7">
        <v>1</v>
      </c>
      <c r="AW748" s="7" t="str">
        <f>+Tabla1[[#This Row],[DNI23]]</f>
        <v>27283817</v>
      </c>
      <c r="AX748" s="7">
        <v>604</v>
      </c>
      <c r="AY748" s="11">
        <f>+Tabla1[[#This Row],[FECHA DE
NACIMIENTO]]</f>
        <v>26051</v>
      </c>
      <c r="AZ748" s="7">
        <f ca="1">+Tabla1[[#This Row],[CODTRA6]]</f>
        <v>0</v>
      </c>
      <c r="BA748" s="7">
        <f ca="1">+Tabla1[[#This Row],[CODTRA7]]</f>
        <v>0</v>
      </c>
      <c r="BB748" s="7" t="e">
        <f ca="1">+Tabla1[[#This Row],[CODTRA8]]</f>
        <v>#NAME?</v>
      </c>
      <c r="BC748" s="7">
        <f>+Tabla1[[#This Row],[SEXO]]</f>
        <v>1</v>
      </c>
      <c r="BD748" s="7">
        <v>9589</v>
      </c>
      <c r="BE748" s="7"/>
      <c r="BF748" s="7">
        <v>959616135</v>
      </c>
      <c r="BG748" s="10" t="s">
        <v>1704</v>
      </c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</row>
    <row r="749" spans="1:88" ht="15" x14ac:dyDescent="0.25">
      <c r="A749">
        <v>748</v>
      </c>
      <c r="B749" s="28">
        <v>428</v>
      </c>
      <c r="C749" s="28" t="s">
        <v>1224</v>
      </c>
      <c r="D749" s="45">
        <v>30821935</v>
      </c>
      <c r="E749" s="35" t="s">
        <v>3545</v>
      </c>
      <c r="F749" s="29" t="s">
        <v>1720</v>
      </c>
      <c r="G749" s="29" t="s">
        <v>1702</v>
      </c>
      <c r="H749" s="30">
        <f t="shared" si="117"/>
        <v>23087</v>
      </c>
      <c r="I749" s="29" t="s">
        <v>1720</v>
      </c>
      <c r="J749" s="28">
        <v>0</v>
      </c>
      <c r="K749" s="31">
        <v>0</v>
      </c>
      <c r="L749" s="7"/>
      <c r="M749" s="7"/>
      <c r="N749" s="7"/>
      <c r="O749" s="32" t="str">
        <f>"Retención Judicial "&amp;(Tabla1[[#This Row],[JUDICIAL]]*100)&amp;"%"</f>
        <v>Retención Judicial 0%</v>
      </c>
      <c r="P749" s="7"/>
      <c r="Q749" s="33">
        <f t="shared" si="122"/>
        <v>930</v>
      </c>
      <c r="R749" s="34">
        <f>+Tabla1[[#This Row],[MINIMO VITAL]]*9%</f>
        <v>83.7</v>
      </c>
      <c r="S749" s="7"/>
      <c r="T749" s="7">
        <f t="shared" ca="1" si="113"/>
        <v>56</v>
      </c>
      <c r="U749" s="7" t="str">
        <f t="shared" si="114"/>
        <v>30821935</v>
      </c>
      <c r="V749" s="7"/>
      <c r="W749" s="7"/>
      <c r="X749" s="7"/>
      <c r="Y749" s="7"/>
      <c r="Z749" s="7"/>
      <c r="AA749" s="8">
        <f>+Tabla1[[#This Row],[FECHA DE
NACIMIENTO]]</f>
        <v>23087</v>
      </c>
      <c r="AB749" s="20"/>
      <c r="AC749" s="7"/>
      <c r="AD749" s="7" t="str">
        <f>IF(COUNTIF(D$1:D748,D749)=0,"OK","Duplicado")</f>
        <v>OK</v>
      </c>
      <c r="AE749" s="7" t="str">
        <f t="shared" ca="1" si="115"/>
        <v>Inactivo</v>
      </c>
      <c r="AF749" s="9" t="s">
        <v>1720</v>
      </c>
      <c r="AG749" s="9" t="str">
        <f t="shared" si="118"/>
        <v/>
      </c>
      <c r="AH749" s="7"/>
      <c r="AI749" s="7"/>
      <c r="AJ749" s="7"/>
      <c r="AK749" s="7"/>
      <c r="AL749" s="7"/>
      <c r="AM749" s="7"/>
      <c r="AN749" s="7"/>
      <c r="AO749" s="7" t="e">
        <f ca="1">SEPARARAPELLIDOS2018(Tabla1[[#This Row],[APELLIDOS Y NOMBRES]])</f>
        <v>#NAME?</v>
      </c>
      <c r="AP749" s="7">
        <f t="shared" ca="1" si="119"/>
        <v>0</v>
      </c>
      <c r="AQ749" s="7">
        <f t="shared" ca="1" si="120"/>
        <v>0</v>
      </c>
      <c r="AR749" s="7">
        <f t="shared" ca="1" si="121"/>
        <v>0</v>
      </c>
      <c r="AS749" s="7" t="e">
        <f ca="1">QuitarSimbolos(Tabla1[[#This Row],[CODTRA5]])</f>
        <v>#NAME?</v>
      </c>
      <c r="AT749" s="7" t="s">
        <v>1703</v>
      </c>
      <c r="AU749" s="7">
        <f t="shared" si="116"/>
        <v>1</v>
      </c>
      <c r="AV749" s="7">
        <v>1</v>
      </c>
      <c r="AW749" s="7" t="str">
        <f>+Tabla1[[#This Row],[DNI23]]</f>
        <v>30821935</v>
      </c>
      <c r="AX749" s="7">
        <v>604</v>
      </c>
      <c r="AY749" s="11">
        <f>+Tabla1[[#This Row],[FECHA DE
NACIMIENTO]]</f>
        <v>23087</v>
      </c>
      <c r="AZ749" s="7">
        <f ca="1">+Tabla1[[#This Row],[CODTRA6]]</f>
        <v>0</v>
      </c>
      <c r="BA749" s="7">
        <f ca="1">+Tabla1[[#This Row],[CODTRA7]]</f>
        <v>0</v>
      </c>
      <c r="BB749" s="7" t="e">
        <f ca="1">+Tabla1[[#This Row],[CODTRA8]]</f>
        <v>#NAME?</v>
      </c>
      <c r="BC749" s="7">
        <f>+Tabla1[[#This Row],[SEXO]]</f>
        <v>1</v>
      </c>
      <c r="BD749" s="7">
        <v>9589</v>
      </c>
      <c r="BE749" s="7"/>
      <c r="BF749" s="7">
        <v>959616135</v>
      </c>
      <c r="BG749" s="10" t="s">
        <v>1704</v>
      </c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</row>
    <row r="750" spans="1:88" ht="15" x14ac:dyDescent="0.25">
      <c r="A750">
        <v>749</v>
      </c>
      <c r="B750" s="28">
        <v>146</v>
      </c>
      <c r="C750" s="28" t="s">
        <v>1225</v>
      </c>
      <c r="D750" s="45">
        <v>30833857</v>
      </c>
      <c r="E750" s="35" t="s">
        <v>3083</v>
      </c>
      <c r="F750" s="29" t="s">
        <v>3084</v>
      </c>
      <c r="G750" s="29" t="s">
        <v>1757</v>
      </c>
      <c r="H750" s="30">
        <f t="shared" si="117"/>
        <v>25785</v>
      </c>
      <c r="I750" s="29" t="s">
        <v>1710</v>
      </c>
      <c r="J750" s="28">
        <v>0</v>
      </c>
      <c r="K750" s="31">
        <v>0</v>
      </c>
      <c r="L750" s="7"/>
      <c r="M750" s="7"/>
      <c r="N750" s="7"/>
      <c r="O750" s="32" t="str">
        <f>"Retención Judicial "&amp;(Tabla1[[#This Row],[JUDICIAL]]*100)&amp;"%"</f>
        <v>Retención Judicial 0%</v>
      </c>
      <c r="P750" s="7"/>
      <c r="Q750" s="33">
        <f t="shared" si="122"/>
        <v>930</v>
      </c>
      <c r="R750" s="34">
        <f>+Tabla1[[#This Row],[MINIMO VITAL]]*9%</f>
        <v>83.7</v>
      </c>
      <c r="S750" s="7"/>
      <c r="T750" s="7">
        <f t="shared" ca="1" si="113"/>
        <v>48</v>
      </c>
      <c r="U750" s="7" t="str">
        <f t="shared" si="114"/>
        <v>30833857</v>
      </c>
      <c r="V750" s="7"/>
      <c r="W750" s="7"/>
      <c r="X750" s="7"/>
      <c r="Y750" s="7"/>
      <c r="Z750" s="7"/>
      <c r="AA750" s="8">
        <f>+Tabla1[[#This Row],[FECHA DE
NACIMIENTO]]</f>
        <v>25785</v>
      </c>
      <c r="AB750" s="20">
        <v>3.1</v>
      </c>
      <c r="AC750" s="7"/>
      <c r="AD750" s="7" t="str">
        <f>IF(COUNTIF(D$1:D749,D750)=0,"OK","Duplicado")</f>
        <v>OK</v>
      </c>
      <c r="AE750" s="7" t="str">
        <f t="shared" ca="1" si="115"/>
        <v>Inactivo</v>
      </c>
      <c r="AF750" s="9" t="s">
        <v>1226</v>
      </c>
      <c r="AG750" s="9" t="str">
        <f t="shared" si="118"/>
        <v>CMAC</v>
      </c>
      <c r="AH750" s="7"/>
      <c r="AI750" s="7"/>
      <c r="AJ750" s="7"/>
      <c r="AK750" s="7"/>
      <c r="AL750" s="7"/>
      <c r="AM750" s="7"/>
      <c r="AN750" s="7"/>
      <c r="AO750" s="7" t="e">
        <f ca="1">SEPARARAPELLIDOS2018(Tabla1[[#This Row],[APELLIDOS Y NOMBRES]])</f>
        <v>#NAME?</v>
      </c>
      <c r="AP750" s="7">
        <f t="shared" ca="1" si="119"/>
        <v>0</v>
      </c>
      <c r="AQ750" s="7">
        <f t="shared" ca="1" si="120"/>
        <v>0</v>
      </c>
      <c r="AR750" s="7">
        <f t="shared" ca="1" si="121"/>
        <v>0</v>
      </c>
      <c r="AS750" s="7" t="e">
        <f ca="1">QuitarSimbolos(Tabla1[[#This Row],[CODTRA5]])</f>
        <v>#NAME?</v>
      </c>
      <c r="AT750" s="7" t="s">
        <v>1703</v>
      </c>
      <c r="AU750" s="7">
        <f t="shared" si="116"/>
        <v>1</v>
      </c>
      <c r="AV750" s="7">
        <v>1</v>
      </c>
      <c r="AW750" s="7" t="str">
        <f>+Tabla1[[#This Row],[DNI23]]</f>
        <v>30833857</v>
      </c>
      <c r="AX750" s="7">
        <v>604</v>
      </c>
      <c r="AY750" s="11">
        <f>+Tabla1[[#This Row],[FECHA DE
NACIMIENTO]]</f>
        <v>25785</v>
      </c>
      <c r="AZ750" s="7">
        <f ca="1">+Tabla1[[#This Row],[CODTRA6]]</f>
        <v>0</v>
      </c>
      <c r="BA750" s="7">
        <f ca="1">+Tabla1[[#This Row],[CODTRA7]]</f>
        <v>0</v>
      </c>
      <c r="BB750" s="7" t="e">
        <f ca="1">+Tabla1[[#This Row],[CODTRA8]]</f>
        <v>#NAME?</v>
      </c>
      <c r="BC750" s="7">
        <f>+Tabla1[[#This Row],[SEXO]]</f>
        <v>1</v>
      </c>
      <c r="BD750" s="7">
        <v>9589</v>
      </c>
      <c r="BE750" s="7"/>
      <c r="BF750" s="7">
        <v>959616135</v>
      </c>
      <c r="BG750" s="10" t="s">
        <v>1704</v>
      </c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</row>
    <row r="751" spans="1:88" ht="15" x14ac:dyDescent="0.25">
      <c r="A751">
        <v>750</v>
      </c>
      <c r="B751" s="28">
        <v>554</v>
      </c>
      <c r="C751" s="28" t="s">
        <v>1227</v>
      </c>
      <c r="D751" s="45">
        <v>46126749</v>
      </c>
      <c r="E751" s="35" t="s">
        <v>3085</v>
      </c>
      <c r="F751" s="29"/>
      <c r="G751" s="29" t="s">
        <v>1702</v>
      </c>
      <c r="H751" s="30">
        <f t="shared" si="117"/>
        <v>32798</v>
      </c>
      <c r="I751" s="29"/>
      <c r="J751" s="28">
        <v>0</v>
      </c>
      <c r="K751" s="31">
        <v>0</v>
      </c>
      <c r="L751" s="7"/>
      <c r="M751" s="7"/>
      <c r="N751" s="7"/>
      <c r="O751" s="32" t="str">
        <f>"Retención Judicial "&amp;(Tabla1[[#This Row],[JUDICIAL]]*100)&amp;"%"</f>
        <v>Retención Judicial 0%</v>
      </c>
      <c r="P751" s="7"/>
      <c r="Q751" s="33">
        <f t="shared" si="122"/>
        <v>930</v>
      </c>
      <c r="R751" s="34">
        <f>+Tabla1[[#This Row],[MINIMO VITAL]]*9%</f>
        <v>83.7</v>
      </c>
      <c r="S751" s="7"/>
      <c r="T751" s="7">
        <f t="shared" ca="1" si="113"/>
        <v>29</v>
      </c>
      <c r="U751" s="7" t="str">
        <f t="shared" si="114"/>
        <v>46126749</v>
      </c>
      <c r="V751" s="7"/>
      <c r="W751" s="7"/>
      <c r="X751" s="7"/>
      <c r="Y751" s="7"/>
      <c r="Z751" s="7"/>
      <c r="AA751" s="8">
        <f>+Tabla1[[#This Row],[FECHA DE
NACIMIENTO]]</f>
        <v>32798</v>
      </c>
      <c r="AB751" s="20"/>
      <c r="AC751" s="7"/>
      <c r="AD751" s="7" t="str">
        <f>IF(COUNTIF(D$1:D750,D751)=0,"OK","Duplicado")</f>
        <v>OK</v>
      </c>
      <c r="AE751" s="7" t="str">
        <f t="shared" ca="1" si="115"/>
        <v>Inactivo</v>
      </c>
      <c r="AF751" s="9" t="s">
        <v>1228</v>
      </c>
      <c r="AG751" s="9" t="str">
        <f t="shared" si="118"/>
        <v>CMAC</v>
      </c>
      <c r="AH751" s="7"/>
      <c r="AI751" s="7"/>
      <c r="AJ751" s="7"/>
      <c r="AK751" s="7"/>
      <c r="AL751" s="7"/>
      <c r="AM751" s="7"/>
      <c r="AN751" s="7"/>
      <c r="AO751" s="7" t="e">
        <f ca="1">SEPARARAPELLIDOS2018(Tabla1[[#This Row],[APELLIDOS Y NOMBRES]])</f>
        <v>#NAME?</v>
      </c>
      <c r="AP751" s="7">
        <f t="shared" ca="1" si="119"/>
        <v>0</v>
      </c>
      <c r="AQ751" s="7">
        <f t="shared" ca="1" si="120"/>
        <v>0</v>
      </c>
      <c r="AR751" s="7">
        <f t="shared" ca="1" si="121"/>
        <v>0</v>
      </c>
      <c r="AS751" s="7" t="e">
        <f ca="1">QuitarSimbolos(Tabla1[[#This Row],[CODTRA5]])</f>
        <v>#NAME?</v>
      </c>
      <c r="AT751" s="7" t="s">
        <v>1703</v>
      </c>
      <c r="AU751" s="7">
        <f t="shared" si="116"/>
        <v>1</v>
      </c>
      <c r="AV751" s="7">
        <v>1</v>
      </c>
      <c r="AW751" s="7" t="str">
        <f>+Tabla1[[#This Row],[DNI23]]</f>
        <v>46126749</v>
      </c>
      <c r="AX751" s="7">
        <v>604</v>
      </c>
      <c r="AY751" s="11">
        <f>+Tabla1[[#This Row],[FECHA DE
NACIMIENTO]]</f>
        <v>32798</v>
      </c>
      <c r="AZ751" s="7">
        <f ca="1">+Tabla1[[#This Row],[CODTRA6]]</f>
        <v>0</v>
      </c>
      <c r="BA751" s="7">
        <f ca="1">+Tabla1[[#This Row],[CODTRA7]]</f>
        <v>0</v>
      </c>
      <c r="BB751" s="7" t="e">
        <f ca="1">+Tabla1[[#This Row],[CODTRA8]]</f>
        <v>#NAME?</v>
      </c>
      <c r="BC751" s="7">
        <f>+Tabla1[[#This Row],[SEXO]]</f>
        <v>1</v>
      </c>
      <c r="BD751" s="7">
        <v>9589</v>
      </c>
      <c r="BE751" s="7"/>
      <c r="BF751" s="7">
        <v>959616135</v>
      </c>
      <c r="BG751" s="10" t="s">
        <v>1704</v>
      </c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</row>
    <row r="752" spans="1:88" ht="15" x14ac:dyDescent="0.25">
      <c r="A752">
        <v>751</v>
      </c>
      <c r="B752" s="28">
        <v>572</v>
      </c>
      <c r="C752" s="28" t="s">
        <v>1229</v>
      </c>
      <c r="D752" s="45">
        <v>45196321</v>
      </c>
      <c r="E752" s="35" t="s">
        <v>3086</v>
      </c>
      <c r="F752" s="29" t="s">
        <v>3087</v>
      </c>
      <c r="G752" s="29" t="s">
        <v>1736</v>
      </c>
      <c r="H752" s="30">
        <f t="shared" si="117"/>
        <v>32226</v>
      </c>
      <c r="I752" s="29" t="s">
        <v>1737</v>
      </c>
      <c r="J752" s="28">
        <v>0</v>
      </c>
      <c r="K752" s="31">
        <v>0</v>
      </c>
      <c r="L752" s="7"/>
      <c r="M752" s="7"/>
      <c r="N752" s="7"/>
      <c r="O752" s="32" t="str">
        <f>"Retención Judicial "&amp;(Tabla1[[#This Row],[JUDICIAL]]*100)&amp;"%"</f>
        <v>Retención Judicial 0%</v>
      </c>
      <c r="P752" s="7"/>
      <c r="Q752" s="33">
        <f t="shared" si="122"/>
        <v>930</v>
      </c>
      <c r="R752" s="34">
        <f>+Tabla1[[#This Row],[MINIMO VITAL]]*9%</f>
        <v>83.7</v>
      </c>
      <c r="S752" s="7"/>
      <c r="T752" s="7">
        <f t="shared" ca="1" si="113"/>
        <v>31</v>
      </c>
      <c r="U752" s="7" t="str">
        <f t="shared" si="114"/>
        <v>45196321</v>
      </c>
      <c r="V752" s="7"/>
      <c r="W752" s="7"/>
      <c r="X752" s="7"/>
      <c r="Y752" s="7"/>
      <c r="Z752" s="7"/>
      <c r="AA752" s="8">
        <f>+Tabla1[[#This Row],[FECHA DE
NACIMIENTO]]</f>
        <v>32226</v>
      </c>
      <c r="AB752" s="20"/>
      <c r="AC752" s="7"/>
      <c r="AD752" s="7" t="str">
        <f>IF(COUNTIF(D$1:D751,D752)=0,"OK","Duplicado")</f>
        <v>OK</v>
      </c>
      <c r="AE752" s="7" t="str">
        <f t="shared" ca="1" si="115"/>
        <v>Inactivo</v>
      </c>
      <c r="AF752" s="9" t="s">
        <v>1230</v>
      </c>
      <c r="AG752" s="9" t="str">
        <f t="shared" si="118"/>
        <v>CMAC</v>
      </c>
      <c r="AH752" s="7"/>
      <c r="AI752" s="7"/>
      <c r="AJ752" s="7"/>
      <c r="AK752" s="7"/>
      <c r="AL752" s="7"/>
      <c r="AM752" s="7"/>
      <c r="AN752" s="7"/>
      <c r="AO752" s="7" t="e">
        <f ca="1">SEPARARAPELLIDOS2018(Tabla1[[#This Row],[APELLIDOS Y NOMBRES]])</f>
        <v>#NAME?</v>
      </c>
      <c r="AP752" s="7">
        <f t="shared" ca="1" si="119"/>
        <v>0</v>
      </c>
      <c r="AQ752" s="7">
        <f t="shared" ca="1" si="120"/>
        <v>0</v>
      </c>
      <c r="AR752" s="7">
        <f t="shared" ca="1" si="121"/>
        <v>0</v>
      </c>
      <c r="AS752" s="7" t="e">
        <f ca="1">QuitarSimbolos(Tabla1[[#This Row],[CODTRA5]])</f>
        <v>#NAME?</v>
      </c>
      <c r="AT752" s="7" t="s">
        <v>1703</v>
      </c>
      <c r="AU752" s="7">
        <f t="shared" si="116"/>
        <v>1</v>
      </c>
      <c r="AV752" s="7">
        <v>1</v>
      </c>
      <c r="AW752" s="7" t="str">
        <f>+Tabla1[[#This Row],[DNI23]]</f>
        <v>45196321</v>
      </c>
      <c r="AX752" s="7">
        <v>604</v>
      </c>
      <c r="AY752" s="11">
        <f>+Tabla1[[#This Row],[FECHA DE
NACIMIENTO]]</f>
        <v>32226</v>
      </c>
      <c r="AZ752" s="7">
        <f ca="1">+Tabla1[[#This Row],[CODTRA6]]</f>
        <v>0</v>
      </c>
      <c r="BA752" s="7">
        <f ca="1">+Tabla1[[#This Row],[CODTRA7]]</f>
        <v>0</v>
      </c>
      <c r="BB752" s="7" t="e">
        <f ca="1">+Tabla1[[#This Row],[CODTRA8]]</f>
        <v>#NAME?</v>
      </c>
      <c r="BC752" s="7">
        <f>+Tabla1[[#This Row],[SEXO]]</f>
        <v>1</v>
      </c>
      <c r="BD752" s="7">
        <v>9589</v>
      </c>
      <c r="BE752" s="7"/>
      <c r="BF752" s="7">
        <v>959616135</v>
      </c>
      <c r="BG752" s="10" t="s">
        <v>1704</v>
      </c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</row>
    <row r="753" spans="1:88" ht="15" x14ac:dyDescent="0.25">
      <c r="A753">
        <v>752</v>
      </c>
      <c r="B753" s="28">
        <v>510</v>
      </c>
      <c r="C753" s="28" t="s">
        <v>1231</v>
      </c>
      <c r="D753" s="45">
        <v>30825439</v>
      </c>
      <c r="E753" s="35" t="s">
        <v>3088</v>
      </c>
      <c r="F753" s="29"/>
      <c r="G753" s="29" t="s">
        <v>1702</v>
      </c>
      <c r="H753" s="30">
        <f t="shared" si="117"/>
        <v>19542</v>
      </c>
      <c r="I753" s="29"/>
      <c r="J753" s="28">
        <v>0</v>
      </c>
      <c r="K753" s="31">
        <v>0</v>
      </c>
      <c r="L753" s="7"/>
      <c r="M753" s="7"/>
      <c r="N753" s="7"/>
      <c r="O753" s="32" t="str">
        <f>"Retención Judicial "&amp;(Tabla1[[#This Row],[JUDICIAL]]*100)&amp;"%"</f>
        <v>Retención Judicial 0%</v>
      </c>
      <c r="P753" s="7"/>
      <c r="Q753" s="33">
        <f t="shared" si="122"/>
        <v>930</v>
      </c>
      <c r="R753" s="34">
        <f>+Tabla1[[#This Row],[MINIMO VITAL]]*9%</f>
        <v>83.7</v>
      </c>
      <c r="S753" s="7"/>
      <c r="T753" s="7">
        <f t="shared" ca="1" si="113"/>
        <v>65</v>
      </c>
      <c r="U753" s="7" t="str">
        <f t="shared" si="114"/>
        <v>30825439</v>
      </c>
      <c r="V753" s="7"/>
      <c r="W753" s="7"/>
      <c r="X753" s="7"/>
      <c r="Y753" s="7"/>
      <c r="Z753" s="7"/>
      <c r="AA753" s="8">
        <f>+Tabla1[[#This Row],[FECHA DE
NACIMIENTO]]</f>
        <v>19542</v>
      </c>
      <c r="AB753" s="20">
        <v>3.1</v>
      </c>
      <c r="AC753" s="7"/>
      <c r="AD753" s="7" t="str">
        <f>IF(COUNTIF(D$1:D752,D753)=0,"OK","Duplicado")</f>
        <v>OK</v>
      </c>
      <c r="AE753" s="7" t="str">
        <f t="shared" ca="1" si="115"/>
        <v>Inactivo</v>
      </c>
      <c r="AF753" s="9" t="s">
        <v>1232</v>
      </c>
      <c r="AG753" s="9" t="str">
        <f t="shared" si="118"/>
        <v>CMAC</v>
      </c>
      <c r="AH753" s="7"/>
      <c r="AI753" s="7"/>
      <c r="AJ753" s="7"/>
      <c r="AK753" s="7"/>
      <c r="AL753" s="7"/>
      <c r="AM753" s="7"/>
      <c r="AN753" s="7"/>
      <c r="AO753" s="7" t="e">
        <f ca="1">SEPARARAPELLIDOS2018(Tabla1[[#This Row],[APELLIDOS Y NOMBRES]])</f>
        <v>#NAME?</v>
      </c>
      <c r="AP753" s="7">
        <f t="shared" ca="1" si="119"/>
        <v>0</v>
      </c>
      <c r="AQ753" s="7">
        <f t="shared" ca="1" si="120"/>
        <v>0</v>
      </c>
      <c r="AR753" s="7">
        <f t="shared" ca="1" si="121"/>
        <v>0</v>
      </c>
      <c r="AS753" s="7" t="e">
        <f ca="1">QuitarSimbolos(Tabla1[[#This Row],[CODTRA5]])</f>
        <v>#NAME?</v>
      </c>
      <c r="AT753" s="7" t="s">
        <v>1703</v>
      </c>
      <c r="AU753" s="7">
        <f t="shared" si="116"/>
        <v>1</v>
      </c>
      <c r="AV753" s="7">
        <v>1</v>
      </c>
      <c r="AW753" s="7" t="str">
        <f>+Tabla1[[#This Row],[DNI23]]</f>
        <v>30825439</v>
      </c>
      <c r="AX753" s="7">
        <v>604</v>
      </c>
      <c r="AY753" s="11">
        <f>+Tabla1[[#This Row],[FECHA DE
NACIMIENTO]]</f>
        <v>19542</v>
      </c>
      <c r="AZ753" s="7">
        <f ca="1">+Tabla1[[#This Row],[CODTRA6]]</f>
        <v>0</v>
      </c>
      <c r="BA753" s="7">
        <f ca="1">+Tabla1[[#This Row],[CODTRA7]]</f>
        <v>0</v>
      </c>
      <c r="BB753" s="7" t="e">
        <f ca="1">+Tabla1[[#This Row],[CODTRA8]]</f>
        <v>#NAME?</v>
      </c>
      <c r="BC753" s="7">
        <f>+Tabla1[[#This Row],[SEXO]]</f>
        <v>1</v>
      </c>
      <c r="BD753" s="7">
        <v>9589</v>
      </c>
      <c r="BE753" s="7"/>
      <c r="BF753" s="7">
        <v>959616135</v>
      </c>
      <c r="BG753" s="10" t="s">
        <v>1704</v>
      </c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</row>
    <row r="754" spans="1:88" ht="15" x14ac:dyDescent="0.25">
      <c r="A754">
        <v>753</v>
      </c>
      <c r="B754" s="28">
        <v>1173</v>
      </c>
      <c r="C754" s="28" t="s">
        <v>1233</v>
      </c>
      <c r="D754" s="45">
        <v>48796318</v>
      </c>
      <c r="E754" s="35" t="s">
        <v>3089</v>
      </c>
      <c r="F754" s="29"/>
      <c r="G754" s="29" t="s">
        <v>1702</v>
      </c>
      <c r="H754" s="30">
        <f t="shared" si="117"/>
        <v>31406</v>
      </c>
      <c r="I754" s="29"/>
      <c r="J754" s="28">
        <v>0</v>
      </c>
      <c r="K754" s="31">
        <v>0</v>
      </c>
      <c r="L754" s="7"/>
      <c r="M754" s="7"/>
      <c r="N754" s="7"/>
      <c r="O754" s="32" t="str">
        <f>"Retención Judicial "&amp;(Tabla1[[#This Row],[JUDICIAL]]*100)&amp;"%"</f>
        <v>Retención Judicial 0%</v>
      </c>
      <c r="P754" s="7"/>
      <c r="Q754" s="33">
        <f t="shared" si="122"/>
        <v>930</v>
      </c>
      <c r="R754" s="34">
        <f>+Tabla1[[#This Row],[MINIMO VITAL]]*9%</f>
        <v>83.7</v>
      </c>
      <c r="S754" s="7"/>
      <c r="T754" s="7">
        <f t="shared" ca="1" si="113"/>
        <v>33</v>
      </c>
      <c r="U754" s="7" t="str">
        <f t="shared" si="114"/>
        <v>48796318</v>
      </c>
      <c r="V754" s="7"/>
      <c r="W754" s="7"/>
      <c r="X754" s="7"/>
      <c r="Y754" s="7"/>
      <c r="Z754" s="7"/>
      <c r="AA754" s="8">
        <f>+Tabla1[[#This Row],[FECHA DE
NACIMIENTO]]</f>
        <v>31406</v>
      </c>
      <c r="AB754" s="20"/>
      <c r="AC754" s="7"/>
      <c r="AD754" s="7" t="str">
        <f>IF(COUNTIF(D$1:D753,D754)=0,"OK","Duplicado")</f>
        <v>OK</v>
      </c>
      <c r="AE754" s="7" t="str">
        <f t="shared" ca="1" si="115"/>
        <v>Inactivo</v>
      </c>
      <c r="AF754" s="9" t="s">
        <v>1234</v>
      </c>
      <c r="AG754" s="9" t="str">
        <f t="shared" si="118"/>
        <v>CMAC</v>
      </c>
      <c r="AH754" s="7"/>
      <c r="AI754" s="7"/>
      <c r="AJ754" s="7"/>
      <c r="AK754" s="7"/>
      <c r="AL754" s="7"/>
      <c r="AM754" s="7"/>
      <c r="AN754" s="7"/>
      <c r="AO754" s="7" t="e">
        <f ca="1">SEPARARAPELLIDOS2018(Tabla1[[#This Row],[APELLIDOS Y NOMBRES]])</f>
        <v>#NAME?</v>
      </c>
      <c r="AP754" s="7">
        <f t="shared" ca="1" si="119"/>
        <v>0</v>
      </c>
      <c r="AQ754" s="7">
        <f t="shared" ca="1" si="120"/>
        <v>0</v>
      </c>
      <c r="AR754" s="7">
        <f t="shared" ca="1" si="121"/>
        <v>0</v>
      </c>
      <c r="AS754" s="7" t="e">
        <f ca="1">QuitarSimbolos(Tabla1[[#This Row],[CODTRA5]])</f>
        <v>#NAME?</v>
      </c>
      <c r="AT754" s="7" t="s">
        <v>1974</v>
      </c>
      <c r="AU754" s="7">
        <f t="shared" si="116"/>
        <v>2</v>
      </c>
      <c r="AV754" s="7">
        <v>1</v>
      </c>
      <c r="AW754" s="7" t="str">
        <f>+Tabla1[[#This Row],[DNI23]]</f>
        <v>48796318</v>
      </c>
      <c r="AX754" s="7">
        <v>604</v>
      </c>
      <c r="AY754" s="11">
        <f>+Tabla1[[#This Row],[FECHA DE
NACIMIENTO]]</f>
        <v>31406</v>
      </c>
      <c r="AZ754" s="7">
        <f ca="1">+Tabla1[[#This Row],[CODTRA6]]</f>
        <v>0</v>
      </c>
      <c r="BA754" s="7">
        <f ca="1">+Tabla1[[#This Row],[CODTRA7]]</f>
        <v>0</v>
      </c>
      <c r="BB754" s="7" t="e">
        <f ca="1">+Tabla1[[#This Row],[CODTRA8]]</f>
        <v>#NAME?</v>
      </c>
      <c r="BC754" s="7">
        <f>+Tabla1[[#This Row],[SEXO]]</f>
        <v>2</v>
      </c>
      <c r="BD754" s="7">
        <v>9589</v>
      </c>
      <c r="BE754" s="7"/>
      <c r="BF754" s="7">
        <v>959616135</v>
      </c>
      <c r="BG754" s="10" t="s">
        <v>1704</v>
      </c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</row>
    <row r="755" spans="1:88" ht="15" x14ac:dyDescent="0.25">
      <c r="A755">
        <v>754</v>
      </c>
      <c r="B755" s="28">
        <v>446</v>
      </c>
      <c r="C755" s="28" t="s">
        <v>1235</v>
      </c>
      <c r="D755" s="45">
        <v>41631232</v>
      </c>
      <c r="E755" s="35" t="s">
        <v>3546</v>
      </c>
      <c r="F755" s="35" t="s">
        <v>3700</v>
      </c>
      <c r="G755" s="35" t="s">
        <v>1736</v>
      </c>
      <c r="H755" s="30">
        <f t="shared" si="117"/>
        <v>21351</v>
      </c>
      <c r="I755" s="29" t="s">
        <v>1710</v>
      </c>
      <c r="J755" s="28">
        <v>0</v>
      </c>
      <c r="K755" s="31">
        <v>0</v>
      </c>
      <c r="L755" s="7"/>
      <c r="M755" s="7"/>
      <c r="N755" s="7"/>
      <c r="O755" s="32" t="str">
        <f>"Retención Judicial "&amp;(Tabla1[[#This Row],[JUDICIAL]]*100)&amp;"%"</f>
        <v>Retención Judicial 0%</v>
      </c>
      <c r="P755" s="7"/>
      <c r="Q755" s="33">
        <f t="shared" si="122"/>
        <v>930</v>
      </c>
      <c r="R755" s="34">
        <f>+Tabla1[[#This Row],[MINIMO VITAL]]*9%</f>
        <v>83.7</v>
      </c>
      <c r="S755" s="7"/>
      <c r="T755" s="7">
        <f t="shared" ca="1" si="113"/>
        <v>60</v>
      </c>
      <c r="U755" s="7" t="str">
        <f t="shared" si="114"/>
        <v>41631232</v>
      </c>
      <c r="V755" s="7"/>
      <c r="W755" s="7"/>
      <c r="X755" s="7"/>
      <c r="Y755" s="7"/>
      <c r="Z755" s="7"/>
      <c r="AA755" s="8">
        <f>+Tabla1[[#This Row],[FECHA DE
NACIMIENTO]]</f>
        <v>21351</v>
      </c>
      <c r="AB755" s="20"/>
      <c r="AC755" s="7"/>
      <c r="AD755" s="7" t="str">
        <f>IF(COUNTIF(D$1:D754,D755)=0,"OK","Duplicado")</f>
        <v>OK</v>
      </c>
      <c r="AE755" s="7" t="str">
        <f t="shared" ca="1" si="115"/>
        <v>Inactivo</v>
      </c>
      <c r="AF755" s="9" t="s">
        <v>1720</v>
      </c>
      <c r="AG755" s="9" t="str">
        <f t="shared" si="118"/>
        <v/>
      </c>
      <c r="AH755" s="7"/>
      <c r="AI755" s="7"/>
      <c r="AJ755" s="7"/>
      <c r="AK755" s="7"/>
      <c r="AL755" s="7"/>
      <c r="AM755" s="7"/>
      <c r="AN755" s="7"/>
      <c r="AO755" s="7" t="e">
        <f ca="1">SEPARARAPELLIDOS2018(Tabla1[[#This Row],[APELLIDOS Y NOMBRES]])</f>
        <v>#NAME?</v>
      </c>
      <c r="AP755" s="7">
        <f t="shared" ca="1" si="119"/>
        <v>0</v>
      </c>
      <c r="AQ755" s="7">
        <f t="shared" ca="1" si="120"/>
        <v>0</v>
      </c>
      <c r="AR755" s="7">
        <f t="shared" ca="1" si="121"/>
        <v>0</v>
      </c>
      <c r="AS755" s="7" t="e">
        <f ca="1">QuitarSimbolos(Tabla1[[#This Row],[CODTRA5]])</f>
        <v>#NAME?</v>
      </c>
      <c r="AT755" s="7" t="s">
        <v>1703</v>
      </c>
      <c r="AU755" s="7">
        <f t="shared" si="116"/>
        <v>1</v>
      </c>
      <c r="AV755" s="7">
        <v>1</v>
      </c>
      <c r="AW755" s="7" t="str">
        <f>+Tabla1[[#This Row],[DNI23]]</f>
        <v>41631232</v>
      </c>
      <c r="AX755" s="7">
        <v>604</v>
      </c>
      <c r="AY755" s="11">
        <f>+Tabla1[[#This Row],[FECHA DE
NACIMIENTO]]</f>
        <v>21351</v>
      </c>
      <c r="AZ755" s="7">
        <f ca="1">+Tabla1[[#This Row],[CODTRA6]]</f>
        <v>0</v>
      </c>
      <c r="BA755" s="7">
        <f ca="1">+Tabla1[[#This Row],[CODTRA7]]</f>
        <v>0</v>
      </c>
      <c r="BB755" s="7" t="e">
        <f ca="1">+Tabla1[[#This Row],[CODTRA8]]</f>
        <v>#NAME?</v>
      </c>
      <c r="BC755" s="7">
        <f>+Tabla1[[#This Row],[SEXO]]</f>
        <v>1</v>
      </c>
      <c r="BD755" s="7">
        <v>9589</v>
      </c>
      <c r="BE755" s="7"/>
      <c r="BF755" s="7">
        <v>959616135</v>
      </c>
      <c r="BG755" s="10" t="s">
        <v>1704</v>
      </c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</row>
    <row r="756" spans="1:88" ht="15" x14ac:dyDescent="0.25">
      <c r="A756">
        <v>755</v>
      </c>
      <c r="B756" s="28">
        <v>1174</v>
      </c>
      <c r="C756" s="28" t="s">
        <v>1236</v>
      </c>
      <c r="D756" s="45">
        <v>45502003</v>
      </c>
      <c r="E756" s="35" t="s">
        <v>3090</v>
      </c>
      <c r="F756" s="29" t="s">
        <v>3091</v>
      </c>
      <c r="G756" s="29" t="s">
        <v>1709</v>
      </c>
      <c r="H756" s="30">
        <f t="shared" si="117"/>
        <v>31389</v>
      </c>
      <c r="I756" s="29" t="s">
        <v>1710</v>
      </c>
      <c r="J756" s="28">
        <v>0</v>
      </c>
      <c r="K756" s="31">
        <v>0</v>
      </c>
      <c r="L756" s="7"/>
      <c r="M756" s="7"/>
      <c r="N756" s="7"/>
      <c r="O756" s="32" t="str">
        <f>"Retención Judicial "&amp;(Tabla1[[#This Row],[JUDICIAL]]*100)&amp;"%"</f>
        <v>Retención Judicial 0%</v>
      </c>
      <c r="P756" s="7"/>
      <c r="Q756" s="33">
        <f t="shared" si="122"/>
        <v>930</v>
      </c>
      <c r="R756" s="34">
        <f>+Tabla1[[#This Row],[MINIMO VITAL]]*9%</f>
        <v>83.7</v>
      </c>
      <c r="S756" s="7"/>
      <c r="T756" s="7">
        <f t="shared" ca="1" si="113"/>
        <v>33</v>
      </c>
      <c r="U756" s="7" t="str">
        <f t="shared" si="114"/>
        <v>45502003</v>
      </c>
      <c r="V756" s="7"/>
      <c r="W756" s="7"/>
      <c r="X756" s="7"/>
      <c r="Y756" s="7"/>
      <c r="Z756" s="7"/>
      <c r="AA756" s="8">
        <f>+Tabla1[[#This Row],[FECHA DE
NACIMIENTO]]</f>
        <v>31389</v>
      </c>
      <c r="AB756" s="20"/>
      <c r="AC756" s="7"/>
      <c r="AD756" s="7" t="str">
        <f>IF(COUNTIF(D$1:D755,D756)=0,"OK","Duplicado")</f>
        <v>OK</v>
      </c>
      <c r="AE756" s="7" t="str">
        <f t="shared" ca="1" si="115"/>
        <v>Inactivo</v>
      </c>
      <c r="AF756" s="9" t="s">
        <v>1237</v>
      </c>
      <c r="AG756" s="9" t="str">
        <f t="shared" si="118"/>
        <v>CMAC</v>
      </c>
      <c r="AH756" s="7"/>
      <c r="AI756" s="7"/>
      <c r="AJ756" s="7"/>
      <c r="AK756" s="7"/>
      <c r="AL756" s="7"/>
      <c r="AM756" s="7"/>
      <c r="AN756" s="7"/>
      <c r="AO756" s="7" t="e">
        <f ca="1">SEPARARAPELLIDOS2018(Tabla1[[#This Row],[APELLIDOS Y NOMBRES]])</f>
        <v>#NAME?</v>
      </c>
      <c r="AP756" s="7">
        <f t="shared" ca="1" si="119"/>
        <v>0</v>
      </c>
      <c r="AQ756" s="7">
        <f t="shared" ca="1" si="120"/>
        <v>0</v>
      </c>
      <c r="AR756" s="7">
        <f t="shared" ca="1" si="121"/>
        <v>0</v>
      </c>
      <c r="AS756" s="7" t="e">
        <f ca="1">QuitarSimbolos(Tabla1[[#This Row],[CODTRA5]])</f>
        <v>#NAME?</v>
      </c>
      <c r="AT756" s="7" t="s">
        <v>1703</v>
      </c>
      <c r="AU756" s="7">
        <f t="shared" si="116"/>
        <v>1</v>
      </c>
      <c r="AV756" s="7">
        <v>1</v>
      </c>
      <c r="AW756" s="7" t="str">
        <f>+Tabla1[[#This Row],[DNI23]]</f>
        <v>45502003</v>
      </c>
      <c r="AX756" s="7">
        <v>604</v>
      </c>
      <c r="AY756" s="11">
        <f>+Tabla1[[#This Row],[FECHA DE
NACIMIENTO]]</f>
        <v>31389</v>
      </c>
      <c r="AZ756" s="7">
        <f ca="1">+Tabla1[[#This Row],[CODTRA6]]</f>
        <v>0</v>
      </c>
      <c r="BA756" s="7">
        <f ca="1">+Tabla1[[#This Row],[CODTRA7]]</f>
        <v>0</v>
      </c>
      <c r="BB756" s="7" t="e">
        <f ca="1">+Tabla1[[#This Row],[CODTRA8]]</f>
        <v>#NAME?</v>
      </c>
      <c r="BC756" s="7">
        <f>+Tabla1[[#This Row],[SEXO]]</f>
        <v>1</v>
      </c>
      <c r="BD756" s="7">
        <v>9589</v>
      </c>
      <c r="BE756" s="7"/>
      <c r="BF756" s="7">
        <v>959616135</v>
      </c>
      <c r="BG756" s="10" t="s">
        <v>1704</v>
      </c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</row>
    <row r="757" spans="1:88" ht="15" x14ac:dyDescent="0.25">
      <c r="A757">
        <v>756</v>
      </c>
      <c r="B757" s="28">
        <v>350</v>
      </c>
      <c r="C757" s="28" t="s">
        <v>1238</v>
      </c>
      <c r="D757" s="45">
        <v>42936754</v>
      </c>
      <c r="E757" s="35" t="s">
        <v>3092</v>
      </c>
      <c r="F757" s="29"/>
      <c r="G757" s="29" t="s">
        <v>1702</v>
      </c>
      <c r="H757" s="30">
        <f t="shared" si="117"/>
        <v>31163</v>
      </c>
      <c r="I757" s="29"/>
      <c r="J757" s="28">
        <v>0</v>
      </c>
      <c r="K757" s="31">
        <v>0</v>
      </c>
      <c r="L757" s="7"/>
      <c r="M757" s="7"/>
      <c r="N757" s="7"/>
      <c r="O757" s="32" t="str">
        <f>"Retención Judicial "&amp;(Tabla1[[#This Row],[JUDICIAL]]*100)&amp;"%"</f>
        <v>Retención Judicial 0%</v>
      </c>
      <c r="P757" s="7"/>
      <c r="Q757" s="33">
        <f t="shared" si="122"/>
        <v>930</v>
      </c>
      <c r="R757" s="34">
        <f>+Tabla1[[#This Row],[MINIMO VITAL]]*9%</f>
        <v>83.7</v>
      </c>
      <c r="S757" s="7"/>
      <c r="T757" s="7">
        <f t="shared" ca="1" si="113"/>
        <v>33</v>
      </c>
      <c r="U757" s="7" t="str">
        <f t="shared" si="114"/>
        <v>42936754</v>
      </c>
      <c r="V757" s="7"/>
      <c r="W757" s="7"/>
      <c r="X757" s="7"/>
      <c r="Y757" s="7"/>
      <c r="Z757" s="7"/>
      <c r="AA757" s="8">
        <f>+Tabla1[[#This Row],[FECHA DE
NACIMIENTO]]</f>
        <v>31163</v>
      </c>
      <c r="AB757" s="20">
        <v>3.1</v>
      </c>
      <c r="AC757" s="7"/>
      <c r="AD757" s="7" t="str">
        <f>IF(COUNTIF(D$1:D756,D757)=0,"OK","Duplicado")</f>
        <v>OK</v>
      </c>
      <c r="AE757" s="7" t="str">
        <f t="shared" ca="1" si="115"/>
        <v>Inactivo</v>
      </c>
      <c r="AF757" s="9" t="s">
        <v>1239</v>
      </c>
      <c r="AG757" s="9" t="str">
        <f t="shared" si="118"/>
        <v>CMAC</v>
      </c>
      <c r="AH757" s="7"/>
      <c r="AI757" s="7"/>
      <c r="AJ757" s="7"/>
      <c r="AK757" s="7"/>
      <c r="AL757" s="7"/>
      <c r="AM757" s="7"/>
      <c r="AN757" s="7"/>
      <c r="AO757" s="7" t="e">
        <f ca="1">SEPARARAPELLIDOS2018(Tabla1[[#This Row],[APELLIDOS Y NOMBRES]])</f>
        <v>#NAME?</v>
      </c>
      <c r="AP757" s="7">
        <f t="shared" ca="1" si="119"/>
        <v>0</v>
      </c>
      <c r="AQ757" s="7">
        <f t="shared" ca="1" si="120"/>
        <v>0</v>
      </c>
      <c r="AR757" s="7">
        <f t="shared" ca="1" si="121"/>
        <v>0</v>
      </c>
      <c r="AS757" s="7" t="e">
        <f ca="1">QuitarSimbolos(Tabla1[[#This Row],[CODTRA5]])</f>
        <v>#NAME?</v>
      </c>
      <c r="AT757" s="7" t="s">
        <v>1703</v>
      </c>
      <c r="AU757" s="7">
        <f t="shared" si="116"/>
        <v>1</v>
      </c>
      <c r="AV757" s="7">
        <v>1</v>
      </c>
      <c r="AW757" s="7" t="str">
        <f>+Tabla1[[#This Row],[DNI23]]</f>
        <v>42936754</v>
      </c>
      <c r="AX757" s="7">
        <v>604</v>
      </c>
      <c r="AY757" s="11">
        <f>+Tabla1[[#This Row],[FECHA DE
NACIMIENTO]]</f>
        <v>31163</v>
      </c>
      <c r="AZ757" s="7">
        <f ca="1">+Tabla1[[#This Row],[CODTRA6]]</f>
        <v>0</v>
      </c>
      <c r="BA757" s="7">
        <f ca="1">+Tabla1[[#This Row],[CODTRA7]]</f>
        <v>0</v>
      </c>
      <c r="BB757" s="7" t="e">
        <f ca="1">+Tabla1[[#This Row],[CODTRA8]]</f>
        <v>#NAME?</v>
      </c>
      <c r="BC757" s="7">
        <f>+Tabla1[[#This Row],[SEXO]]</f>
        <v>1</v>
      </c>
      <c r="BD757" s="7">
        <v>9589</v>
      </c>
      <c r="BE757" s="7"/>
      <c r="BF757" s="7">
        <v>959616135</v>
      </c>
      <c r="BG757" s="10" t="s">
        <v>1704</v>
      </c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</row>
    <row r="758" spans="1:88" ht="15" x14ac:dyDescent="0.25">
      <c r="A758">
        <v>757</v>
      </c>
      <c r="B758" s="28">
        <v>351</v>
      </c>
      <c r="C758" s="28" t="s">
        <v>1240</v>
      </c>
      <c r="D758" s="45">
        <v>42936748</v>
      </c>
      <c r="E758" s="35" t="s">
        <v>3093</v>
      </c>
      <c r="F758" s="29"/>
      <c r="G758" s="29" t="s">
        <v>1702</v>
      </c>
      <c r="H758" s="30">
        <f t="shared" si="117"/>
        <v>31163</v>
      </c>
      <c r="I758" s="29"/>
      <c r="J758" s="28">
        <v>0</v>
      </c>
      <c r="K758" s="31">
        <v>0</v>
      </c>
      <c r="L758" s="7"/>
      <c r="M758" s="7"/>
      <c r="N758" s="7"/>
      <c r="O758" s="32" t="str">
        <f>"Retención Judicial "&amp;(Tabla1[[#This Row],[JUDICIAL]]*100)&amp;"%"</f>
        <v>Retención Judicial 0%</v>
      </c>
      <c r="P758" s="7"/>
      <c r="Q758" s="33">
        <f t="shared" si="122"/>
        <v>930</v>
      </c>
      <c r="R758" s="34">
        <f>+Tabla1[[#This Row],[MINIMO VITAL]]*9%</f>
        <v>83.7</v>
      </c>
      <c r="S758" s="7"/>
      <c r="T758" s="7">
        <f t="shared" ca="1" si="113"/>
        <v>33</v>
      </c>
      <c r="U758" s="7" t="str">
        <f t="shared" si="114"/>
        <v>42936748</v>
      </c>
      <c r="V758" s="7"/>
      <c r="W758" s="7"/>
      <c r="X758" s="7"/>
      <c r="Y758" s="7"/>
      <c r="Z758" s="7"/>
      <c r="AA758" s="8">
        <f>+Tabla1[[#This Row],[FECHA DE
NACIMIENTO]]</f>
        <v>31163</v>
      </c>
      <c r="AB758" s="20"/>
      <c r="AC758" s="7"/>
      <c r="AD758" s="7" t="str">
        <f>IF(COUNTIF(D$1:D757,D758)=0,"OK","Duplicado")</f>
        <v>OK</v>
      </c>
      <c r="AE758" s="7" t="str">
        <f t="shared" ca="1" si="115"/>
        <v>Inactivo</v>
      </c>
      <c r="AF758" s="9" t="s">
        <v>1241</v>
      </c>
      <c r="AG758" s="9" t="str">
        <f t="shared" si="118"/>
        <v>CMAC</v>
      </c>
      <c r="AH758" s="7"/>
      <c r="AI758" s="7"/>
      <c r="AJ758" s="7"/>
      <c r="AK758" s="7"/>
      <c r="AL758" s="7"/>
      <c r="AM758" s="7"/>
      <c r="AN758" s="7"/>
      <c r="AO758" s="7" t="e">
        <f ca="1">SEPARARAPELLIDOS2018(Tabla1[[#This Row],[APELLIDOS Y NOMBRES]])</f>
        <v>#NAME?</v>
      </c>
      <c r="AP758" s="7">
        <f t="shared" ca="1" si="119"/>
        <v>0</v>
      </c>
      <c r="AQ758" s="7">
        <f t="shared" ca="1" si="120"/>
        <v>0</v>
      </c>
      <c r="AR758" s="7">
        <f t="shared" ca="1" si="121"/>
        <v>0</v>
      </c>
      <c r="AS758" s="7" t="e">
        <f ca="1">QuitarSimbolos(Tabla1[[#This Row],[CODTRA5]])</f>
        <v>#NAME?</v>
      </c>
      <c r="AT758" s="7" t="s">
        <v>1703</v>
      </c>
      <c r="AU758" s="7">
        <f t="shared" si="116"/>
        <v>1</v>
      </c>
      <c r="AV758" s="7">
        <v>1</v>
      </c>
      <c r="AW758" s="7" t="str">
        <f>+Tabla1[[#This Row],[DNI23]]</f>
        <v>42936748</v>
      </c>
      <c r="AX758" s="7">
        <v>604</v>
      </c>
      <c r="AY758" s="11">
        <f>+Tabla1[[#This Row],[FECHA DE
NACIMIENTO]]</f>
        <v>31163</v>
      </c>
      <c r="AZ758" s="7">
        <f ca="1">+Tabla1[[#This Row],[CODTRA6]]</f>
        <v>0</v>
      </c>
      <c r="BA758" s="7">
        <f ca="1">+Tabla1[[#This Row],[CODTRA7]]</f>
        <v>0</v>
      </c>
      <c r="BB758" s="7" t="e">
        <f ca="1">+Tabla1[[#This Row],[CODTRA8]]</f>
        <v>#NAME?</v>
      </c>
      <c r="BC758" s="7">
        <f>+Tabla1[[#This Row],[SEXO]]</f>
        <v>1</v>
      </c>
      <c r="BD758" s="7">
        <v>9589</v>
      </c>
      <c r="BE758" s="7"/>
      <c r="BF758" s="7">
        <v>959616135</v>
      </c>
      <c r="BG758" s="10" t="s">
        <v>1704</v>
      </c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</row>
    <row r="759" spans="1:88" ht="15" x14ac:dyDescent="0.25">
      <c r="A759">
        <v>758</v>
      </c>
      <c r="B759" s="28">
        <v>1177</v>
      </c>
      <c r="C759" s="28" t="s">
        <v>1242</v>
      </c>
      <c r="D759" s="45">
        <v>30830037</v>
      </c>
      <c r="E759" s="35" t="s">
        <v>3094</v>
      </c>
      <c r="F759" s="29"/>
      <c r="G759" s="29" t="s">
        <v>1702</v>
      </c>
      <c r="H759" s="30">
        <f t="shared" si="117"/>
        <v>17182</v>
      </c>
      <c r="I759" s="29"/>
      <c r="J759" s="28">
        <v>0</v>
      </c>
      <c r="K759" s="31">
        <v>0</v>
      </c>
      <c r="L759" s="7"/>
      <c r="M759" s="7"/>
      <c r="N759" s="7"/>
      <c r="O759" s="32" t="str">
        <f>"Retención Judicial "&amp;(Tabla1[[#This Row],[JUDICIAL]]*100)&amp;"%"</f>
        <v>Retención Judicial 0%</v>
      </c>
      <c r="P759" s="7"/>
      <c r="Q759" s="33">
        <f t="shared" si="122"/>
        <v>930</v>
      </c>
      <c r="R759" s="34">
        <f>+Tabla1[[#This Row],[MINIMO VITAL]]*9%</f>
        <v>83.7</v>
      </c>
      <c r="S759" s="7"/>
      <c r="T759" s="7">
        <f t="shared" ca="1" si="113"/>
        <v>72</v>
      </c>
      <c r="U759" s="7" t="str">
        <f t="shared" si="114"/>
        <v>30830037</v>
      </c>
      <c r="V759" s="7"/>
      <c r="W759" s="7"/>
      <c r="X759" s="7"/>
      <c r="Y759" s="7"/>
      <c r="Z759" s="7"/>
      <c r="AA759" s="8">
        <f>+Tabla1[[#This Row],[FECHA DE
NACIMIENTO]]</f>
        <v>17182</v>
      </c>
      <c r="AB759" s="20"/>
      <c r="AC759" s="7"/>
      <c r="AD759" s="7" t="str">
        <f>IF(COUNTIF(D$1:D758,D759)=0,"OK","Duplicado")</f>
        <v>OK</v>
      </c>
      <c r="AE759" s="7" t="str">
        <f t="shared" ca="1" si="115"/>
        <v>Inactivo</v>
      </c>
      <c r="AF759" s="9" t="s">
        <v>1243</v>
      </c>
      <c r="AG759" s="9" t="str">
        <f t="shared" si="118"/>
        <v>CMAC</v>
      </c>
      <c r="AH759" s="7"/>
      <c r="AI759" s="7"/>
      <c r="AJ759" s="7"/>
      <c r="AK759" s="7"/>
      <c r="AL759" s="7"/>
      <c r="AM759" s="7"/>
      <c r="AN759" s="7"/>
      <c r="AO759" s="7" t="e">
        <f ca="1">SEPARARAPELLIDOS2018(Tabla1[[#This Row],[APELLIDOS Y NOMBRES]])</f>
        <v>#NAME?</v>
      </c>
      <c r="AP759" s="7">
        <f t="shared" ca="1" si="119"/>
        <v>0</v>
      </c>
      <c r="AQ759" s="7">
        <f t="shared" ca="1" si="120"/>
        <v>0</v>
      </c>
      <c r="AR759" s="7">
        <f t="shared" ca="1" si="121"/>
        <v>0</v>
      </c>
      <c r="AS759" s="7" t="e">
        <f ca="1">QuitarSimbolos(Tabla1[[#This Row],[CODTRA5]])</f>
        <v>#NAME?</v>
      </c>
      <c r="AT759" s="7" t="s">
        <v>1703</v>
      </c>
      <c r="AU759" s="7">
        <f t="shared" si="116"/>
        <v>1</v>
      </c>
      <c r="AV759" s="7">
        <v>1</v>
      </c>
      <c r="AW759" s="7" t="str">
        <f>+Tabla1[[#This Row],[DNI23]]</f>
        <v>30830037</v>
      </c>
      <c r="AX759" s="7">
        <v>604</v>
      </c>
      <c r="AY759" s="11">
        <f>+Tabla1[[#This Row],[FECHA DE
NACIMIENTO]]</f>
        <v>17182</v>
      </c>
      <c r="AZ759" s="7">
        <f ca="1">+Tabla1[[#This Row],[CODTRA6]]</f>
        <v>0</v>
      </c>
      <c r="BA759" s="7">
        <f ca="1">+Tabla1[[#This Row],[CODTRA7]]</f>
        <v>0</v>
      </c>
      <c r="BB759" s="7" t="e">
        <f ca="1">+Tabla1[[#This Row],[CODTRA8]]</f>
        <v>#NAME?</v>
      </c>
      <c r="BC759" s="7">
        <f>+Tabla1[[#This Row],[SEXO]]</f>
        <v>1</v>
      </c>
      <c r="BD759" s="7">
        <v>9589</v>
      </c>
      <c r="BE759" s="7"/>
      <c r="BF759" s="7">
        <v>959616135</v>
      </c>
      <c r="BG759" s="10" t="s">
        <v>1704</v>
      </c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</row>
    <row r="760" spans="1:88" ht="15" x14ac:dyDescent="0.25">
      <c r="A760">
        <v>759</v>
      </c>
      <c r="B760" s="28">
        <v>1178</v>
      </c>
      <c r="C760" s="28" t="s">
        <v>1244</v>
      </c>
      <c r="D760" s="45">
        <v>76574995</v>
      </c>
      <c r="E760" s="35" t="s">
        <v>3095</v>
      </c>
      <c r="F760" s="29"/>
      <c r="G760" s="29" t="s">
        <v>1702</v>
      </c>
      <c r="H760" s="30">
        <f t="shared" si="117"/>
        <v>34757</v>
      </c>
      <c r="I760" s="29"/>
      <c r="J760" s="28">
        <v>0</v>
      </c>
      <c r="K760" s="31">
        <v>0</v>
      </c>
      <c r="L760" s="7"/>
      <c r="M760" s="7"/>
      <c r="N760" s="7"/>
      <c r="O760" s="32" t="str">
        <f>"Retención Judicial "&amp;(Tabla1[[#This Row],[JUDICIAL]]*100)&amp;"%"</f>
        <v>Retención Judicial 0%</v>
      </c>
      <c r="P760" s="7"/>
      <c r="Q760" s="33">
        <f t="shared" si="122"/>
        <v>930</v>
      </c>
      <c r="R760" s="34">
        <f>+Tabla1[[#This Row],[MINIMO VITAL]]*9%</f>
        <v>83.7</v>
      </c>
      <c r="S760" s="7"/>
      <c r="T760" s="7">
        <f t="shared" ca="1" si="113"/>
        <v>24</v>
      </c>
      <c r="U760" s="7" t="str">
        <f t="shared" si="114"/>
        <v>76574995</v>
      </c>
      <c r="V760" s="7"/>
      <c r="W760" s="7"/>
      <c r="X760" s="7"/>
      <c r="Y760" s="7"/>
      <c r="Z760" s="7"/>
      <c r="AA760" s="8">
        <f>+Tabla1[[#This Row],[FECHA DE
NACIMIENTO]]</f>
        <v>34757</v>
      </c>
      <c r="AB760" s="20"/>
      <c r="AC760" s="7"/>
      <c r="AD760" s="7" t="str">
        <f>IF(COUNTIF(D$1:D759,D760)=0,"OK","Duplicado")</f>
        <v>OK</v>
      </c>
      <c r="AE760" s="7" t="str">
        <f t="shared" ca="1" si="115"/>
        <v>Inactivo</v>
      </c>
      <c r="AF760" s="9" t="s">
        <v>1245</v>
      </c>
      <c r="AG760" s="9" t="str">
        <f t="shared" si="118"/>
        <v>CMAC</v>
      </c>
      <c r="AH760" s="7"/>
      <c r="AI760" s="7"/>
      <c r="AJ760" s="7"/>
      <c r="AK760" s="7"/>
      <c r="AL760" s="7"/>
      <c r="AM760" s="7"/>
      <c r="AN760" s="7"/>
      <c r="AO760" s="7" t="e">
        <f ca="1">SEPARARAPELLIDOS2018(Tabla1[[#This Row],[APELLIDOS Y NOMBRES]])</f>
        <v>#NAME?</v>
      </c>
      <c r="AP760" s="7">
        <f t="shared" ca="1" si="119"/>
        <v>0</v>
      </c>
      <c r="AQ760" s="7">
        <f t="shared" ca="1" si="120"/>
        <v>0</v>
      </c>
      <c r="AR760" s="7">
        <f t="shared" ca="1" si="121"/>
        <v>0</v>
      </c>
      <c r="AS760" s="7" t="e">
        <f ca="1">QuitarSimbolos(Tabla1[[#This Row],[CODTRA5]])</f>
        <v>#NAME?</v>
      </c>
      <c r="AT760" s="7" t="s">
        <v>1703</v>
      </c>
      <c r="AU760" s="7">
        <f t="shared" si="116"/>
        <v>1</v>
      </c>
      <c r="AV760" s="7">
        <v>1</v>
      </c>
      <c r="AW760" s="7" t="str">
        <f>+Tabla1[[#This Row],[DNI23]]</f>
        <v>76574995</v>
      </c>
      <c r="AX760" s="7">
        <v>604</v>
      </c>
      <c r="AY760" s="11">
        <f>+Tabla1[[#This Row],[FECHA DE
NACIMIENTO]]</f>
        <v>34757</v>
      </c>
      <c r="AZ760" s="7">
        <f ca="1">+Tabla1[[#This Row],[CODTRA6]]</f>
        <v>0</v>
      </c>
      <c r="BA760" s="7">
        <f ca="1">+Tabla1[[#This Row],[CODTRA7]]</f>
        <v>0</v>
      </c>
      <c r="BB760" s="7" t="e">
        <f ca="1">+Tabla1[[#This Row],[CODTRA8]]</f>
        <v>#NAME?</v>
      </c>
      <c r="BC760" s="7">
        <f>+Tabla1[[#This Row],[SEXO]]</f>
        <v>1</v>
      </c>
      <c r="BD760" s="7">
        <v>9589</v>
      </c>
      <c r="BE760" s="7"/>
      <c r="BF760" s="7">
        <v>959616135</v>
      </c>
      <c r="BG760" s="10" t="s">
        <v>1704</v>
      </c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</row>
    <row r="761" spans="1:88" ht="15" x14ac:dyDescent="0.25">
      <c r="A761">
        <v>760</v>
      </c>
      <c r="B761" s="28">
        <v>439</v>
      </c>
      <c r="C761" s="28" t="s">
        <v>1246</v>
      </c>
      <c r="D761" s="45">
        <v>24957965</v>
      </c>
      <c r="E761" s="35" t="s">
        <v>3547</v>
      </c>
      <c r="F761" s="35" t="s">
        <v>3701</v>
      </c>
      <c r="G761" s="35" t="s">
        <v>1736</v>
      </c>
      <c r="H761" s="30">
        <f t="shared" si="117"/>
        <v>23886</v>
      </c>
      <c r="I761" s="29" t="s">
        <v>1710</v>
      </c>
      <c r="J761" s="28">
        <v>0</v>
      </c>
      <c r="K761" s="31">
        <v>0</v>
      </c>
      <c r="L761" s="7"/>
      <c r="M761" s="7"/>
      <c r="N761" s="7"/>
      <c r="O761" s="32" t="str">
        <f>"Retención Judicial "&amp;(Tabla1[[#This Row],[JUDICIAL]]*100)&amp;"%"</f>
        <v>Retención Judicial 0%</v>
      </c>
      <c r="P761" s="7"/>
      <c r="Q761" s="33">
        <f t="shared" si="122"/>
        <v>930</v>
      </c>
      <c r="R761" s="34">
        <f>+Tabla1[[#This Row],[MINIMO VITAL]]*9%</f>
        <v>83.7</v>
      </c>
      <c r="S761" s="7"/>
      <c r="T761" s="7">
        <f t="shared" ca="1" si="113"/>
        <v>53</v>
      </c>
      <c r="U761" s="7" t="str">
        <f t="shared" si="114"/>
        <v>24957965</v>
      </c>
      <c r="V761" s="7"/>
      <c r="W761" s="7"/>
      <c r="X761" s="7"/>
      <c r="Y761" s="7"/>
      <c r="Z761" s="7"/>
      <c r="AA761" s="8">
        <f>+Tabla1[[#This Row],[FECHA DE
NACIMIENTO]]</f>
        <v>23886</v>
      </c>
      <c r="AB761" s="20"/>
      <c r="AC761" s="7"/>
      <c r="AD761" s="7" t="str">
        <f>IF(COUNTIF(D$1:D760,D761)=0,"OK","Duplicado")</f>
        <v>OK</v>
      </c>
      <c r="AE761" s="7" t="str">
        <f t="shared" ca="1" si="115"/>
        <v>Inactivo</v>
      </c>
      <c r="AF761" s="9" t="s">
        <v>1720</v>
      </c>
      <c r="AG761" s="9" t="str">
        <f t="shared" si="118"/>
        <v/>
      </c>
      <c r="AH761" s="7"/>
      <c r="AI761" s="7"/>
      <c r="AJ761" s="7"/>
      <c r="AK761" s="7"/>
      <c r="AL761" s="7"/>
      <c r="AM761" s="7"/>
      <c r="AN761" s="7"/>
      <c r="AO761" s="7" t="e">
        <f ca="1">SEPARARAPELLIDOS2018(Tabla1[[#This Row],[APELLIDOS Y NOMBRES]])</f>
        <v>#NAME?</v>
      </c>
      <c r="AP761" s="7">
        <f t="shared" ca="1" si="119"/>
        <v>0</v>
      </c>
      <c r="AQ761" s="7">
        <f t="shared" ca="1" si="120"/>
        <v>0</v>
      </c>
      <c r="AR761" s="7">
        <f t="shared" ca="1" si="121"/>
        <v>0</v>
      </c>
      <c r="AS761" s="7" t="e">
        <f ca="1">QuitarSimbolos(Tabla1[[#This Row],[CODTRA5]])</f>
        <v>#NAME?</v>
      </c>
      <c r="AT761" s="7" t="s">
        <v>1703</v>
      </c>
      <c r="AU761" s="7">
        <f t="shared" si="116"/>
        <v>1</v>
      </c>
      <c r="AV761" s="7">
        <v>1</v>
      </c>
      <c r="AW761" s="7" t="str">
        <f>+Tabla1[[#This Row],[DNI23]]</f>
        <v>24957965</v>
      </c>
      <c r="AX761" s="7">
        <v>604</v>
      </c>
      <c r="AY761" s="11">
        <f>+Tabla1[[#This Row],[FECHA DE
NACIMIENTO]]</f>
        <v>23886</v>
      </c>
      <c r="AZ761" s="7">
        <f ca="1">+Tabla1[[#This Row],[CODTRA6]]</f>
        <v>0</v>
      </c>
      <c r="BA761" s="7">
        <f ca="1">+Tabla1[[#This Row],[CODTRA7]]</f>
        <v>0</v>
      </c>
      <c r="BB761" s="7" t="e">
        <f ca="1">+Tabla1[[#This Row],[CODTRA8]]</f>
        <v>#NAME?</v>
      </c>
      <c r="BC761" s="7">
        <f>+Tabla1[[#This Row],[SEXO]]</f>
        <v>1</v>
      </c>
      <c r="BD761" s="7">
        <v>9589</v>
      </c>
      <c r="BE761" s="7"/>
      <c r="BF761" s="7">
        <v>959616135</v>
      </c>
      <c r="BG761" s="10" t="s">
        <v>1704</v>
      </c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</row>
    <row r="762" spans="1:88" ht="15" x14ac:dyDescent="0.25">
      <c r="A762">
        <v>761</v>
      </c>
      <c r="B762" s="28">
        <v>111</v>
      </c>
      <c r="C762" s="28" t="s">
        <v>1247</v>
      </c>
      <c r="D762" s="45">
        <v>4628860</v>
      </c>
      <c r="E762" s="35" t="s">
        <v>3096</v>
      </c>
      <c r="F762" s="29" t="s">
        <v>3097</v>
      </c>
      <c r="G762" s="29" t="s">
        <v>1742</v>
      </c>
      <c r="H762" s="30">
        <f t="shared" si="117"/>
        <v>20459</v>
      </c>
      <c r="I762" s="29" t="s">
        <v>1737</v>
      </c>
      <c r="J762" s="28">
        <v>0</v>
      </c>
      <c r="K762" s="31">
        <v>0</v>
      </c>
      <c r="L762" s="7"/>
      <c r="M762" s="7"/>
      <c r="N762" s="7"/>
      <c r="O762" s="32" t="str">
        <f>"Retención Judicial "&amp;(Tabla1[[#This Row],[JUDICIAL]]*100)&amp;"%"</f>
        <v>Retención Judicial 0%</v>
      </c>
      <c r="P762" s="7"/>
      <c r="Q762" s="33">
        <f t="shared" si="122"/>
        <v>930</v>
      </c>
      <c r="R762" s="34">
        <f>+Tabla1[[#This Row],[MINIMO VITAL]]*9%</f>
        <v>83.7</v>
      </c>
      <c r="S762" s="7"/>
      <c r="T762" s="7">
        <f t="shared" ca="1" si="113"/>
        <v>63</v>
      </c>
      <c r="U762" s="7" t="str">
        <f t="shared" si="114"/>
        <v>04628860</v>
      </c>
      <c r="V762" s="7"/>
      <c r="W762" s="7"/>
      <c r="X762" s="7"/>
      <c r="Y762" s="7"/>
      <c r="Z762" s="7"/>
      <c r="AA762" s="8">
        <f>+Tabla1[[#This Row],[FECHA DE
NACIMIENTO]]</f>
        <v>20459</v>
      </c>
      <c r="AB762" s="20"/>
      <c r="AC762" s="7"/>
      <c r="AD762" s="7" t="str">
        <f>IF(COUNTIF(D$1:D761,D762)=0,"OK","Duplicado")</f>
        <v>OK</v>
      </c>
      <c r="AE762" s="7" t="str">
        <f t="shared" ca="1" si="115"/>
        <v>Inactivo</v>
      </c>
      <c r="AF762" s="9" t="s">
        <v>1248</v>
      </c>
      <c r="AG762" s="9" t="str">
        <f t="shared" si="118"/>
        <v>CMAC</v>
      </c>
      <c r="AH762" s="7"/>
      <c r="AI762" s="7"/>
      <c r="AJ762" s="7"/>
      <c r="AK762" s="7"/>
      <c r="AL762" s="7"/>
      <c r="AM762" s="7"/>
      <c r="AN762" s="7"/>
      <c r="AO762" s="7" t="e">
        <f ca="1">SEPARARAPELLIDOS2018(Tabla1[[#This Row],[APELLIDOS Y NOMBRES]])</f>
        <v>#NAME?</v>
      </c>
      <c r="AP762" s="7">
        <f t="shared" ca="1" si="119"/>
        <v>0</v>
      </c>
      <c r="AQ762" s="7">
        <f t="shared" ca="1" si="120"/>
        <v>0</v>
      </c>
      <c r="AR762" s="7">
        <f t="shared" ca="1" si="121"/>
        <v>0</v>
      </c>
      <c r="AS762" s="7" t="e">
        <f ca="1">QuitarSimbolos(Tabla1[[#This Row],[CODTRA5]])</f>
        <v>#NAME?</v>
      </c>
      <c r="AT762" s="7" t="s">
        <v>1703</v>
      </c>
      <c r="AU762" s="7">
        <f t="shared" si="116"/>
        <v>1</v>
      </c>
      <c r="AV762" s="7">
        <v>1</v>
      </c>
      <c r="AW762" s="7" t="str">
        <f>+Tabla1[[#This Row],[DNI23]]</f>
        <v>04628860</v>
      </c>
      <c r="AX762" s="7">
        <v>604</v>
      </c>
      <c r="AY762" s="11">
        <f>+Tabla1[[#This Row],[FECHA DE
NACIMIENTO]]</f>
        <v>20459</v>
      </c>
      <c r="AZ762" s="7">
        <f ca="1">+Tabla1[[#This Row],[CODTRA6]]</f>
        <v>0</v>
      </c>
      <c r="BA762" s="7">
        <f ca="1">+Tabla1[[#This Row],[CODTRA7]]</f>
        <v>0</v>
      </c>
      <c r="BB762" s="7" t="e">
        <f ca="1">+Tabla1[[#This Row],[CODTRA8]]</f>
        <v>#NAME?</v>
      </c>
      <c r="BC762" s="7">
        <f>+Tabla1[[#This Row],[SEXO]]</f>
        <v>1</v>
      </c>
      <c r="BD762" s="7">
        <v>9589</v>
      </c>
      <c r="BE762" s="7"/>
      <c r="BF762" s="7">
        <v>959616135</v>
      </c>
      <c r="BG762" s="10" t="s">
        <v>1704</v>
      </c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</row>
    <row r="763" spans="1:88" ht="15" x14ac:dyDescent="0.25">
      <c r="A763">
        <v>762</v>
      </c>
      <c r="B763" s="28">
        <v>125</v>
      </c>
      <c r="C763" s="28" t="s">
        <v>1249</v>
      </c>
      <c r="D763" s="45">
        <v>4631821</v>
      </c>
      <c r="E763" s="35" t="s">
        <v>3098</v>
      </c>
      <c r="F763" s="29" t="s">
        <v>3099</v>
      </c>
      <c r="G763" s="29" t="s">
        <v>1742</v>
      </c>
      <c r="H763" s="30">
        <f t="shared" si="117"/>
        <v>19766</v>
      </c>
      <c r="I763" s="29" t="s">
        <v>1737</v>
      </c>
      <c r="J763" s="28">
        <v>0</v>
      </c>
      <c r="K763" s="31">
        <v>0</v>
      </c>
      <c r="L763" s="7"/>
      <c r="M763" s="7"/>
      <c r="N763" s="7"/>
      <c r="O763" s="32" t="str">
        <f>"Retención Judicial "&amp;(Tabla1[[#This Row],[JUDICIAL]]*100)&amp;"%"</f>
        <v>Retención Judicial 0%</v>
      </c>
      <c r="P763" s="7"/>
      <c r="Q763" s="33">
        <f t="shared" si="122"/>
        <v>930</v>
      </c>
      <c r="R763" s="34">
        <f>+Tabla1[[#This Row],[MINIMO VITAL]]*9%</f>
        <v>83.7</v>
      </c>
      <c r="S763" s="7"/>
      <c r="T763" s="7">
        <f t="shared" ca="1" si="113"/>
        <v>65</v>
      </c>
      <c r="U763" s="7" t="str">
        <f t="shared" si="114"/>
        <v>04631821</v>
      </c>
      <c r="V763" s="7"/>
      <c r="W763" s="7"/>
      <c r="X763" s="7"/>
      <c r="Y763" s="7"/>
      <c r="Z763" s="7"/>
      <c r="AA763" s="8">
        <f>+Tabla1[[#This Row],[FECHA DE
NACIMIENTO]]</f>
        <v>19766</v>
      </c>
      <c r="AB763" s="20"/>
      <c r="AC763" s="7"/>
      <c r="AD763" s="7" t="str">
        <f>IF(COUNTIF(D$1:D762,D763)=0,"OK","Duplicado")</f>
        <v>OK</v>
      </c>
      <c r="AE763" s="7" t="str">
        <f t="shared" ca="1" si="115"/>
        <v>Inactivo</v>
      </c>
      <c r="AF763" s="9" t="s">
        <v>1250</v>
      </c>
      <c r="AG763" s="9" t="str">
        <f t="shared" si="118"/>
        <v>CMAC</v>
      </c>
      <c r="AH763" s="7"/>
      <c r="AI763" s="7"/>
      <c r="AJ763" s="7"/>
      <c r="AK763" s="7"/>
      <c r="AL763" s="7"/>
      <c r="AM763" s="7"/>
      <c r="AN763" s="7"/>
      <c r="AO763" s="7" t="e">
        <f ca="1">SEPARARAPELLIDOS2018(Tabla1[[#This Row],[APELLIDOS Y NOMBRES]])</f>
        <v>#NAME?</v>
      </c>
      <c r="AP763" s="7">
        <f t="shared" ca="1" si="119"/>
        <v>0</v>
      </c>
      <c r="AQ763" s="7">
        <f t="shared" ca="1" si="120"/>
        <v>0</v>
      </c>
      <c r="AR763" s="7">
        <f t="shared" ca="1" si="121"/>
        <v>0</v>
      </c>
      <c r="AS763" s="7" t="e">
        <f ca="1">QuitarSimbolos(Tabla1[[#This Row],[CODTRA5]])</f>
        <v>#NAME?</v>
      </c>
      <c r="AT763" s="7" t="s">
        <v>1703</v>
      </c>
      <c r="AU763" s="7">
        <f t="shared" si="116"/>
        <v>1</v>
      </c>
      <c r="AV763" s="7">
        <v>1</v>
      </c>
      <c r="AW763" s="7" t="str">
        <f>+Tabla1[[#This Row],[DNI23]]</f>
        <v>04631821</v>
      </c>
      <c r="AX763" s="7">
        <v>604</v>
      </c>
      <c r="AY763" s="11">
        <f>+Tabla1[[#This Row],[FECHA DE
NACIMIENTO]]</f>
        <v>19766</v>
      </c>
      <c r="AZ763" s="7">
        <f ca="1">+Tabla1[[#This Row],[CODTRA6]]</f>
        <v>0</v>
      </c>
      <c r="BA763" s="7">
        <f ca="1">+Tabla1[[#This Row],[CODTRA7]]</f>
        <v>0</v>
      </c>
      <c r="BB763" s="7" t="e">
        <f ca="1">+Tabla1[[#This Row],[CODTRA8]]</f>
        <v>#NAME?</v>
      </c>
      <c r="BC763" s="7">
        <f>+Tabla1[[#This Row],[SEXO]]</f>
        <v>1</v>
      </c>
      <c r="BD763" s="7">
        <v>9589</v>
      </c>
      <c r="BE763" s="7"/>
      <c r="BF763" s="7">
        <v>959616135</v>
      </c>
      <c r="BG763" s="10" t="s">
        <v>1704</v>
      </c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</row>
    <row r="764" spans="1:88" ht="15" x14ac:dyDescent="0.25">
      <c r="A764">
        <v>763</v>
      </c>
      <c r="B764" s="28">
        <v>158</v>
      </c>
      <c r="C764" s="28" t="s">
        <v>1251</v>
      </c>
      <c r="D764" s="45">
        <v>4624200</v>
      </c>
      <c r="E764" s="35" t="s">
        <v>3100</v>
      </c>
      <c r="F764" s="29" t="s">
        <v>3101</v>
      </c>
      <c r="G764" s="29" t="s">
        <v>1736</v>
      </c>
      <c r="H764" s="30">
        <f t="shared" si="117"/>
        <v>22343</v>
      </c>
      <c r="I764" s="29" t="s">
        <v>1737</v>
      </c>
      <c r="J764" s="28">
        <v>0</v>
      </c>
      <c r="K764" s="31">
        <v>0</v>
      </c>
      <c r="L764" s="7"/>
      <c r="M764" s="7"/>
      <c r="N764" s="7"/>
      <c r="O764" s="32" t="str">
        <f>"Retención Judicial "&amp;(Tabla1[[#This Row],[JUDICIAL]]*100)&amp;"%"</f>
        <v>Retención Judicial 0%</v>
      </c>
      <c r="P764" s="7"/>
      <c r="Q764" s="33">
        <f t="shared" si="122"/>
        <v>930</v>
      </c>
      <c r="R764" s="34">
        <f>+Tabla1[[#This Row],[MINIMO VITAL]]*9%</f>
        <v>83.7</v>
      </c>
      <c r="S764" s="7"/>
      <c r="T764" s="7">
        <f t="shared" ca="1" si="113"/>
        <v>58</v>
      </c>
      <c r="U764" s="7" t="str">
        <f t="shared" si="114"/>
        <v>04624200</v>
      </c>
      <c r="V764" s="7"/>
      <c r="W764" s="7"/>
      <c r="X764" s="7"/>
      <c r="Y764" s="7"/>
      <c r="Z764" s="7"/>
      <c r="AA764" s="8">
        <f>+Tabla1[[#This Row],[FECHA DE
NACIMIENTO]]</f>
        <v>22343</v>
      </c>
      <c r="AB764" s="20"/>
      <c r="AC764" s="7"/>
      <c r="AD764" s="7" t="str">
        <f>IF(COUNTIF(D$1:D763,D764)=0,"OK","Duplicado")</f>
        <v>OK</v>
      </c>
      <c r="AE764" s="7" t="str">
        <f t="shared" ca="1" si="115"/>
        <v>Inactivo</v>
      </c>
      <c r="AF764" s="9" t="s">
        <v>1252</v>
      </c>
      <c r="AG764" s="9" t="str">
        <f t="shared" si="118"/>
        <v>CMAC</v>
      </c>
      <c r="AH764" s="7"/>
      <c r="AI764" s="7"/>
      <c r="AJ764" s="7"/>
      <c r="AK764" s="7"/>
      <c r="AL764" s="7"/>
      <c r="AM764" s="7"/>
      <c r="AN764" s="7"/>
      <c r="AO764" s="7" t="e">
        <f ca="1">SEPARARAPELLIDOS2018(Tabla1[[#This Row],[APELLIDOS Y NOMBRES]])</f>
        <v>#NAME?</v>
      </c>
      <c r="AP764" s="7">
        <f t="shared" ca="1" si="119"/>
        <v>0</v>
      </c>
      <c r="AQ764" s="7">
        <f t="shared" ca="1" si="120"/>
        <v>0</v>
      </c>
      <c r="AR764" s="7">
        <f t="shared" ca="1" si="121"/>
        <v>0</v>
      </c>
      <c r="AS764" s="7" t="e">
        <f ca="1">QuitarSimbolos(Tabla1[[#This Row],[CODTRA5]])</f>
        <v>#NAME?</v>
      </c>
      <c r="AT764" s="7" t="s">
        <v>1703</v>
      </c>
      <c r="AU764" s="7">
        <f t="shared" si="116"/>
        <v>1</v>
      </c>
      <c r="AV764" s="7">
        <v>1</v>
      </c>
      <c r="AW764" s="7" t="str">
        <f>+Tabla1[[#This Row],[DNI23]]</f>
        <v>04624200</v>
      </c>
      <c r="AX764" s="7">
        <v>604</v>
      </c>
      <c r="AY764" s="11">
        <f>+Tabla1[[#This Row],[FECHA DE
NACIMIENTO]]</f>
        <v>22343</v>
      </c>
      <c r="AZ764" s="7">
        <f ca="1">+Tabla1[[#This Row],[CODTRA6]]</f>
        <v>0</v>
      </c>
      <c r="BA764" s="7">
        <f ca="1">+Tabla1[[#This Row],[CODTRA7]]</f>
        <v>0</v>
      </c>
      <c r="BB764" s="7" t="e">
        <f ca="1">+Tabla1[[#This Row],[CODTRA8]]</f>
        <v>#NAME?</v>
      </c>
      <c r="BC764" s="7">
        <f>+Tabla1[[#This Row],[SEXO]]</f>
        <v>1</v>
      </c>
      <c r="BD764" s="7">
        <v>9589</v>
      </c>
      <c r="BE764" s="7"/>
      <c r="BF764" s="7">
        <v>959616135</v>
      </c>
      <c r="BG764" s="10" t="s">
        <v>1704</v>
      </c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</row>
    <row r="765" spans="1:88" ht="15" x14ac:dyDescent="0.25">
      <c r="A765">
        <v>764</v>
      </c>
      <c r="B765" s="28">
        <v>1179</v>
      </c>
      <c r="C765" s="28" t="s">
        <v>1253</v>
      </c>
      <c r="D765" s="45">
        <v>30830701</v>
      </c>
      <c r="E765" s="35" t="s">
        <v>3102</v>
      </c>
      <c r="F765" s="29" t="s">
        <v>3103</v>
      </c>
      <c r="G765" s="29" t="s">
        <v>1736</v>
      </c>
      <c r="H765" s="30">
        <f t="shared" si="117"/>
        <v>23174</v>
      </c>
      <c r="I765" s="29" t="s">
        <v>1737</v>
      </c>
      <c r="J765" s="28">
        <v>0</v>
      </c>
      <c r="K765" s="31">
        <v>0</v>
      </c>
      <c r="L765" s="7"/>
      <c r="M765" s="7"/>
      <c r="N765" s="7"/>
      <c r="O765" s="32" t="str">
        <f>"Retención Judicial "&amp;(Tabla1[[#This Row],[JUDICIAL]]*100)&amp;"%"</f>
        <v>Retención Judicial 0%</v>
      </c>
      <c r="P765" s="7"/>
      <c r="Q765" s="33">
        <f t="shared" si="122"/>
        <v>930</v>
      </c>
      <c r="R765" s="34">
        <f>+Tabla1[[#This Row],[MINIMO VITAL]]*9%</f>
        <v>83.7</v>
      </c>
      <c r="S765" s="7"/>
      <c r="T765" s="7">
        <f t="shared" ca="1" si="113"/>
        <v>55</v>
      </c>
      <c r="U765" s="7" t="str">
        <f t="shared" si="114"/>
        <v>30830701</v>
      </c>
      <c r="V765" s="7"/>
      <c r="W765" s="7"/>
      <c r="X765" s="7"/>
      <c r="Y765" s="7"/>
      <c r="Z765" s="7"/>
      <c r="AA765" s="8">
        <f>+Tabla1[[#This Row],[FECHA DE
NACIMIENTO]]</f>
        <v>23174</v>
      </c>
      <c r="AB765" s="20"/>
      <c r="AC765" s="7"/>
      <c r="AD765" s="7" t="str">
        <f>IF(COUNTIF(D$1:D764,D765)=0,"OK","Duplicado")</f>
        <v>OK</v>
      </c>
      <c r="AE765" s="7" t="str">
        <f t="shared" ca="1" si="115"/>
        <v>Inactivo</v>
      </c>
      <c r="AF765" s="9" t="s">
        <v>1254</v>
      </c>
      <c r="AG765" s="9" t="str">
        <f t="shared" si="118"/>
        <v>CMAC</v>
      </c>
      <c r="AH765" s="7"/>
      <c r="AI765" s="7"/>
      <c r="AJ765" s="7"/>
      <c r="AK765" s="7"/>
      <c r="AL765" s="7"/>
      <c r="AM765" s="7"/>
      <c r="AN765" s="7"/>
      <c r="AO765" s="7" t="e">
        <f ca="1">SEPARARAPELLIDOS2018(Tabla1[[#This Row],[APELLIDOS Y NOMBRES]])</f>
        <v>#NAME?</v>
      </c>
      <c r="AP765" s="7">
        <f t="shared" ca="1" si="119"/>
        <v>0</v>
      </c>
      <c r="AQ765" s="7">
        <f t="shared" ca="1" si="120"/>
        <v>0</v>
      </c>
      <c r="AR765" s="7">
        <f t="shared" ca="1" si="121"/>
        <v>0</v>
      </c>
      <c r="AS765" s="7" t="e">
        <f ca="1">QuitarSimbolos(Tabla1[[#This Row],[CODTRA5]])</f>
        <v>#NAME?</v>
      </c>
      <c r="AT765" s="7" t="s">
        <v>1703</v>
      </c>
      <c r="AU765" s="7">
        <f t="shared" si="116"/>
        <v>1</v>
      </c>
      <c r="AV765" s="7">
        <v>1</v>
      </c>
      <c r="AW765" s="7" t="str">
        <f>+Tabla1[[#This Row],[DNI23]]</f>
        <v>30830701</v>
      </c>
      <c r="AX765" s="7">
        <v>604</v>
      </c>
      <c r="AY765" s="11">
        <f>+Tabla1[[#This Row],[FECHA DE
NACIMIENTO]]</f>
        <v>23174</v>
      </c>
      <c r="AZ765" s="7">
        <f ca="1">+Tabla1[[#This Row],[CODTRA6]]</f>
        <v>0</v>
      </c>
      <c r="BA765" s="7">
        <f ca="1">+Tabla1[[#This Row],[CODTRA7]]</f>
        <v>0</v>
      </c>
      <c r="BB765" s="7" t="e">
        <f ca="1">+Tabla1[[#This Row],[CODTRA8]]</f>
        <v>#NAME?</v>
      </c>
      <c r="BC765" s="7">
        <f>+Tabla1[[#This Row],[SEXO]]</f>
        <v>1</v>
      </c>
      <c r="BD765" s="7">
        <v>9589</v>
      </c>
      <c r="BE765" s="7"/>
      <c r="BF765" s="7">
        <v>959616135</v>
      </c>
      <c r="BG765" s="10" t="s">
        <v>1704</v>
      </c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</row>
    <row r="766" spans="1:88" ht="15" x14ac:dyDescent="0.25">
      <c r="A766">
        <v>765</v>
      </c>
      <c r="B766" s="28">
        <v>1180</v>
      </c>
      <c r="C766" s="28" t="s">
        <v>1255</v>
      </c>
      <c r="D766" s="45">
        <v>73218812</v>
      </c>
      <c r="E766" s="35" t="s">
        <v>3104</v>
      </c>
      <c r="F766" s="29"/>
      <c r="G766" s="29" t="s">
        <v>1702</v>
      </c>
      <c r="H766" s="30">
        <f t="shared" si="117"/>
        <v>34180</v>
      </c>
      <c r="I766" s="29"/>
      <c r="J766" s="28">
        <v>0</v>
      </c>
      <c r="K766" s="31">
        <v>0</v>
      </c>
      <c r="L766" s="7"/>
      <c r="M766" s="7"/>
      <c r="N766" s="7"/>
      <c r="O766" s="32" t="str">
        <f>"Retención Judicial "&amp;(Tabla1[[#This Row],[JUDICIAL]]*100)&amp;"%"</f>
        <v>Retención Judicial 0%</v>
      </c>
      <c r="P766" s="7"/>
      <c r="Q766" s="33">
        <f t="shared" si="122"/>
        <v>930</v>
      </c>
      <c r="R766" s="34">
        <f>+Tabla1[[#This Row],[MINIMO VITAL]]*9%</f>
        <v>83.7</v>
      </c>
      <c r="S766" s="7"/>
      <c r="T766" s="7">
        <f t="shared" ca="1" si="113"/>
        <v>25</v>
      </c>
      <c r="U766" s="7" t="str">
        <f t="shared" si="114"/>
        <v>73218812</v>
      </c>
      <c r="V766" s="7"/>
      <c r="W766" s="7"/>
      <c r="X766" s="7"/>
      <c r="Y766" s="7"/>
      <c r="Z766" s="7"/>
      <c r="AA766" s="8">
        <f>+Tabla1[[#This Row],[FECHA DE
NACIMIENTO]]</f>
        <v>34180</v>
      </c>
      <c r="AB766" s="20"/>
      <c r="AC766" s="7"/>
      <c r="AD766" s="7" t="str">
        <f>IF(COUNTIF(D$1:D765,D766)=0,"OK","Duplicado")</f>
        <v>OK</v>
      </c>
      <c r="AE766" s="7" t="str">
        <f t="shared" ca="1" si="115"/>
        <v>Inactivo</v>
      </c>
      <c r="AF766" s="9" t="s">
        <v>1256</v>
      </c>
      <c r="AG766" s="9" t="str">
        <f t="shared" si="118"/>
        <v>CMAC</v>
      </c>
      <c r="AH766" s="7"/>
      <c r="AI766" s="7"/>
      <c r="AJ766" s="7"/>
      <c r="AK766" s="7"/>
      <c r="AL766" s="7"/>
      <c r="AM766" s="7"/>
      <c r="AN766" s="7"/>
      <c r="AO766" s="7" t="e">
        <f ca="1">SEPARARAPELLIDOS2018(Tabla1[[#This Row],[APELLIDOS Y NOMBRES]])</f>
        <v>#NAME?</v>
      </c>
      <c r="AP766" s="7">
        <f t="shared" ca="1" si="119"/>
        <v>0</v>
      </c>
      <c r="AQ766" s="7">
        <f t="shared" ca="1" si="120"/>
        <v>0</v>
      </c>
      <c r="AR766" s="7">
        <f t="shared" ca="1" si="121"/>
        <v>0</v>
      </c>
      <c r="AS766" s="7" t="e">
        <f ca="1">QuitarSimbolos(Tabla1[[#This Row],[CODTRA5]])</f>
        <v>#NAME?</v>
      </c>
      <c r="AT766" s="7" t="s">
        <v>1703</v>
      </c>
      <c r="AU766" s="7">
        <f t="shared" si="116"/>
        <v>1</v>
      </c>
      <c r="AV766" s="7">
        <v>1</v>
      </c>
      <c r="AW766" s="7" t="str">
        <f>+Tabla1[[#This Row],[DNI23]]</f>
        <v>73218812</v>
      </c>
      <c r="AX766" s="7">
        <v>604</v>
      </c>
      <c r="AY766" s="11">
        <f>+Tabla1[[#This Row],[FECHA DE
NACIMIENTO]]</f>
        <v>34180</v>
      </c>
      <c r="AZ766" s="7">
        <f ca="1">+Tabla1[[#This Row],[CODTRA6]]</f>
        <v>0</v>
      </c>
      <c r="BA766" s="7">
        <f ca="1">+Tabla1[[#This Row],[CODTRA7]]</f>
        <v>0</v>
      </c>
      <c r="BB766" s="7" t="e">
        <f ca="1">+Tabla1[[#This Row],[CODTRA8]]</f>
        <v>#NAME?</v>
      </c>
      <c r="BC766" s="7">
        <f>+Tabla1[[#This Row],[SEXO]]</f>
        <v>1</v>
      </c>
      <c r="BD766" s="7">
        <v>9589</v>
      </c>
      <c r="BE766" s="7"/>
      <c r="BF766" s="7">
        <v>959616135</v>
      </c>
      <c r="BG766" s="10" t="s">
        <v>1704</v>
      </c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</row>
    <row r="767" spans="1:88" ht="15" x14ac:dyDescent="0.25">
      <c r="A767">
        <v>766</v>
      </c>
      <c r="B767" s="28">
        <v>1181</v>
      </c>
      <c r="C767" s="28" t="s">
        <v>1257</v>
      </c>
      <c r="D767" s="45">
        <v>40442814</v>
      </c>
      <c r="E767" s="35" t="s">
        <v>3105</v>
      </c>
      <c r="F767" s="29"/>
      <c r="G767" s="29" t="s">
        <v>1702</v>
      </c>
      <c r="H767" s="30">
        <f t="shared" si="117"/>
        <v>29261</v>
      </c>
      <c r="I767" s="29"/>
      <c r="J767" s="28">
        <v>0</v>
      </c>
      <c r="K767" s="31">
        <v>0</v>
      </c>
      <c r="L767" s="7"/>
      <c r="M767" s="7"/>
      <c r="N767" s="7"/>
      <c r="O767" s="32" t="str">
        <f>"Retención Judicial "&amp;(Tabla1[[#This Row],[JUDICIAL]]*100)&amp;"%"</f>
        <v>Retención Judicial 0%</v>
      </c>
      <c r="P767" s="7"/>
      <c r="Q767" s="33">
        <f t="shared" si="122"/>
        <v>930</v>
      </c>
      <c r="R767" s="34">
        <f>+Tabla1[[#This Row],[MINIMO VITAL]]*9%</f>
        <v>83.7</v>
      </c>
      <c r="S767" s="7"/>
      <c r="T767" s="7">
        <f t="shared" ca="1" si="113"/>
        <v>39</v>
      </c>
      <c r="U767" s="7" t="str">
        <f t="shared" si="114"/>
        <v>40442814</v>
      </c>
      <c r="V767" s="7"/>
      <c r="W767" s="7"/>
      <c r="X767" s="7"/>
      <c r="Y767" s="7"/>
      <c r="Z767" s="7"/>
      <c r="AA767" s="8">
        <f>+Tabla1[[#This Row],[FECHA DE
NACIMIENTO]]</f>
        <v>29261</v>
      </c>
      <c r="AB767" s="20"/>
      <c r="AC767" s="7"/>
      <c r="AD767" s="7" t="str">
        <f>IF(COUNTIF(D$1:D766,D767)=0,"OK","Duplicado")</f>
        <v>OK</v>
      </c>
      <c r="AE767" s="7" t="str">
        <f t="shared" ca="1" si="115"/>
        <v>Inactivo</v>
      </c>
      <c r="AF767" s="9" t="s">
        <v>1258</v>
      </c>
      <c r="AG767" s="9" t="str">
        <f t="shared" si="118"/>
        <v>CMAC</v>
      </c>
      <c r="AH767" s="7"/>
      <c r="AI767" s="7"/>
      <c r="AJ767" s="7"/>
      <c r="AK767" s="7"/>
      <c r="AL767" s="7"/>
      <c r="AM767" s="7"/>
      <c r="AN767" s="7"/>
      <c r="AO767" s="7" t="e">
        <f ca="1">SEPARARAPELLIDOS2018(Tabla1[[#This Row],[APELLIDOS Y NOMBRES]])</f>
        <v>#NAME?</v>
      </c>
      <c r="AP767" s="7">
        <f t="shared" ca="1" si="119"/>
        <v>0</v>
      </c>
      <c r="AQ767" s="7">
        <f t="shared" ca="1" si="120"/>
        <v>0</v>
      </c>
      <c r="AR767" s="7">
        <f t="shared" ca="1" si="121"/>
        <v>0</v>
      </c>
      <c r="AS767" s="7" t="e">
        <f ca="1">QuitarSimbolos(Tabla1[[#This Row],[CODTRA5]])</f>
        <v>#NAME?</v>
      </c>
      <c r="AT767" s="7" t="s">
        <v>1974</v>
      </c>
      <c r="AU767" s="7">
        <f t="shared" si="116"/>
        <v>2</v>
      </c>
      <c r="AV767" s="7">
        <v>1</v>
      </c>
      <c r="AW767" s="7" t="str">
        <f>+Tabla1[[#This Row],[DNI23]]</f>
        <v>40442814</v>
      </c>
      <c r="AX767" s="7">
        <v>604</v>
      </c>
      <c r="AY767" s="11">
        <f>+Tabla1[[#This Row],[FECHA DE
NACIMIENTO]]</f>
        <v>29261</v>
      </c>
      <c r="AZ767" s="7">
        <f ca="1">+Tabla1[[#This Row],[CODTRA6]]</f>
        <v>0</v>
      </c>
      <c r="BA767" s="7">
        <f ca="1">+Tabla1[[#This Row],[CODTRA7]]</f>
        <v>0</v>
      </c>
      <c r="BB767" s="7" t="e">
        <f ca="1">+Tabla1[[#This Row],[CODTRA8]]</f>
        <v>#NAME?</v>
      </c>
      <c r="BC767" s="7">
        <f>+Tabla1[[#This Row],[SEXO]]</f>
        <v>2</v>
      </c>
      <c r="BD767" s="7">
        <v>9589</v>
      </c>
      <c r="BE767" s="7"/>
      <c r="BF767" s="7">
        <v>959616135</v>
      </c>
      <c r="BG767" s="10" t="s">
        <v>1704</v>
      </c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</row>
    <row r="768" spans="1:88" ht="15" x14ac:dyDescent="0.25">
      <c r="A768">
        <v>767</v>
      </c>
      <c r="B768" s="28">
        <v>1182</v>
      </c>
      <c r="C768" s="28" t="s">
        <v>1259</v>
      </c>
      <c r="D768" s="45">
        <v>30836412</v>
      </c>
      <c r="E768" s="35" t="s">
        <v>3106</v>
      </c>
      <c r="F768" s="29"/>
      <c r="G768" s="29" t="s">
        <v>1702</v>
      </c>
      <c r="H768" s="30">
        <f t="shared" si="117"/>
        <v>26715</v>
      </c>
      <c r="I768" s="29"/>
      <c r="J768" s="28">
        <v>0</v>
      </c>
      <c r="K768" s="31">
        <v>0</v>
      </c>
      <c r="L768" s="7"/>
      <c r="M768" s="7"/>
      <c r="N768" s="7"/>
      <c r="O768" s="32" t="str">
        <f>"Retención Judicial "&amp;(Tabla1[[#This Row],[JUDICIAL]]*100)&amp;"%"</f>
        <v>Retención Judicial 0%</v>
      </c>
      <c r="P768" s="7"/>
      <c r="Q768" s="33">
        <f t="shared" si="122"/>
        <v>930</v>
      </c>
      <c r="R768" s="34">
        <f>+Tabla1[[#This Row],[MINIMO VITAL]]*9%</f>
        <v>83.7</v>
      </c>
      <c r="S768" s="7"/>
      <c r="T768" s="7">
        <f t="shared" ca="1" si="113"/>
        <v>46</v>
      </c>
      <c r="U768" s="7" t="str">
        <f t="shared" si="114"/>
        <v>30836412</v>
      </c>
      <c r="V768" s="7"/>
      <c r="W768" s="7"/>
      <c r="X768" s="7"/>
      <c r="Y768" s="7"/>
      <c r="Z768" s="7"/>
      <c r="AA768" s="8">
        <f>+Tabla1[[#This Row],[FECHA DE
NACIMIENTO]]</f>
        <v>26715</v>
      </c>
      <c r="AB768" s="20"/>
      <c r="AC768" s="7"/>
      <c r="AD768" s="7" t="str">
        <f>IF(COUNTIF(D$1:D767,D768)=0,"OK","Duplicado")</f>
        <v>OK</v>
      </c>
      <c r="AE768" s="7" t="str">
        <f t="shared" ca="1" si="115"/>
        <v>Inactivo</v>
      </c>
      <c r="AF768" s="9" t="s">
        <v>1260</v>
      </c>
      <c r="AG768" s="9" t="str">
        <f t="shared" si="118"/>
        <v>CMAC</v>
      </c>
      <c r="AH768" s="7"/>
      <c r="AI768" s="7"/>
      <c r="AJ768" s="7"/>
      <c r="AK768" s="7"/>
      <c r="AL768" s="7"/>
      <c r="AM768" s="7"/>
      <c r="AN768" s="7"/>
      <c r="AO768" s="7" t="e">
        <f ca="1">SEPARARAPELLIDOS2018(Tabla1[[#This Row],[APELLIDOS Y NOMBRES]])</f>
        <v>#NAME?</v>
      </c>
      <c r="AP768" s="7">
        <f t="shared" ca="1" si="119"/>
        <v>0</v>
      </c>
      <c r="AQ768" s="7">
        <f t="shared" ca="1" si="120"/>
        <v>0</v>
      </c>
      <c r="AR768" s="7">
        <f t="shared" ca="1" si="121"/>
        <v>0</v>
      </c>
      <c r="AS768" s="7" t="e">
        <f ca="1">QuitarSimbolos(Tabla1[[#This Row],[CODTRA5]])</f>
        <v>#NAME?</v>
      </c>
      <c r="AT768" s="7" t="s">
        <v>1703</v>
      </c>
      <c r="AU768" s="7">
        <f t="shared" si="116"/>
        <v>1</v>
      </c>
      <c r="AV768" s="7">
        <v>1</v>
      </c>
      <c r="AW768" s="7" t="str">
        <f>+Tabla1[[#This Row],[DNI23]]</f>
        <v>30836412</v>
      </c>
      <c r="AX768" s="7">
        <v>604</v>
      </c>
      <c r="AY768" s="11">
        <f>+Tabla1[[#This Row],[FECHA DE
NACIMIENTO]]</f>
        <v>26715</v>
      </c>
      <c r="AZ768" s="7">
        <f ca="1">+Tabla1[[#This Row],[CODTRA6]]</f>
        <v>0</v>
      </c>
      <c r="BA768" s="7">
        <f ca="1">+Tabla1[[#This Row],[CODTRA7]]</f>
        <v>0</v>
      </c>
      <c r="BB768" s="7" t="e">
        <f ca="1">+Tabla1[[#This Row],[CODTRA8]]</f>
        <v>#NAME?</v>
      </c>
      <c r="BC768" s="7">
        <f>+Tabla1[[#This Row],[SEXO]]</f>
        <v>1</v>
      </c>
      <c r="BD768" s="7">
        <v>9589</v>
      </c>
      <c r="BE768" s="7"/>
      <c r="BF768" s="7">
        <v>959616135</v>
      </c>
      <c r="BG768" s="10" t="s">
        <v>1704</v>
      </c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</row>
    <row r="769" spans="1:88" ht="15" x14ac:dyDescent="0.25">
      <c r="A769">
        <v>768</v>
      </c>
      <c r="B769" s="28">
        <v>241</v>
      </c>
      <c r="C769" s="28" t="s">
        <v>3551</v>
      </c>
      <c r="D769" s="45">
        <v>30836382</v>
      </c>
      <c r="E769" s="35" t="s">
        <v>3548</v>
      </c>
      <c r="F769" s="35" t="s">
        <v>3702</v>
      </c>
      <c r="G769" s="35" t="s">
        <v>1757</v>
      </c>
      <c r="H769" s="30">
        <f t="shared" si="117"/>
        <v>27323</v>
      </c>
      <c r="I769" s="29" t="s">
        <v>1737</v>
      </c>
      <c r="J769" s="28">
        <v>0</v>
      </c>
      <c r="K769" s="31">
        <v>0</v>
      </c>
      <c r="L769" s="7"/>
      <c r="M769" s="7"/>
      <c r="N769" s="7"/>
      <c r="O769" s="32" t="str">
        <f>"Retención Judicial "&amp;(Tabla1[[#This Row],[JUDICIAL]]*100)&amp;"%"</f>
        <v>Retención Judicial 0%</v>
      </c>
      <c r="P769" s="7"/>
      <c r="Q769" s="33">
        <f t="shared" si="122"/>
        <v>930</v>
      </c>
      <c r="R769" s="34">
        <f>+Tabla1[[#This Row],[MINIMO VITAL]]*9%</f>
        <v>83.7</v>
      </c>
      <c r="S769" s="7"/>
      <c r="T769" s="7">
        <f t="shared" ca="1" si="113"/>
        <v>44</v>
      </c>
      <c r="U769" s="7" t="str">
        <f t="shared" si="114"/>
        <v>30836382</v>
      </c>
      <c r="V769" s="7"/>
      <c r="W769" s="7"/>
      <c r="X769" s="7"/>
      <c r="Y769" s="7"/>
      <c r="Z769" s="7"/>
      <c r="AA769" s="8">
        <f>+Tabla1[[#This Row],[FECHA DE
NACIMIENTO]]</f>
        <v>27323</v>
      </c>
      <c r="AB769" s="20"/>
      <c r="AC769" s="7"/>
      <c r="AD769" s="7" t="str">
        <f>IF(COUNTIF(D$1:D768,D769)=0,"OK","Duplicado")</f>
        <v>OK</v>
      </c>
      <c r="AE769" s="7" t="str">
        <f t="shared" ca="1" si="115"/>
        <v>Inactivo</v>
      </c>
      <c r="AF769" s="9" t="s">
        <v>1720</v>
      </c>
      <c r="AG769" s="9" t="str">
        <f t="shared" si="118"/>
        <v/>
      </c>
      <c r="AH769" s="7"/>
      <c r="AI769" s="7"/>
      <c r="AJ769" s="7"/>
      <c r="AK769" s="7"/>
      <c r="AL769" s="7"/>
      <c r="AM769" s="7"/>
      <c r="AN769" s="7"/>
      <c r="AO769" s="7" t="e">
        <f ca="1">SEPARARAPELLIDOS2018(Tabla1[[#This Row],[APELLIDOS Y NOMBRES]])</f>
        <v>#NAME?</v>
      </c>
      <c r="AP769" s="7">
        <f t="shared" ca="1" si="119"/>
        <v>0</v>
      </c>
      <c r="AQ769" s="7">
        <f t="shared" ca="1" si="120"/>
        <v>0</v>
      </c>
      <c r="AR769" s="7">
        <f t="shared" ca="1" si="121"/>
        <v>0</v>
      </c>
      <c r="AS769" s="7" t="e">
        <f ca="1">QuitarSimbolos(Tabla1[[#This Row],[CODTRA5]])</f>
        <v>#NAME?</v>
      </c>
      <c r="AT769" s="7" t="s">
        <v>1703</v>
      </c>
      <c r="AU769" s="7">
        <f t="shared" si="116"/>
        <v>1</v>
      </c>
      <c r="AV769" s="7">
        <v>1</v>
      </c>
      <c r="AW769" s="7" t="str">
        <f>+Tabla1[[#This Row],[DNI23]]</f>
        <v>30836382</v>
      </c>
      <c r="AX769" s="7">
        <v>604</v>
      </c>
      <c r="AY769" s="11">
        <f>+Tabla1[[#This Row],[FECHA DE
NACIMIENTO]]</f>
        <v>27323</v>
      </c>
      <c r="AZ769" s="7">
        <f ca="1">+Tabla1[[#This Row],[CODTRA6]]</f>
        <v>0</v>
      </c>
      <c r="BA769" s="7">
        <f ca="1">+Tabla1[[#This Row],[CODTRA7]]</f>
        <v>0</v>
      </c>
      <c r="BB769" s="7" t="e">
        <f ca="1">+Tabla1[[#This Row],[CODTRA8]]</f>
        <v>#NAME?</v>
      </c>
      <c r="BC769" s="7">
        <f>+Tabla1[[#This Row],[SEXO]]</f>
        <v>1</v>
      </c>
      <c r="BD769" s="7">
        <v>9589</v>
      </c>
      <c r="BE769" s="7"/>
      <c r="BF769" s="7">
        <v>959616135</v>
      </c>
      <c r="BG769" s="10" t="s">
        <v>1704</v>
      </c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</row>
    <row r="770" spans="1:88" ht="15" x14ac:dyDescent="0.25">
      <c r="A770">
        <v>769</v>
      </c>
      <c r="B770" s="28">
        <v>1183</v>
      </c>
      <c r="C770" s="28" t="s">
        <v>1261</v>
      </c>
      <c r="D770" s="45">
        <v>41160499</v>
      </c>
      <c r="E770" s="29" t="s">
        <v>3107</v>
      </c>
      <c r="F770" s="29" t="s">
        <v>3108</v>
      </c>
      <c r="G770" s="29" t="s">
        <v>1736</v>
      </c>
      <c r="H770" s="30">
        <f t="shared" si="117"/>
        <v>29861</v>
      </c>
      <c r="I770" s="29" t="s">
        <v>1710</v>
      </c>
      <c r="J770" s="28">
        <v>0</v>
      </c>
      <c r="K770" s="31">
        <v>0</v>
      </c>
      <c r="L770" s="7"/>
      <c r="M770" s="7"/>
      <c r="N770" s="7"/>
      <c r="O770" s="32" t="str">
        <f>"Retención Judicial "&amp;(Tabla1[[#This Row],[JUDICIAL]]*100)&amp;"%"</f>
        <v>Retención Judicial 0%</v>
      </c>
      <c r="P770" s="7"/>
      <c r="Q770" s="33">
        <f t="shared" si="122"/>
        <v>930</v>
      </c>
      <c r="R770" s="34">
        <f>+Tabla1[[#This Row],[MINIMO VITAL]]*9%</f>
        <v>83.7</v>
      </c>
      <c r="S770" s="7"/>
      <c r="T770" s="7">
        <f t="shared" ref="T770:T833" ca="1" si="123">IFERROR(DATEDIF(H770,TODAY(),"y")," ")</f>
        <v>37</v>
      </c>
      <c r="U770" s="7" t="str">
        <f t="shared" ref="U770:U833" si="124">IF(D770="","",REPT("0",8-LEN(D770))&amp;D770)</f>
        <v>41160499</v>
      </c>
      <c r="V770" s="7"/>
      <c r="W770" s="7"/>
      <c r="X770" s="7"/>
      <c r="Y770" s="7"/>
      <c r="Z770" s="7"/>
      <c r="AA770" s="8">
        <f>+Tabla1[[#This Row],[FECHA DE
NACIMIENTO]]</f>
        <v>29861</v>
      </c>
      <c r="AB770" s="20"/>
      <c r="AC770" s="7"/>
      <c r="AD770" s="7" t="str">
        <f>IF(COUNTIF(D$1:D769,D770)=0,"OK","Duplicado")</f>
        <v>OK</v>
      </c>
      <c r="AE770" s="7" t="str">
        <f t="shared" ref="AE770:AE833" ca="1" si="125">IF(TODAY()&lt;A770,"Pendiente",IF(TODAY()&gt;A770,"Inactivo","Activo"))</f>
        <v>Inactivo</v>
      </c>
      <c r="AF770" s="9" t="s">
        <v>1262</v>
      </c>
      <c r="AG770" s="9" t="str">
        <f t="shared" si="118"/>
        <v>CMAC</v>
      </c>
      <c r="AH770" s="7"/>
      <c r="AI770" s="7"/>
      <c r="AJ770" s="7"/>
      <c r="AK770" s="7"/>
      <c r="AL770" s="7"/>
      <c r="AM770" s="7"/>
      <c r="AN770" s="7"/>
      <c r="AO770" s="7" t="e">
        <f ca="1">SEPARARAPELLIDOS2018(Tabla1[[#This Row],[APELLIDOS Y NOMBRES]])</f>
        <v>#NAME?</v>
      </c>
      <c r="AP770" s="7">
        <f t="shared" ca="1" si="119"/>
        <v>0</v>
      </c>
      <c r="AQ770" s="7">
        <f t="shared" ca="1" si="120"/>
        <v>0</v>
      </c>
      <c r="AR770" s="7">
        <f t="shared" ca="1" si="121"/>
        <v>0</v>
      </c>
      <c r="AS770" s="7" t="e">
        <f ca="1">QuitarSimbolos(Tabla1[[#This Row],[CODTRA5]])</f>
        <v>#NAME?</v>
      </c>
      <c r="AT770" s="7" t="s">
        <v>1703</v>
      </c>
      <c r="AU770" s="7">
        <f t="shared" ref="AU770:AU833" si="126">IF(AT770="","",IF(AT770="MASCULINO",1,2))</f>
        <v>1</v>
      </c>
      <c r="AV770" s="7">
        <v>1</v>
      </c>
      <c r="AW770" s="7" t="str">
        <f>+Tabla1[[#This Row],[DNI23]]</f>
        <v>41160499</v>
      </c>
      <c r="AX770" s="7">
        <v>604</v>
      </c>
      <c r="AY770" s="11">
        <f>+Tabla1[[#This Row],[FECHA DE
NACIMIENTO]]</f>
        <v>29861</v>
      </c>
      <c r="AZ770" s="7">
        <f ca="1">+Tabla1[[#This Row],[CODTRA6]]</f>
        <v>0</v>
      </c>
      <c r="BA770" s="7">
        <f ca="1">+Tabla1[[#This Row],[CODTRA7]]</f>
        <v>0</v>
      </c>
      <c r="BB770" s="7" t="e">
        <f ca="1">+Tabla1[[#This Row],[CODTRA8]]</f>
        <v>#NAME?</v>
      </c>
      <c r="BC770" s="7">
        <f>+Tabla1[[#This Row],[SEXO]]</f>
        <v>1</v>
      </c>
      <c r="BD770" s="7">
        <v>9589</v>
      </c>
      <c r="BE770" s="7"/>
      <c r="BF770" s="7">
        <v>959616135</v>
      </c>
      <c r="BG770" s="10" t="s">
        <v>1704</v>
      </c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</row>
    <row r="771" spans="1:88" ht="15" x14ac:dyDescent="0.25">
      <c r="A771">
        <v>770</v>
      </c>
      <c r="B771" s="28">
        <v>24</v>
      </c>
      <c r="C771" s="28" t="s">
        <v>1263</v>
      </c>
      <c r="D771" s="45">
        <v>29245541</v>
      </c>
      <c r="E771" s="29" t="s">
        <v>3109</v>
      </c>
      <c r="F771" s="29" t="s">
        <v>3110</v>
      </c>
      <c r="G771" s="29" t="s">
        <v>1736</v>
      </c>
      <c r="H771" s="30">
        <f t="shared" ref="H771:H834" si="127">IFERROR(DATE(MID(E771,1,2),MID(E771,3,2),MID(E771,5,2))," ")</f>
        <v>21960</v>
      </c>
      <c r="I771" s="29" t="s">
        <v>1737</v>
      </c>
      <c r="J771" s="28">
        <v>0</v>
      </c>
      <c r="K771" s="31">
        <v>0</v>
      </c>
      <c r="L771" s="7"/>
      <c r="M771" s="7"/>
      <c r="N771" s="7"/>
      <c r="O771" s="32" t="str">
        <f>"Retención Judicial "&amp;(Tabla1[[#This Row],[JUDICIAL]]*100)&amp;"%"</f>
        <v>Retención Judicial 0%</v>
      </c>
      <c r="P771" s="7"/>
      <c r="Q771" s="33">
        <f t="shared" si="122"/>
        <v>930</v>
      </c>
      <c r="R771" s="34">
        <f>+Tabla1[[#This Row],[MINIMO VITAL]]*9%</f>
        <v>83.7</v>
      </c>
      <c r="S771" s="7"/>
      <c r="T771" s="7">
        <f t="shared" ca="1" si="123"/>
        <v>59</v>
      </c>
      <c r="U771" s="7" t="str">
        <f t="shared" si="124"/>
        <v>29245541</v>
      </c>
      <c r="V771" s="7"/>
      <c r="W771" s="7"/>
      <c r="X771" s="7"/>
      <c r="Y771" s="7"/>
      <c r="Z771" s="7"/>
      <c r="AA771" s="8">
        <f>+Tabla1[[#This Row],[FECHA DE
NACIMIENTO]]</f>
        <v>21960</v>
      </c>
      <c r="AB771" s="20"/>
      <c r="AC771" s="7"/>
      <c r="AD771" s="7" t="str">
        <f>IF(COUNTIF(D$1:D770,D771)=0,"OK","Duplicado")</f>
        <v>OK</v>
      </c>
      <c r="AE771" s="7" t="str">
        <f t="shared" ca="1" si="125"/>
        <v>Inactivo</v>
      </c>
      <c r="AF771" s="9" t="s">
        <v>1264</v>
      </c>
      <c r="AG771" s="9" t="str">
        <f t="shared" ref="AG771:AG834" si="128">IF(AF771="","",IF(AF771="00","","CMAC"))</f>
        <v>CMAC</v>
      </c>
      <c r="AH771" s="7"/>
      <c r="AI771" s="7"/>
      <c r="AJ771" s="7"/>
      <c r="AK771" s="7"/>
      <c r="AL771" s="7"/>
      <c r="AM771" s="7"/>
      <c r="AN771" s="7"/>
      <c r="AO771" s="7" t="e">
        <f ca="1">SEPARARAPELLIDOS2018(Tabla1[[#This Row],[APELLIDOS Y NOMBRES]])</f>
        <v>#NAME?</v>
      </c>
      <c r="AP771" s="7">
        <f t="shared" ref="AP771:AP834" ca="1" si="129">IFERROR(IF(AO771="","",MID((REPLACE((AO771),(SEARCH("@",(AO771))),1,"")),(SEARCH("@",(REPLACE((AO771),(SEARCH("@",(AO771))),1,""))))+1,((LEN((REPLACE((AO771),(SEARCH("@",(AO771))),1,""))))-(SEARCH("@",(REPLACE((AO771),(SEARCH("@",(AO771))),1,""))))))),)</f>
        <v>0</v>
      </c>
      <c r="AQ771" s="7">
        <f t="shared" ref="AQ771:AQ834" ca="1" si="130">IFERROR(IF(AO771="","",LEFT(AO771,(SEARCH("@",AO771))-1)),)</f>
        <v>0</v>
      </c>
      <c r="AR771" s="7">
        <f t="shared" ref="AR771:AR834" ca="1" si="131">IFERROR(IF(AO771="","",LEFT((RIGHT(AO771,(LEN(AO771))-(SEARCH("@",AO771)))),(SEARCH("@",(RIGHT(AO771,(LEN(AO771))-(SEARCH("@",AO771))))))-1)),)</f>
        <v>0</v>
      </c>
      <c r="AS771" s="7" t="e">
        <f ca="1">QuitarSimbolos(Tabla1[[#This Row],[CODTRA5]])</f>
        <v>#NAME?</v>
      </c>
      <c r="AT771" s="7" t="s">
        <v>1703</v>
      </c>
      <c r="AU771" s="7">
        <f t="shared" si="126"/>
        <v>1</v>
      </c>
      <c r="AV771" s="7">
        <v>1</v>
      </c>
      <c r="AW771" s="7" t="str">
        <f>+Tabla1[[#This Row],[DNI23]]</f>
        <v>29245541</v>
      </c>
      <c r="AX771" s="7">
        <v>604</v>
      </c>
      <c r="AY771" s="11">
        <f>+Tabla1[[#This Row],[FECHA DE
NACIMIENTO]]</f>
        <v>21960</v>
      </c>
      <c r="AZ771" s="7">
        <f ca="1">+Tabla1[[#This Row],[CODTRA6]]</f>
        <v>0</v>
      </c>
      <c r="BA771" s="7">
        <f ca="1">+Tabla1[[#This Row],[CODTRA7]]</f>
        <v>0</v>
      </c>
      <c r="BB771" s="7" t="e">
        <f ca="1">+Tabla1[[#This Row],[CODTRA8]]</f>
        <v>#NAME?</v>
      </c>
      <c r="BC771" s="7">
        <f>+Tabla1[[#This Row],[SEXO]]</f>
        <v>1</v>
      </c>
      <c r="BD771" s="7">
        <v>9589</v>
      </c>
      <c r="BE771" s="7"/>
      <c r="BF771" s="7">
        <v>959616135</v>
      </c>
      <c r="BG771" s="10" t="s">
        <v>1704</v>
      </c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</row>
    <row r="772" spans="1:88" ht="15" x14ac:dyDescent="0.25">
      <c r="A772">
        <v>771</v>
      </c>
      <c r="B772" s="28">
        <v>1184</v>
      </c>
      <c r="C772" s="28" t="s">
        <v>1265</v>
      </c>
      <c r="D772" s="45">
        <v>43512513</v>
      </c>
      <c r="E772" s="29" t="s">
        <v>3111</v>
      </c>
      <c r="F772" s="29"/>
      <c r="G772" s="29" t="s">
        <v>1702</v>
      </c>
      <c r="H772" s="30">
        <f t="shared" si="127"/>
        <v>31285</v>
      </c>
      <c r="I772" s="29"/>
      <c r="J772" s="28">
        <v>0</v>
      </c>
      <c r="K772" s="31">
        <v>0</v>
      </c>
      <c r="L772" s="7"/>
      <c r="M772" s="7"/>
      <c r="N772" s="7"/>
      <c r="O772" s="32" t="str">
        <f>"Retención Judicial "&amp;(Tabla1[[#This Row],[JUDICIAL]]*100)&amp;"%"</f>
        <v>Retención Judicial 0%</v>
      </c>
      <c r="P772" s="7"/>
      <c r="Q772" s="33">
        <f t="shared" ref="Q772:Q835" si="132">+Q771</f>
        <v>930</v>
      </c>
      <c r="R772" s="34">
        <f>+Tabla1[[#This Row],[MINIMO VITAL]]*9%</f>
        <v>83.7</v>
      </c>
      <c r="S772" s="7"/>
      <c r="T772" s="7">
        <f t="shared" ca="1" si="123"/>
        <v>33</v>
      </c>
      <c r="U772" s="7" t="str">
        <f t="shared" si="124"/>
        <v>43512513</v>
      </c>
      <c r="V772" s="7"/>
      <c r="W772" s="7"/>
      <c r="X772" s="7"/>
      <c r="Y772" s="7"/>
      <c r="Z772" s="7"/>
      <c r="AA772" s="8">
        <f>+Tabla1[[#This Row],[FECHA DE
NACIMIENTO]]</f>
        <v>31285</v>
      </c>
      <c r="AB772" s="20"/>
      <c r="AC772" s="7"/>
      <c r="AD772" s="7" t="str">
        <f>IF(COUNTIF(D$1:D771,D772)=0,"OK","Duplicado")</f>
        <v>OK</v>
      </c>
      <c r="AE772" s="7" t="str">
        <f t="shared" ca="1" si="125"/>
        <v>Inactivo</v>
      </c>
      <c r="AF772" s="9" t="s">
        <v>1266</v>
      </c>
      <c r="AG772" s="9" t="str">
        <f t="shared" si="128"/>
        <v>CMAC</v>
      </c>
      <c r="AH772" s="7"/>
      <c r="AI772" s="7"/>
      <c r="AJ772" s="7"/>
      <c r="AK772" s="7"/>
      <c r="AL772" s="7"/>
      <c r="AM772" s="7"/>
      <c r="AN772" s="7"/>
      <c r="AO772" s="7" t="e">
        <f ca="1">SEPARARAPELLIDOS2018(Tabla1[[#This Row],[APELLIDOS Y NOMBRES]])</f>
        <v>#NAME?</v>
      </c>
      <c r="AP772" s="7">
        <f t="shared" ca="1" si="129"/>
        <v>0</v>
      </c>
      <c r="AQ772" s="7">
        <f t="shared" ca="1" si="130"/>
        <v>0</v>
      </c>
      <c r="AR772" s="7">
        <f t="shared" ca="1" si="131"/>
        <v>0</v>
      </c>
      <c r="AS772" s="7" t="e">
        <f ca="1">QuitarSimbolos(Tabla1[[#This Row],[CODTRA5]])</f>
        <v>#NAME?</v>
      </c>
      <c r="AT772" s="7" t="s">
        <v>1974</v>
      </c>
      <c r="AU772" s="7">
        <f t="shared" si="126"/>
        <v>2</v>
      </c>
      <c r="AV772" s="7">
        <v>1</v>
      </c>
      <c r="AW772" s="7" t="str">
        <f>+Tabla1[[#This Row],[DNI23]]</f>
        <v>43512513</v>
      </c>
      <c r="AX772" s="7">
        <v>604</v>
      </c>
      <c r="AY772" s="11">
        <f>+Tabla1[[#This Row],[FECHA DE
NACIMIENTO]]</f>
        <v>31285</v>
      </c>
      <c r="AZ772" s="7">
        <f ca="1">+Tabla1[[#This Row],[CODTRA6]]</f>
        <v>0</v>
      </c>
      <c r="BA772" s="7">
        <f ca="1">+Tabla1[[#This Row],[CODTRA7]]</f>
        <v>0</v>
      </c>
      <c r="BB772" s="7" t="e">
        <f ca="1">+Tabla1[[#This Row],[CODTRA8]]</f>
        <v>#NAME?</v>
      </c>
      <c r="BC772" s="7">
        <f>+Tabla1[[#This Row],[SEXO]]</f>
        <v>2</v>
      </c>
      <c r="BD772" s="7">
        <v>9589</v>
      </c>
      <c r="BE772" s="7"/>
      <c r="BF772" s="7">
        <v>959616135</v>
      </c>
      <c r="BG772" s="10" t="s">
        <v>1704</v>
      </c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</row>
    <row r="773" spans="1:88" ht="15" x14ac:dyDescent="0.25">
      <c r="A773">
        <v>772</v>
      </c>
      <c r="B773" s="28">
        <v>1185</v>
      </c>
      <c r="C773" s="28" t="s">
        <v>1267</v>
      </c>
      <c r="D773" s="45">
        <v>48735801</v>
      </c>
      <c r="E773" s="29" t="s">
        <v>3112</v>
      </c>
      <c r="F773" s="29"/>
      <c r="G773" s="29" t="s">
        <v>1702</v>
      </c>
      <c r="H773" s="30">
        <f t="shared" si="127"/>
        <v>34902</v>
      </c>
      <c r="I773" s="29"/>
      <c r="J773" s="28">
        <v>0</v>
      </c>
      <c r="K773" s="31">
        <v>0</v>
      </c>
      <c r="L773" s="7"/>
      <c r="M773" s="7"/>
      <c r="N773" s="7"/>
      <c r="O773" s="32" t="str">
        <f>"Retención Judicial "&amp;(Tabla1[[#This Row],[JUDICIAL]]*100)&amp;"%"</f>
        <v>Retención Judicial 0%</v>
      </c>
      <c r="P773" s="7"/>
      <c r="Q773" s="33">
        <f t="shared" si="132"/>
        <v>930</v>
      </c>
      <c r="R773" s="34">
        <f>+Tabla1[[#This Row],[MINIMO VITAL]]*9%</f>
        <v>83.7</v>
      </c>
      <c r="S773" s="7"/>
      <c r="T773" s="7">
        <f t="shared" ca="1" si="123"/>
        <v>23</v>
      </c>
      <c r="U773" s="7" t="str">
        <f t="shared" si="124"/>
        <v>48735801</v>
      </c>
      <c r="V773" s="7"/>
      <c r="W773" s="7"/>
      <c r="X773" s="7"/>
      <c r="Y773" s="7"/>
      <c r="Z773" s="7"/>
      <c r="AA773" s="8">
        <f>+Tabla1[[#This Row],[FECHA DE
NACIMIENTO]]</f>
        <v>34902</v>
      </c>
      <c r="AB773" s="20"/>
      <c r="AC773" s="7"/>
      <c r="AD773" s="7" t="str">
        <f>IF(COUNTIF(D$1:D772,D773)=0,"OK","Duplicado")</f>
        <v>OK</v>
      </c>
      <c r="AE773" s="7" t="str">
        <f t="shared" ca="1" si="125"/>
        <v>Inactivo</v>
      </c>
      <c r="AF773" s="9" t="s">
        <v>1268</v>
      </c>
      <c r="AG773" s="9" t="str">
        <f t="shared" si="128"/>
        <v>CMAC</v>
      </c>
      <c r="AH773" s="7"/>
      <c r="AI773" s="7"/>
      <c r="AJ773" s="7"/>
      <c r="AK773" s="7"/>
      <c r="AL773" s="7"/>
      <c r="AM773" s="7"/>
      <c r="AN773" s="7"/>
      <c r="AO773" s="7" t="e">
        <f ca="1">SEPARARAPELLIDOS2018(Tabla1[[#This Row],[APELLIDOS Y NOMBRES]])</f>
        <v>#NAME?</v>
      </c>
      <c r="AP773" s="7">
        <f t="shared" ca="1" si="129"/>
        <v>0</v>
      </c>
      <c r="AQ773" s="7">
        <f t="shared" ca="1" si="130"/>
        <v>0</v>
      </c>
      <c r="AR773" s="7">
        <f t="shared" ca="1" si="131"/>
        <v>0</v>
      </c>
      <c r="AS773" s="7" t="e">
        <f ca="1">QuitarSimbolos(Tabla1[[#This Row],[CODTRA5]])</f>
        <v>#NAME?</v>
      </c>
      <c r="AT773" s="7" t="s">
        <v>1703</v>
      </c>
      <c r="AU773" s="7">
        <f t="shared" si="126"/>
        <v>1</v>
      </c>
      <c r="AV773" s="7">
        <v>1</v>
      </c>
      <c r="AW773" s="7" t="str">
        <f>+Tabla1[[#This Row],[DNI23]]</f>
        <v>48735801</v>
      </c>
      <c r="AX773" s="7">
        <v>604</v>
      </c>
      <c r="AY773" s="11">
        <f>+Tabla1[[#This Row],[FECHA DE
NACIMIENTO]]</f>
        <v>34902</v>
      </c>
      <c r="AZ773" s="7">
        <f ca="1">+Tabla1[[#This Row],[CODTRA6]]</f>
        <v>0</v>
      </c>
      <c r="BA773" s="7">
        <f ca="1">+Tabla1[[#This Row],[CODTRA7]]</f>
        <v>0</v>
      </c>
      <c r="BB773" s="7" t="e">
        <f ca="1">+Tabla1[[#This Row],[CODTRA8]]</f>
        <v>#NAME?</v>
      </c>
      <c r="BC773" s="7">
        <f>+Tabla1[[#This Row],[SEXO]]</f>
        <v>1</v>
      </c>
      <c r="BD773" s="7">
        <v>9589</v>
      </c>
      <c r="BE773" s="7"/>
      <c r="BF773" s="7">
        <v>959616135</v>
      </c>
      <c r="BG773" s="10" t="s">
        <v>1704</v>
      </c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</row>
    <row r="774" spans="1:88" ht="15" x14ac:dyDescent="0.25">
      <c r="A774">
        <v>773</v>
      </c>
      <c r="B774" s="28">
        <v>1186</v>
      </c>
      <c r="C774" s="28" t="s">
        <v>1269</v>
      </c>
      <c r="D774" s="45">
        <v>71976497</v>
      </c>
      <c r="E774" s="29" t="s">
        <v>3113</v>
      </c>
      <c r="F774" s="29"/>
      <c r="G774" s="29" t="s">
        <v>1702</v>
      </c>
      <c r="H774" s="30">
        <f t="shared" si="127"/>
        <v>34268</v>
      </c>
      <c r="I774" s="29"/>
      <c r="J774" s="28">
        <v>0</v>
      </c>
      <c r="K774" s="31">
        <v>0</v>
      </c>
      <c r="L774" s="7"/>
      <c r="M774" s="7"/>
      <c r="N774" s="7"/>
      <c r="O774" s="32" t="str">
        <f>"Retención Judicial "&amp;(Tabla1[[#This Row],[JUDICIAL]]*100)&amp;"%"</f>
        <v>Retención Judicial 0%</v>
      </c>
      <c r="P774" s="7"/>
      <c r="Q774" s="33">
        <f t="shared" si="132"/>
        <v>930</v>
      </c>
      <c r="R774" s="34">
        <f>+Tabla1[[#This Row],[MINIMO VITAL]]*9%</f>
        <v>83.7</v>
      </c>
      <c r="S774" s="7"/>
      <c r="T774" s="7">
        <f t="shared" ca="1" si="123"/>
        <v>25</v>
      </c>
      <c r="U774" s="7" t="str">
        <f t="shared" si="124"/>
        <v>71976497</v>
      </c>
      <c r="V774" s="7"/>
      <c r="W774" s="7"/>
      <c r="X774" s="7"/>
      <c r="Y774" s="7"/>
      <c r="Z774" s="7"/>
      <c r="AA774" s="8">
        <f>+Tabla1[[#This Row],[FECHA DE
NACIMIENTO]]</f>
        <v>34268</v>
      </c>
      <c r="AB774" s="20">
        <v>3.1</v>
      </c>
      <c r="AC774" s="7"/>
      <c r="AD774" s="7" t="str">
        <f>IF(COUNTIF(D$1:D773,D774)=0,"OK","Duplicado")</f>
        <v>OK</v>
      </c>
      <c r="AE774" s="7" t="str">
        <f t="shared" ca="1" si="125"/>
        <v>Inactivo</v>
      </c>
      <c r="AF774" s="9" t="s">
        <v>1270</v>
      </c>
      <c r="AG774" s="9" t="str">
        <f t="shared" si="128"/>
        <v>CMAC</v>
      </c>
      <c r="AH774" s="7"/>
      <c r="AI774" s="7"/>
      <c r="AJ774" s="7"/>
      <c r="AK774" s="7"/>
      <c r="AL774" s="7"/>
      <c r="AM774" s="7"/>
      <c r="AN774" s="7"/>
      <c r="AO774" s="7" t="e">
        <f ca="1">SEPARARAPELLIDOS2018(Tabla1[[#This Row],[APELLIDOS Y NOMBRES]])</f>
        <v>#NAME?</v>
      </c>
      <c r="AP774" s="7">
        <f t="shared" ca="1" si="129"/>
        <v>0</v>
      </c>
      <c r="AQ774" s="7">
        <f t="shared" ca="1" si="130"/>
        <v>0</v>
      </c>
      <c r="AR774" s="7">
        <f t="shared" ca="1" si="131"/>
        <v>0</v>
      </c>
      <c r="AS774" s="7" t="e">
        <f ca="1">QuitarSimbolos(Tabla1[[#This Row],[CODTRA5]])</f>
        <v>#NAME?</v>
      </c>
      <c r="AT774" s="7" t="s">
        <v>1703</v>
      </c>
      <c r="AU774" s="7">
        <f t="shared" si="126"/>
        <v>1</v>
      </c>
      <c r="AV774" s="7">
        <v>1</v>
      </c>
      <c r="AW774" s="7" t="str">
        <f>+Tabla1[[#This Row],[DNI23]]</f>
        <v>71976497</v>
      </c>
      <c r="AX774" s="7">
        <v>604</v>
      </c>
      <c r="AY774" s="11">
        <f>+Tabla1[[#This Row],[FECHA DE
NACIMIENTO]]</f>
        <v>34268</v>
      </c>
      <c r="AZ774" s="7">
        <f ca="1">+Tabla1[[#This Row],[CODTRA6]]</f>
        <v>0</v>
      </c>
      <c r="BA774" s="7">
        <f ca="1">+Tabla1[[#This Row],[CODTRA7]]</f>
        <v>0</v>
      </c>
      <c r="BB774" s="7" t="e">
        <f ca="1">+Tabla1[[#This Row],[CODTRA8]]</f>
        <v>#NAME?</v>
      </c>
      <c r="BC774" s="7">
        <f>+Tabla1[[#This Row],[SEXO]]</f>
        <v>1</v>
      </c>
      <c r="BD774" s="7">
        <v>9589</v>
      </c>
      <c r="BE774" s="7"/>
      <c r="BF774" s="7">
        <v>959616135</v>
      </c>
      <c r="BG774" s="10" t="s">
        <v>1704</v>
      </c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</row>
    <row r="775" spans="1:88" ht="15" x14ac:dyDescent="0.25">
      <c r="A775">
        <v>774</v>
      </c>
      <c r="B775" s="28">
        <v>468</v>
      </c>
      <c r="C775" s="28" t="s">
        <v>1271</v>
      </c>
      <c r="D775" s="45">
        <v>29271661</v>
      </c>
      <c r="E775" s="29" t="s">
        <v>3114</v>
      </c>
      <c r="F775" s="29"/>
      <c r="G775" s="29" t="s">
        <v>1702</v>
      </c>
      <c r="H775" s="30">
        <f t="shared" si="127"/>
        <v>19475</v>
      </c>
      <c r="I775" s="29"/>
      <c r="J775" s="28">
        <v>0</v>
      </c>
      <c r="K775" s="31">
        <v>0</v>
      </c>
      <c r="L775" s="7"/>
      <c r="M775" s="7"/>
      <c r="N775" s="7"/>
      <c r="O775" s="32" t="str">
        <f>"Retención Judicial "&amp;(Tabla1[[#This Row],[JUDICIAL]]*100)&amp;"%"</f>
        <v>Retención Judicial 0%</v>
      </c>
      <c r="P775" s="7"/>
      <c r="Q775" s="33">
        <f t="shared" si="132"/>
        <v>930</v>
      </c>
      <c r="R775" s="34">
        <f>+Tabla1[[#This Row],[MINIMO VITAL]]*9%</f>
        <v>83.7</v>
      </c>
      <c r="S775" s="7"/>
      <c r="T775" s="7">
        <f t="shared" ca="1" si="123"/>
        <v>65</v>
      </c>
      <c r="U775" s="7" t="str">
        <f t="shared" si="124"/>
        <v>29271661</v>
      </c>
      <c r="V775" s="7"/>
      <c r="W775" s="7"/>
      <c r="X775" s="7"/>
      <c r="Y775" s="7"/>
      <c r="Z775" s="7"/>
      <c r="AA775" s="8">
        <f>+Tabla1[[#This Row],[FECHA DE
NACIMIENTO]]</f>
        <v>19475</v>
      </c>
      <c r="AB775" s="20"/>
      <c r="AC775" s="7"/>
      <c r="AD775" s="7" t="str">
        <f>IF(COUNTIF(D$1:D774,D775)=0,"OK","Duplicado")</f>
        <v>OK</v>
      </c>
      <c r="AE775" s="7" t="str">
        <f t="shared" ca="1" si="125"/>
        <v>Inactivo</v>
      </c>
      <c r="AF775" s="9" t="s">
        <v>1272</v>
      </c>
      <c r="AG775" s="9" t="str">
        <f t="shared" si="128"/>
        <v>CMAC</v>
      </c>
      <c r="AH775" s="7"/>
      <c r="AI775" s="7"/>
      <c r="AJ775" s="7"/>
      <c r="AK775" s="7"/>
      <c r="AL775" s="7"/>
      <c r="AM775" s="7"/>
      <c r="AN775" s="7"/>
      <c r="AO775" s="7" t="e">
        <f ca="1">SEPARARAPELLIDOS2018(Tabla1[[#This Row],[APELLIDOS Y NOMBRES]])</f>
        <v>#NAME?</v>
      </c>
      <c r="AP775" s="7">
        <f t="shared" ca="1" si="129"/>
        <v>0</v>
      </c>
      <c r="AQ775" s="7">
        <f t="shared" ca="1" si="130"/>
        <v>0</v>
      </c>
      <c r="AR775" s="7">
        <f t="shared" ca="1" si="131"/>
        <v>0</v>
      </c>
      <c r="AS775" s="7" t="e">
        <f ca="1">QuitarSimbolos(Tabla1[[#This Row],[CODTRA5]])</f>
        <v>#NAME?</v>
      </c>
      <c r="AT775" s="7" t="s">
        <v>1703</v>
      </c>
      <c r="AU775" s="7">
        <f t="shared" si="126"/>
        <v>1</v>
      </c>
      <c r="AV775" s="7">
        <v>1</v>
      </c>
      <c r="AW775" s="7" t="str">
        <f>+Tabla1[[#This Row],[DNI23]]</f>
        <v>29271661</v>
      </c>
      <c r="AX775" s="7">
        <v>604</v>
      </c>
      <c r="AY775" s="11">
        <f>+Tabla1[[#This Row],[FECHA DE
NACIMIENTO]]</f>
        <v>19475</v>
      </c>
      <c r="AZ775" s="7">
        <f ca="1">+Tabla1[[#This Row],[CODTRA6]]</f>
        <v>0</v>
      </c>
      <c r="BA775" s="7">
        <f ca="1">+Tabla1[[#This Row],[CODTRA7]]</f>
        <v>0</v>
      </c>
      <c r="BB775" s="7" t="e">
        <f ca="1">+Tabla1[[#This Row],[CODTRA8]]</f>
        <v>#NAME?</v>
      </c>
      <c r="BC775" s="7">
        <f>+Tabla1[[#This Row],[SEXO]]</f>
        <v>1</v>
      </c>
      <c r="BD775" s="7">
        <v>9589</v>
      </c>
      <c r="BE775" s="7"/>
      <c r="BF775" s="7">
        <v>959616135</v>
      </c>
      <c r="BG775" s="10" t="s">
        <v>1704</v>
      </c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</row>
    <row r="776" spans="1:88" ht="15" x14ac:dyDescent="0.25">
      <c r="A776">
        <v>775</v>
      </c>
      <c r="B776" s="28">
        <v>167</v>
      </c>
      <c r="C776" s="28" t="s">
        <v>1273</v>
      </c>
      <c r="D776" s="45">
        <v>30827630</v>
      </c>
      <c r="E776" s="29" t="s">
        <v>3115</v>
      </c>
      <c r="F776" s="29"/>
      <c r="G776" s="29" t="s">
        <v>1702</v>
      </c>
      <c r="H776" s="30">
        <f t="shared" si="127"/>
        <v>17521</v>
      </c>
      <c r="I776" s="29"/>
      <c r="J776" s="28">
        <v>0</v>
      </c>
      <c r="K776" s="31">
        <v>0</v>
      </c>
      <c r="L776" s="7"/>
      <c r="M776" s="7"/>
      <c r="N776" s="7"/>
      <c r="O776" s="32" t="str">
        <f>"Retención Judicial "&amp;(Tabla1[[#This Row],[JUDICIAL]]*100)&amp;"%"</f>
        <v>Retención Judicial 0%</v>
      </c>
      <c r="P776" s="7"/>
      <c r="Q776" s="33">
        <f t="shared" si="132"/>
        <v>930</v>
      </c>
      <c r="R776" s="34">
        <f>+Tabla1[[#This Row],[MINIMO VITAL]]*9%</f>
        <v>83.7</v>
      </c>
      <c r="S776" s="7"/>
      <c r="T776" s="7">
        <f t="shared" ca="1" si="123"/>
        <v>71</v>
      </c>
      <c r="U776" s="7" t="str">
        <f t="shared" si="124"/>
        <v>30827630</v>
      </c>
      <c r="V776" s="7"/>
      <c r="W776" s="7"/>
      <c r="X776" s="7"/>
      <c r="Y776" s="7"/>
      <c r="Z776" s="7"/>
      <c r="AA776" s="8">
        <f>+Tabla1[[#This Row],[FECHA DE
NACIMIENTO]]</f>
        <v>17521</v>
      </c>
      <c r="AB776" s="20"/>
      <c r="AC776" s="7"/>
      <c r="AD776" s="7" t="str">
        <f>IF(COUNTIF(D$1:D775,D776)=0,"OK","Duplicado")</f>
        <v>OK</v>
      </c>
      <c r="AE776" s="7" t="str">
        <f t="shared" ca="1" si="125"/>
        <v>Inactivo</v>
      </c>
      <c r="AF776" s="9" t="s">
        <v>1274</v>
      </c>
      <c r="AG776" s="9" t="str">
        <f t="shared" si="128"/>
        <v>CMAC</v>
      </c>
      <c r="AH776" s="7"/>
      <c r="AI776" s="7"/>
      <c r="AJ776" s="7"/>
      <c r="AK776" s="7"/>
      <c r="AL776" s="7"/>
      <c r="AM776" s="7"/>
      <c r="AN776" s="7"/>
      <c r="AO776" s="7" t="e">
        <f ca="1">SEPARARAPELLIDOS2018(Tabla1[[#This Row],[APELLIDOS Y NOMBRES]])</f>
        <v>#NAME?</v>
      </c>
      <c r="AP776" s="7">
        <f t="shared" ca="1" si="129"/>
        <v>0</v>
      </c>
      <c r="AQ776" s="7">
        <f t="shared" ca="1" si="130"/>
        <v>0</v>
      </c>
      <c r="AR776" s="7">
        <f t="shared" ca="1" si="131"/>
        <v>0</v>
      </c>
      <c r="AS776" s="7" t="e">
        <f ca="1">QuitarSimbolos(Tabla1[[#This Row],[CODTRA5]])</f>
        <v>#NAME?</v>
      </c>
      <c r="AT776" s="7" t="s">
        <v>1703</v>
      </c>
      <c r="AU776" s="7">
        <f t="shared" si="126"/>
        <v>1</v>
      </c>
      <c r="AV776" s="7">
        <v>1</v>
      </c>
      <c r="AW776" s="7" t="str">
        <f>+Tabla1[[#This Row],[DNI23]]</f>
        <v>30827630</v>
      </c>
      <c r="AX776" s="7">
        <v>604</v>
      </c>
      <c r="AY776" s="11">
        <f>+Tabla1[[#This Row],[FECHA DE
NACIMIENTO]]</f>
        <v>17521</v>
      </c>
      <c r="AZ776" s="7">
        <f ca="1">+Tabla1[[#This Row],[CODTRA6]]</f>
        <v>0</v>
      </c>
      <c r="BA776" s="7">
        <f ca="1">+Tabla1[[#This Row],[CODTRA7]]</f>
        <v>0</v>
      </c>
      <c r="BB776" s="7" t="e">
        <f ca="1">+Tabla1[[#This Row],[CODTRA8]]</f>
        <v>#NAME?</v>
      </c>
      <c r="BC776" s="7">
        <f>+Tabla1[[#This Row],[SEXO]]</f>
        <v>1</v>
      </c>
      <c r="BD776" s="7">
        <v>9589</v>
      </c>
      <c r="BE776" s="7"/>
      <c r="BF776" s="7">
        <v>959616135</v>
      </c>
      <c r="BG776" s="10" t="s">
        <v>1704</v>
      </c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</row>
    <row r="777" spans="1:88" ht="15" x14ac:dyDescent="0.25">
      <c r="A777">
        <v>776</v>
      </c>
      <c r="B777" s="28">
        <v>58</v>
      </c>
      <c r="C777" s="28" t="s">
        <v>1275</v>
      </c>
      <c r="D777" s="45">
        <v>30828638</v>
      </c>
      <c r="E777" s="29" t="s">
        <v>3116</v>
      </c>
      <c r="F777" s="29"/>
      <c r="G777" s="29" t="s">
        <v>1702</v>
      </c>
      <c r="H777" s="30">
        <f t="shared" si="127"/>
        <v>20922</v>
      </c>
      <c r="I777" s="29"/>
      <c r="J777" s="28">
        <v>0</v>
      </c>
      <c r="K777" s="31">
        <v>0</v>
      </c>
      <c r="L777" s="7"/>
      <c r="M777" s="7"/>
      <c r="N777" s="7"/>
      <c r="O777" s="32" t="str">
        <f>"Retención Judicial "&amp;(Tabla1[[#This Row],[JUDICIAL]]*100)&amp;"%"</f>
        <v>Retención Judicial 0%</v>
      </c>
      <c r="P777" s="7"/>
      <c r="Q777" s="33">
        <f t="shared" si="132"/>
        <v>930</v>
      </c>
      <c r="R777" s="34">
        <f>+Tabla1[[#This Row],[MINIMO VITAL]]*9%</f>
        <v>83.7</v>
      </c>
      <c r="S777" s="7"/>
      <c r="T777" s="7">
        <f t="shared" ca="1" si="123"/>
        <v>62</v>
      </c>
      <c r="U777" s="7" t="str">
        <f t="shared" si="124"/>
        <v>30828638</v>
      </c>
      <c r="V777" s="7"/>
      <c r="W777" s="7"/>
      <c r="X777" s="7"/>
      <c r="Y777" s="7"/>
      <c r="Z777" s="7"/>
      <c r="AA777" s="8">
        <f>+Tabla1[[#This Row],[FECHA DE
NACIMIENTO]]</f>
        <v>20922</v>
      </c>
      <c r="AB777" s="20"/>
      <c r="AC777" s="7"/>
      <c r="AD777" s="7" t="str">
        <f>IF(COUNTIF(D$1:D776,D777)=0,"OK","Duplicado")</f>
        <v>OK</v>
      </c>
      <c r="AE777" s="7" t="str">
        <f t="shared" ca="1" si="125"/>
        <v>Inactivo</v>
      </c>
      <c r="AF777" s="9" t="s">
        <v>1276</v>
      </c>
      <c r="AG777" s="9" t="str">
        <f t="shared" si="128"/>
        <v>CMAC</v>
      </c>
      <c r="AH777" s="7"/>
      <c r="AI777" s="7"/>
      <c r="AJ777" s="7"/>
      <c r="AK777" s="7"/>
      <c r="AL777" s="7"/>
      <c r="AM777" s="7"/>
      <c r="AN777" s="7"/>
      <c r="AO777" s="7" t="e">
        <f ca="1">SEPARARAPELLIDOS2018(Tabla1[[#This Row],[APELLIDOS Y NOMBRES]])</f>
        <v>#NAME?</v>
      </c>
      <c r="AP777" s="7">
        <f t="shared" ca="1" si="129"/>
        <v>0</v>
      </c>
      <c r="AQ777" s="7">
        <f t="shared" ca="1" si="130"/>
        <v>0</v>
      </c>
      <c r="AR777" s="7">
        <f t="shared" ca="1" si="131"/>
        <v>0</v>
      </c>
      <c r="AS777" s="7" t="e">
        <f ca="1">QuitarSimbolos(Tabla1[[#This Row],[CODTRA5]])</f>
        <v>#NAME?</v>
      </c>
      <c r="AT777" s="7" t="s">
        <v>1703</v>
      </c>
      <c r="AU777" s="7">
        <f t="shared" si="126"/>
        <v>1</v>
      </c>
      <c r="AV777" s="7">
        <v>1</v>
      </c>
      <c r="AW777" s="7" t="str">
        <f>+Tabla1[[#This Row],[DNI23]]</f>
        <v>30828638</v>
      </c>
      <c r="AX777" s="7">
        <v>604</v>
      </c>
      <c r="AY777" s="11">
        <f>+Tabla1[[#This Row],[FECHA DE
NACIMIENTO]]</f>
        <v>20922</v>
      </c>
      <c r="AZ777" s="7">
        <f ca="1">+Tabla1[[#This Row],[CODTRA6]]</f>
        <v>0</v>
      </c>
      <c r="BA777" s="7">
        <f ca="1">+Tabla1[[#This Row],[CODTRA7]]</f>
        <v>0</v>
      </c>
      <c r="BB777" s="7" t="e">
        <f ca="1">+Tabla1[[#This Row],[CODTRA8]]</f>
        <v>#NAME?</v>
      </c>
      <c r="BC777" s="7">
        <f>+Tabla1[[#This Row],[SEXO]]</f>
        <v>1</v>
      </c>
      <c r="BD777" s="7">
        <v>9589</v>
      </c>
      <c r="BE777" s="7"/>
      <c r="BF777" s="7">
        <v>959616135</v>
      </c>
      <c r="BG777" s="10" t="s">
        <v>1704</v>
      </c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</row>
    <row r="778" spans="1:88" ht="15" x14ac:dyDescent="0.25">
      <c r="A778">
        <v>777</v>
      </c>
      <c r="B778" s="28">
        <v>387</v>
      </c>
      <c r="C778" s="28" t="s">
        <v>1277</v>
      </c>
      <c r="D778" s="45">
        <v>25858533</v>
      </c>
      <c r="E778" s="35" t="s">
        <v>3552</v>
      </c>
      <c r="F778" s="29" t="s">
        <v>1720</v>
      </c>
      <c r="G778" s="29" t="s">
        <v>1702</v>
      </c>
      <c r="H778" s="30">
        <f t="shared" si="127"/>
        <v>28047</v>
      </c>
      <c r="I778" s="29" t="s">
        <v>1720</v>
      </c>
      <c r="J778" s="28">
        <v>0</v>
      </c>
      <c r="K778" s="31">
        <v>0</v>
      </c>
      <c r="L778" s="7"/>
      <c r="M778" s="7"/>
      <c r="N778" s="7"/>
      <c r="O778" s="32" t="str">
        <f>"Retención Judicial "&amp;(Tabla1[[#This Row],[JUDICIAL]]*100)&amp;"%"</f>
        <v>Retención Judicial 0%</v>
      </c>
      <c r="P778" s="7"/>
      <c r="Q778" s="33">
        <f t="shared" si="132"/>
        <v>930</v>
      </c>
      <c r="R778" s="34">
        <f>+Tabla1[[#This Row],[MINIMO VITAL]]*9%</f>
        <v>83.7</v>
      </c>
      <c r="S778" s="7"/>
      <c r="T778" s="7">
        <f t="shared" ca="1" si="123"/>
        <v>42</v>
      </c>
      <c r="U778" s="7" t="str">
        <f t="shared" si="124"/>
        <v>25858533</v>
      </c>
      <c r="V778" s="7"/>
      <c r="W778" s="7"/>
      <c r="X778" s="7"/>
      <c r="Y778" s="7"/>
      <c r="Z778" s="7"/>
      <c r="AA778" s="8">
        <f>+Tabla1[[#This Row],[FECHA DE
NACIMIENTO]]</f>
        <v>28047</v>
      </c>
      <c r="AB778" s="20"/>
      <c r="AC778" s="7"/>
      <c r="AD778" s="7" t="str">
        <f>IF(COUNTIF(D$1:D777,D778)=0,"OK","Duplicado")</f>
        <v>OK</v>
      </c>
      <c r="AE778" s="7" t="str">
        <f t="shared" ca="1" si="125"/>
        <v>Inactivo</v>
      </c>
      <c r="AF778" s="9" t="s">
        <v>1720</v>
      </c>
      <c r="AG778" s="9" t="str">
        <f t="shared" si="128"/>
        <v/>
      </c>
      <c r="AH778" s="7"/>
      <c r="AI778" s="7"/>
      <c r="AJ778" s="7"/>
      <c r="AK778" s="7"/>
      <c r="AL778" s="7"/>
      <c r="AM778" s="7"/>
      <c r="AN778" s="7"/>
      <c r="AO778" s="7" t="e">
        <f ca="1">SEPARARAPELLIDOS2018(Tabla1[[#This Row],[APELLIDOS Y NOMBRES]])</f>
        <v>#NAME?</v>
      </c>
      <c r="AP778" s="7">
        <f t="shared" ca="1" si="129"/>
        <v>0</v>
      </c>
      <c r="AQ778" s="7">
        <f t="shared" ca="1" si="130"/>
        <v>0</v>
      </c>
      <c r="AR778" s="7">
        <f t="shared" ca="1" si="131"/>
        <v>0</v>
      </c>
      <c r="AS778" s="7" t="e">
        <f ca="1">QuitarSimbolos(Tabla1[[#This Row],[CODTRA5]])</f>
        <v>#NAME?</v>
      </c>
      <c r="AT778" s="7" t="s">
        <v>1703</v>
      </c>
      <c r="AU778" s="7">
        <f t="shared" si="126"/>
        <v>1</v>
      </c>
      <c r="AV778" s="7">
        <v>1</v>
      </c>
      <c r="AW778" s="7" t="str">
        <f>+Tabla1[[#This Row],[DNI23]]</f>
        <v>25858533</v>
      </c>
      <c r="AX778" s="7">
        <v>604</v>
      </c>
      <c r="AY778" s="11">
        <f>+Tabla1[[#This Row],[FECHA DE
NACIMIENTO]]</f>
        <v>28047</v>
      </c>
      <c r="AZ778" s="7">
        <f ca="1">+Tabla1[[#This Row],[CODTRA6]]</f>
        <v>0</v>
      </c>
      <c r="BA778" s="7">
        <f ca="1">+Tabla1[[#This Row],[CODTRA7]]</f>
        <v>0</v>
      </c>
      <c r="BB778" s="7" t="e">
        <f ca="1">+Tabla1[[#This Row],[CODTRA8]]</f>
        <v>#NAME?</v>
      </c>
      <c r="BC778" s="7">
        <f>+Tabla1[[#This Row],[SEXO]]</f>
        <v>1</v>
      </c>
      <c r="BD778" s="7">
        <v>9589</v>
      </c>
      <c r="BE778" s="7"/>
      <c r="BF778" s="7">
        <v>959616135</v>
      </c>
      <c r="BG778" s="10" t="s">
        <v>1704</v>
      </c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</row>
    <row r="779" spans="1:88" ht="15" x14ac:dyDescent="0.25">
      <c r="A779">
        <v>778</v>
      </c>
      <c r="B779" s="28">
        <v>369</v>
      </c>
      <c r="C779" s="28" t="s">
        <v>3554</v>
      </c>
      <c r="D779" s="45">
        <v>30863211</v>
      </c>
      <c r="E779" s="35" t="s">
        <v>3553</v>
      </c>
      <c r="F779" s="35" t="s">
        <v>3703</v>
      </c>
      <c r="G779" s="35" t="s">
        <v>1736</v>
      </c>
      <c r="H779" s="30">
        <f t="shared" si="127"/>
        <v>25341</v>
      </c>
      <c r="I779" s="29" t="s">
        <v>1710</v>
      </c>
      <c r="J779" s="28">
        <v>0</v>
      </c>
      <c r="K779" s="31">
        <v>0</v>
      </c>
      <c r="L779" s="7"/>
      <c r="M779" s="7"/>
      <c r="N779" s="7"/>
      <c r="O779" s="32" t="str">
        <f>"Retención Judicial "&amp;(Tabla1[[#This Row],[JUDICIAL]]*100)&amp;"%"</f>
        <v>Retención Judicial 0%</v>
      </c>
      <c r="P779" s="7"/>
      <c r="Q779" s="33">
        <f t="shared" si="132"/>
        <v>930</v>
      </c>
      <c r="R779" s="34">
        <f>+Tabla1[[#This Row],[MINIMO VITAL]]*9%</f>
        <v>83.7</v>
      </c>
      <c r="S779" s="7"/>
      <c r="T779" s="7">
        <f t="shared" ca="1" si="123"/>
        <v>49</v>
      </c>
      <c r="U779" s="7" t="str">
        <f t="shared" si="124"/>
        <v>30863211</v>
      </c>
      <c r="V779" s="7"/>
      <c r="W779" s="7"/>
      <c r="X779" s="7"/>
      <c r="Y779" s="7"/>
      <c r="Z779" s="7"/>
      <c r="AA779" s="8">
        <f>+Tabla1[[#This Row],[FECHA DE
NACIMIENTO]]</f>
        <v>25341</v>
      </c>
      <c r="AB779" s="20"/>
      <c r="AC779" s="7"/>
      <c r="AD779" s="7" t="str">
        <f>IF(COUNTIF(D$1:D778,D779)=0,"OK","Duplicado")</f>
        <v>OK</v>
      </c>
      <c r="AE779" s="7" t="str">
        <f t="shared" ca="1" si="125"/>
        <v>Inactivo</v>
      </c>
      <c r="AF779" s="9" t="s">
        <v>1720</v>
      </c>
      <c r="AG779" s="9" t="str">
        <f t="shared" si="128"/>
        <v/>
      </c>
      <c r="AH779" s="7"/>
      <c r="AI779" s="7"/>
      <c r="AJ779" s="7"/>
      <c r="AK779" s="7"/>
      <c r="AL779" s="7"/>
      <c r="AM779" s="7"/>
      <c r="AN779" s="7"/>
      <c r="AO779" s="7" t="e">
        <f ca="1">SEPARARAPELLIDOS2018(Tabla1[[#This Row],[APELLIDOS Y NOMBRES]])</f>
        <v>#NAME?</v>
      </c>
      <c r="AP779" s="7">
        <f t="shared" ca="1" si="129"/>
        <v>0</v>
      </c>
      <c r="AQ779" s="7">
        <f t="shared" ca="1" si="130"/>
        <v>0</v>
      </c>
      <c r="AR779" s="7">
        <f t="shared" ca="1" si="131"/>
        <v>0</v>
      </c>
      <c r="AS779" s="7" t="e">
        <f ca="1">QuitarSimbolos(Tabla1[[#This Row],[CODTRA5]])</f>
        <v>#NAME?</v>
      </c>
      <c r="AT779" s="7" t="s">
        <v>1703</v>
      </c>
      <c r="AU779" s="7">
        <f t="shared" si="126"/>
        <v>1</v>
      </c>
      <c r="AV779" s="7">
        <v>1</v>
      </c>
      <c r="AW779" s="7" t="str">
        <f>+Tabla1[[#This Row],[DNI23]]</f>
        <v>30863211</v>
      </c>
      <c r="AX779" s="7">
        <v>604</v>
      </c>
      <c r="AY779" s="11">
        <f>+Tabla1[[#This Row],[FECHA DE
NACIMIENTO]]</f>
        <v>25341</v>
      </c>
      <c r="AZ779" s="7">
        <f ca="1">+Tabla1[[#This Row],[CODTRA6]]</f>
        <v>0</v>
      </c>
      <c r="BA779" s="7">
        <f ca="1">+Tabla1[[#This Row],[CODTRA7]]</f>
        <v>0</v>
      </c>
      <c r="BB779" s="7" t="e">
        <f ca="1">+Tabla1[[#This Row],[CODTRA8]]</f>
        <v>#NAME?</v>
      </c>
      <c r="BC779" s="7">
        <f>+Tabla1[[#This Row],[SEXO]]</f>
        <v>1</v>
      </c>
      <c r="BD779" s="7">
        <v>9589</v>
      </c>
      <c r="BE779" s="7"/>
      <c r="BF779" s="7">
        <v>959616135</v>
      </c>
      <c r="BG779" s="10" t="s">
        <v>1704</v>
      </c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</row>
    <row r="780" spans="1:88" ht="15" x14ac:dyDescent="0.25">
      <c r="A780">
        <v>779</v>
      </c>
      <c r="B780" s="28">
        <v>1190</v>
      </c>
      <c r="C780" s="28" t="s">
        <v>1278</v>
      </c>
      <c r="D780" s="45">
        <v>41117585</v>
      </c>
      <c r="E780" s="29" t="s">
        <v>3117</v>
      </c>
      <c r="F780" s="29"/>
      <c r="G780" s="29" t="s">
        <v>1702</v>
      </c>
      <c r="H780" s="30">
        <f t="shared" si="127"/>
        <v>29726</v>
      </c>
      <c r="I780" s="29"/>
      <c r="J780" s="28">
        <v>0</v>
      </c>
      <c r="K780" s="31">
        <v>0</v>
      </c>
      <c r="L780" s="7"/>
      <c r="M780" s="7"/>
      <c r="N780" s="7"/>
      <c r="O780" s="32" t="str">
        <f>"Retención Judicial "&amp;(Tabla1[[#This Row],[JUDICIAL]]*100)&amp;"%"</f>
        <v>Retención Judicial 0%</v>
      </c>
      <c r="P780" s="7"/>
      <c r="Q780" s="33">
        <f t="shared" si="132"/>
        <v>930</v>
      </c>
      <c r="R780" s="34">
        <f>+Tabla1[[#This Row],[MINIMO VITAL]]*9%</f>
        <v>83.7</v>
      </c>
      <c r="S780" s="7"/>
      <c r="T780" s="7">
        <f t="shared" ca="1" si="123"/>
        <v>37</v>
      </c>
      <c r="U780" s="7" t="str">
        <f t="shared" si="124"/>
        <v>41117585</v>
      </c>
      <c r="V780" s="7"/>
      <c r="W780" s="7"/>
      <c r="X780" s="7"/>
      <c r="Y780" s="7"/>
      <c r="Z780" s="7"/>
      <c r="AA780" s="8">
        <f>+Tabla1[[#This Row],[FECHA DE
NACIMIENTO]]</f>
        <v>29726</v>
      </c>
      <c r="AB780" s="20">
        <v>3.1</v>
      </c>
      <c r="AC780" s="7"/>
      <c r="AD780" s="7" t="str">
        <f>IF(COUNTIF(D$1:D779,D780)=0,"OK","Duplicado")</f>
        <v>OK</v>
      </c>
      <c r="AE780" s="7" t="str">
        <f t="shared" ca="1" si="125"/>
        <v>Inactivo</v>
      </c>
      <c r="AF780" s="9" t="s">
        <v>1279</v>
      </c>
      <c r="AG780" s="9" t="str">
        <f t="shared" si="128"/>
        <v>CMAC</v>
      </c>
      <c r="AH780" s="7"/>
      <c r="AI780" s="7"/>
      <c r="AJ780" s="7"/>
      <c r="AK780" s="7"/>
      <c r="AL780" s="7"/>
      <c r="AM780" s="7"/>
      <c r="AN780" s="7"/>
      <c r="AO780" s="7" t="e">
        <f ca="1">SEPARARAPELLIDOS2018(Tabla1[[#This Row],[APELLIDOS Y NOMBRES]])</f>
        <v>#NAME?</v>
      </c>
      <c r="AP780" s="7">
        <f t="shared" ca="1" si="129"/>
        <v>0</v>
      </c>
      <c r="AQ780" s="7">
        <f t="shared" ca="1" si="130"/>
        <v>0</v>
      </c>
      <c r="AR780" s="7">
        <f t="shared" ca="1" si="131"/>
        <v>0</v>
      </c>
      <c r="AS780" s="7" t="e">
        <f ca="1">QuitarSimbolos(Tabla1[[#This Row],[CODTRA5]])</f>
        <v>#NAME?</v>
      </c>
      <c r="AT780" s="7" t="s">
        <v>1974</v>
      </c>
      <c r="AU780" s="7">
        <f t="shared" si="126"/>
        <v>2</v>
      </c>
      <c r="AV780" s="7">
        <v>1</v>
      </c>
      <c r="AW780" s="7" t="str">
        <f>+Tabla1[[#This Row],[DNI23]]</f>
        <v>41117585</v>
      </c>
      <c r="AX780" s="7">
        <v>604</v>
      </c>
      <c r="AY780" s="11">
        <f>+Tabla1[[#This Row],[FECHA DE
NACIMIENTO]]</f>
        <v>29726</v>
      </c>
      <c r="AZ780" s="7">
        <f ca="1">+Tabla1[[#This Row],[CODTRA6]]</f>
        <v>0</v>
      </c>
      <c r="BA780" s="7">
        <f ca="1">+Tabla1[[#This Row],[CODTRA7]]</f>
        <v>0</v>
      </c>
      <c r="BB780" s="7" t="e">
        <f ca="1">+Tabla1[[#This Row],[CODTRA8]]</f>
        <v>#NAME?</v>
      </c>
      <c r="BC780" s="7">
        <f>+Tabla1[[#This Row],[SEXO]]</f>
        <v>2</v>
      </c>
      <c r="BD780" s="7">
        <v>9589</v>
      </c>
      <c r="BE780" s="7"/>
      <c r="BF780" s="7">
        <v>959616135</v>
      </c>
      <c r="BG780" s="10" t="s">
        <v>1704</v>
      </c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</row>
    <row r="781" spans="1:88" ht="15" x14ac:dyDescent="0.25">
      <c r="A781">
        <v>780</v>
      </c>
      <c r="B781" s="28">
        <v>236</v>
      </c>
      <c r="C781" s="28" t="s">
        <v>1280</v>
      </c>
      <c r="D781" s="45">
        <v>30832328</v>
      </c>
      <c r="E781" s="35" t="s">
        <v>3555</v>
      </c>
      <c r="F781" s="29" t="s">
        <v>1720</v>
      </c>
      <c r="G781" s="29" t="s">
        <v>1702</v>
      </c>
      <c r="H781" s="30">
        <f t="shared" si="127"/>
        <v>24738</v>
      </c>
      <c r="I781" s="29" t="s">
        <v>1720</v>
      </c>
      <c r="J781" s="28">
        <v>0</v>
      </c>
      <c r="K781" s="31">
        <v>0</v>
      </c>
      <c r="L781" s="7"/>
      <c r="M781" s="7"/>
      <c r="N781" s="7"/>
      <c r="O781" s="32" t="str">
        <f>"Retención Judicial "&amp;(Tabla1[[#This Row],[JUDICIAL]]*100)&amp;"%"</f>
        <v>Retención Judicial 0%</v>
      </c>
      <c r="P781" s="7"/>
      <c r="Q781" s="33">
        <f t="shared" si="132"/>
        <v>930</v>
      </c>
      <c r="R781" s="34">
        <f>+Tabla1[[#This Row],[MINIMO VITAL]]*9%</f>
        <v>83.7</v>
      </c>
      <c r="S781" s="7"/>
      <c r="T781" s="7">
        <f t="shared" ca="1" si="123"/>
        <v>51</v>
      </c>
      <c r="U781" s="7" t="str">
        <f t="shared" si="124"/>
        <v>30832328</v>
      </c>
      <c r="V781" s="7"/>
      <c r="W781" s="7"/>
      <c r="X781" s="7"/>
      <c r="Y781" s="7"/>
      <c r="Z781" s="7"/>
      <c r="AA781" s="8">
        <f>+Tabla1[[#This Row],[FECHA DE
NACIMIENTO]]</f>
        <v>24738</v>
      </c>
      <c r="AB781" s="20"/>
      <c r="AC781" s="7"/>
      <c r="AD781" s="7" t="str">
        <f>IF(COUNTIF(D$1:D780,D781)=0,"OK","Duplicado")</f>
        <v>OK</v>
      </c>
      <c r="AE781" s="7" t="str">
        <f t="shared" ca="1" si="125"/>
        <v>Inactivo</v>
      </c>
      <c r="AF781" s="9" t="s">
        <v>1720</v>
      </c>
      <c r="AG781" s="9" t="str">
        <f t="shared" si="128"/>
        <v/>
      </c>
      <c r="AH781" s="7"/>
      <c r="AI781" s="7"/>
      <c r="AJ781" s="7"/>
      <c r="AK781" s="7"/>
      <c r="AL781" s="7"/>
      <c r="AM781" s="7"/>
      <c r="AN781" s="7"/>
      <c r="AO781" s="7" t="e">
        <f ca="1">SEPARARAPELLIDOS2018(Tabla1[[#This Row],[APELLIDOS Y NOMBRES]])</f>
        <v>#NAME?</v>
      </c>
      <c r="AP781" s="7">
        <f t="shared" ca="1" si="129"/>
        <v>0</v>
      </c>
      <c r="AQ781" s="7">
        <f t="shared" ca="1" si="130"/>
        <v>0</v>
      </c>
      <c r="AR781" s="7">
        <f t="shared" ca="1" si="131"/>
        <v>0</v>
      </c>
      <c r="AS781" s="7" t="e">
        <f ca="1">QuitarSimbolos(Tabla1[[#This Row],[CODTRA5]])</f>
        <v>#NAME?</v>
      </c>
      <c r="AT781" s="7" t="s">
        <v>1703</v>
      </c>
      <c r="AU781" s="7">
        <f t="shared" si="126"/>
        <v>1</v>
      </c>
      <c r="AV781" s="7">
        <v>1</v>
      </c>
      <c r="AW781" s="7" t="str">
        <f>+Tabla1[[#This Row],[DNI23]]</f>
        <v>30832328</v>
      </c>
      <c r="AX781" s="7">
        <v>604</v>
      </c>
      <c r="AY781" s="11">
        <f>+Tabla1[[#This Row],[FECHA DE
NACIMIENTO]]</f>
        <v>24738</v>
      </c>
      <c r="AZ781" s="7">
        <f ca="1">+Tabla1[[#This Row],[CODTRA6]]</f>
        <v>0</v>
      </c>
      <c r="BA781" s="7">
        <f ca="1">+Tabla1[[#This Row],[CODTRA7]]</f>
        <v>0</v>
      </c>
      <c r="BB781" s="7" t="e">
        <f ca="1">+Tabla1[[#This Row],[CODTRA8]]</f>
        <v>#NAME?</v>
      </c>
      <c r="BC781" s="7">
        <f>+Tabla1[[#This Row],[SEXO]]</f>
        <v>1</v>
      </c>
      <c r="BD781" s="7">
        <v>9589</v>
      </c>
      <c r="BE781" s="7"/>
      <c r="BF781" s="7">
        <v>959616135</v>
      </c>
      <c r="BG781" s="10" t="s">
        <v>1704</v>
      </c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</row>
    <row r="782" spans="1:88" ht="15" x14ac:dyDescent="0.25">
      <c r="A782">
        <v>781</v>
      </c>
      <c r="B782" s="28">
        <v>1192</v>
      </c>
      <c r="C782" s="28" t="s">
        <v>1281</v>
      </c>
      <c r="D782" s="45">
        <v>30856437</v>
      </c>
      <c r="E782" s="29" t="s">
        <v>3118</v>
      </c>
      <c r="F782" s="29"/>
      <c r="G782" s="29" t="s">
        <v>1702</v>
      </c>
      <c r="H782" s="30">
        <f t="shared" si="127"/>
        <v>20125</v>
      </c>
      <c r="I782" s="29"/>
      <c r="J782" s="28">
        <v>0</v>
      </c>
      <c r="K782" s="31">
        <v>0</v>
      </c>
      <c r="L782" s="7"/>
      <c r="M782" s="7"/>
      <c r="N782" s="7"/>
      <c r="O782" s="32" t="str">
        <f>"Retención Judicial "&amp;(Tabla1[[#This Row],[JUDICIAL]]*100)&amp;"%"</f>
        <v>Retención Judicial 0%</v>
      </c>
      <c r="P782" s="7"/>
      <c r="Q782" s="33">
        <f t="shared" si="132"/>
        <v>930</v>
      </c>
      <c r="R782" s="34">
        <f>+Tabla1[[#This Row],[MINIMO VITAL]]*9%</f>
        <v>83.7</v>
      </c>
      <c r="S782" s="7"/>
      <c r="T782" s="7">
        <f t="shared" ca="1" si="123"/>
        <v>64</v>
      </c>
      <c r="U782" s="7" t="str">
        <f t="shared" si="124"/>
        <v>30856437</v>
      </c>
      <c r="V782" s="7"/>
      <c r="W782" s="7"/>
      <c r="X782" s="7"/>
      <c r="Y782" s="7"/>
      <c r="Z782" s="7"/>
      <c r="AA782" s="8">
        <f>+Tabla1[[#This Row],[FECHA DE
NACIMIENTO]]</f>
        <v>20125</v>
      </c>
      <c r="AB782" s="20">
        <v>3.1</v>
      </c>
      <c r="AC782" s="7"/>
      <c r="AD782" s="7" t="str">
        <f>IF(COUNTIF(D$1:D781,D782)=0,"OK","Duplicado")</f>
        <v>OK</v>
      </c>
      <c r="AE782" s="7" t="str">
        <f t="shared" ca="1" si="125"/>
        <v>Inactivo</v>
      </c>
      <c r="AF782" s="9" t="s">
        <v>1282</v>
      </c>
      <c r="AG782" s="9" t="str">
        <f t="shared" si="128"/>
        <v>CMAC</v>
      </c>
      <c r="AH782" s="7"/>
      <c r="AI782" s="7"/>
      <c r="AJ782" s="7"/>
      <c r="AK782" s="7"/>
      <c r="AL782" s="7"/>
      <c r="AM782" s="7"/>
      <c r="AN782" s="7"/>
      <c r="AO782" s="7" t="e">
        <f ca="1">SEPARARAPELLIDOS2018(Tabla1[[#This Row],[APELLIDOS Y NOMBRES]])</f>
        <v>#NAME?</v>
      </c>
      <c r="AP782" s="7">
        <f t="shared" ca="1" si="129"/>
        <v>0</v>
      </c>
      <c r="AQ782" s="7">
        <f t="shared" ca="1" si="130"/>
        <v>0</v>
      </c>
      <c r="AR782" s="7">
        <f t="shared" ca="1" si="131"/>
        <v>0</v>
      </c>
      <c r="AS782" s="7" t="e">
        <f ca="1">QuitarSimbolos(Tabla1[[#This Row],[CODTRA5]])</f>
        <v>#NAME?</v>
      </c>
      <c r="AT782" s="7" t="s">
        <v>1703</v>
      </c>
      <c r="AU782" s="7">
        <f t="shared" si="126"/>
        <v>1</v>
      </c>
      <c r="AV782" s="7">
        <v>1</v>
      </c>
      <c r="AW782" s="7" t="str">
        <f>+Tabla1[[#This Row],[DNI23]]</f>
        <v>30856437</v>
      </c>
      <c r="AX782" s="7">
        <v>604</v>
      </c>
      <c r="AY782" s="11">
        <f>+Tabla1[[#This Row],[FECHA DE
NACIMIENTO]]</f>
        <v>20125</v>
      </c>
      <c r="AZ782" s="7">
        <f ca="1">+Tabla1[[#This Row],[CODTRA6]]</f>
        <v>0</v>
      </c>
      <c r="BA782" s="7">
        <f ca="1">+Tabla1[[#This Row],[CODTRA7]]</f>
        <v>0</v>
      </c>
      <c r="BB782" s="7" t="e">
        <f ca="1">+Tabla1[[#This Row],[CODTRA8]]</f>
        <v>#NAME?</v>
      </c>
      <c r="BC782" s="7">
        <f>+Tabla1[[#This Row],[SEXO]]</f>
        <v>1</v>
      </c>
      <c r="BD782" s="7">
        <v>9589</v>
      </c>
      <c r="BE782" s="7"/>
      <c r="BF782" s="7">
        <v>959616135</v>
      </c>
      <c r="BG782" s="10" t="s">
        <v>1704</v>
      </c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</row>
    <row r="783" spans="1:88" ht="15" x14ac:dyDescent="0.25">
      <c r="A783">
        <v>782</v>
      </c>
      <c r="B783" s="28">
        <v>534</v>
      </c>
      <c r="C783" s="28" t="s">
        <v>1283</v>
      </c>
      <c r="D783" s="45">
        <v>30821842</v>
      </c>
      <c r="E783" s="29" t="s">
        <v>3119</v>
      </c>
      <c r="F783" s="29"/>
      <c r="G783" s="29" t="s">
        <v>1702</v>
      </c>
      <c r="H783" s="30">
        <f t="shared" si="127"/>
        <v>20536</v>
      </c>
      <c r="I783" s="29"/>
      <c r="J783" s="28">
        <v>0</v>
      </c>
      <c r="K783" s="31">
        <v>0</v>
      </c>
      <c r="L783" s="7"/>
      <c r="M783" s="7"/>
      <c r="N783" s="7"/>
      <c r="O783" s="32" t="str">
        <f>"Retención Judicial "&amp;(Tabla1[[#This Row],[JUDICIAL]]*100)&amp;"%"</f>
        <v>Retención Judicial 0%</v>
      </c>
      <c r="P783" s="7"/>
      <c r="Q783" s="33">
        <f t="shared" si="132"/>
        <v>930</v>
      </c>
      <c r="R783" s="34">
        <f>+Tabla1[[#This Row],[MINIMO VITAL]]*9%</f>
        <v>83.7</v>
      </c>
      <c r="S783" s="7"/>
      <c r="T783" s="7">
        <f t="shared" ca="1" si="123"/>
        <v>63</v>
      </c>
      <c r="U783" s="7" t="str">
        <f t="shared" si="124"/>
        <v>30821842</v>
      </c>
      <c r="V783" s="7"/>
      <c r="W783" s="7"/>
      <c r="X783" s="7"/>
      <c r="Y783" s="7"/>
      <c r="Z783" s="7"/>
      <c r="AA783" s="8">
        <f>+Tabla1[[#This Row],[FECHA DE
NACIMIENTO]]</f>
        <v>20536</v>
      </c>
      <c r="AB783" s="20">
        <v>3.1</v>
      </c>
      <c r="AC783" s="7"/>
      <c r="AD783" s="7" t="str">
        <f>IF(COUNTIF(D$1:D782,D783)=0,"OK","Duplicado")</f>
        <v>OK</v>
      </c>
      <c r="AE783" s="7" t="str">
        <f t="shared" ca="1" si="125"/>
        <v>Inactivo</v>
      </c>
      <c r="AF783" s="9" t="s">
        <v>1284</v>
      </c>
      <c r="AG783" s="9" t="str">
        <f t="shared" si="128"/>
        <v>CMAC</v>
      </c>
      <c r="AH783" s="7"/>
      <c r="AI783" s="7"/>
      <c r="AJ783" s="7"/>
      <c r="AK783" s="7"/>
      <c r="AL783" s="7"/>
      <c r="AM783" s="7"/>
      <c r="AN783" s="7"/>
      <c r="AO783" s="7" t="e">
        <f ca="1">SEPARARAPELLIDOS2018(Tabla1[[#This Row],[APELLIDOS Y NOMBRES]])</f>
        <v>#NAME?</v>
      </c>
      <c r="AP783" s="7">
        <f t="shared" ca="1" si="129"/>
        <v>0</v>
      </c>
      <c r="AQ783" s="7">
        <f t="shared" ca="1" si="130"/>
        <v>0</v>
      </c>
      <c r="AR783" s="7">
        <f t="shared" ca="1" si="131"/>
        <v>0</v>
      </c>
      <c r="AS783" s="7" t="e">
        <f ca="1">QuitarSimbolos(Tabla1[[#This Row],[CODTRA5]])</f>
        <v>#NAME?</v>
      </c>
      <c r="AT783" s="7" t="s">
        <v>1703</v>
      </c>
      <c r="AU783" s="7">
        <f t="shared" si="126"/>
        <v>1</v>
      </c>
      <c r="AV783" s="7">
        <v>1</v>
      </c>
      <c r="AW783" s="7" t="str">
        <f>+Tabla1[[#This Row],[DNI23]]</f>
        <v>30821842</v>
      </c>
      <c r="AX783" s="7">
        <v>604</v>
      </c>
      <c r="AY783" s="11">
        <f>+Tabla1[[#This Row],[FECHA DE
NACIMIENTO]]</f>
        <v>20536</v>
      </c>
      <c r="AZ783" s="7">
        <f ca="1">+Tabla1[[#This Row],[CODTRA6]]</f>
        <v>0</v>
      </c>
      <c r="BA783" s="7">
        <f ca="1">+Tabla1[[#This Row],[CODTRA7]]</f>
        <v>0</v>
      </c>
      <c r="BB783" s="7" t="e">
        <f ca="1">+Tabla1[[#This Row],[CODTRA8]]</f>
        <v>#NAME?</v>
      </c>
      <c r="BC783" s="7">
        <f>+Tabla1[[#This Row],[SEXO]]</f>
        <v>1</v>
      </c>
      <c r="BD783" s="7">
        <v>9589</v>
      </c>
      <c r="BE783" s="7"/>
      <c r="BF783" s="7">
        <v>959616135</v>
      </c>
      <c r="BG783" s="10" t="s">
        <v>1704</v>
      </c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</row>
    <row r="784" spans="1:88" ht="15" x14ac:dyDescent="0.25">
      <c r="A784">
        <v>783</v>
      </c>
      <c r="B784" s="28">
        <v>1193</v>
      </c>
      <c r="C784" s="28" t="s">
        <v>1285</v>
      </c>
      <c r="D784" s="45">
        <v>47341108</v>
      </c>
      <c r="E784" s="29" t="s">
        <v>3120</v>
      </c>
      <c r="F784" s="29" t="s">
        <v>3121</v>
      </c>
      <c r="G784" s="29" t="s">
        <v>1709</v>
      </c>
      <c r="H784" s="30">
        <f t="shared" si="127"/>
        <v>33417</v>
      </c>
      <c r="I784" s="29" t="s">
        <v>1710</v>
      </c>
      <c r="J784" s="28">
        <v>0</v>
      </c>
      <c r="K784" s="31">
        <v>0</v>
      </c>
      <c r="L784" s="7"/>
      <c r="M784" s="7"/>
      <c r="N784" s="7"/>
      <c r="O784" s="32" t="str">
        <f>"Retención Judicial "&amp;(Tabla1[[#This Row],[JUDICIAL]]*100)&amp;"%"</f>
        <v>Retención Judicial 0%</v>
      </c>
      <c r="P784" s="7"/>
      <c r="Q784" s="33">
        <f t="shared" si="132"/>
        <v>930</v>
      </c>
      <c r="R784" s="34">
        <f>+Tabla1[[#This Row],[MINIMO VITAL]]*9%</f>
        <v>83.7</v>
      </c>
      <c r="S784" s="7"/>
      <c r="T784" s="7">
        <f t="shared" ca="1" si="123"/>
        <v>27</v>
      </c>
      <c r="U784" s="7" t="str">
        <f t="shared" si="124"/>
        <v>47341108</v>
      </c>
      <c r="V784" s="7"/>
      <c r="W784" s="7"/>
      <c r="X784" s="7"/>
      <c r="Y784" s="7"/>
      <c r="Z784" s="7"/>
      <c r="AA784" s="8">
        <f>+Tabla1[[#This Row],[FECHA DE
NACIMIENTO]]</f>
        <v>33417</v>
      </c>
      <c r="AB784" s="20"/>
      <c r="AC784" s="7"/>
      <c r="AD784" s="7" t="str">
        <f>IF(COUNTIF(D$1:D783,D784)=0,"OK","Duplicado")</f>
        <v>OK</v>
      </c>
      <c r="AE784" s="7" t="str">
        <f t="shared" ca="1" si="125"/>
        <v>Inactivo</v>
      </c>
      <c r="AF784" s="9" t="s">
        <v>1286</v>
      </c>
      <c r="AG784" s="9" t="str">
        <f t="shared" si="128"/>
        <v>CMAC</v>
      </c>
      <c r="AH784" s="7"/>
      <c r="AI784" s="7"/>
      <c r="AJ784" s="7"/>
      <c r="AK784" s="7"/>
      <c r="AL784" s="7"/>
      <c r="AM784" s="7"/>
      <c r="AN784" s="7"/>
      <c r="AO784" s="7" t="e">
        <f ca="1">SEPARARAPELLIDOS2018(Tabla1[[#This Row],[APELLIDOS Y NOMBRES]])</f>
        <v>#NAME?</v>
      </c>
      <c r="AP784" s="7">
        <f t="shared" ca="1" si="129"/>
        <v>0</v>
      </c>
      <c r="AQ784" s="7">
        <f t="shared" ca="1" si="130"/>
        <v>0</v>
      </c>
      <c r="AR784" s="7">
        <f t="shared" ca="1" si="131"/>
        <v>0</v>
      </c>
      <c r="AS784" s="7" t="e">
        <f ca="1">QuitarSimbolos(Tabla1[[#This Row],[CODTRA5]])</f>
        <v>#NAME?</v>
      </c>
      <c r="AT784" s="7" t="s">
        <v>1974</v>
      </c>
      <c r="AU784" s="7">
        <f t="shared" si="126"/>
        <v>2</v>
      </c>
      <c r="AV784" s="7">
        <v>1</v>
      </c>
      <c r="AW784" s="7" t="str">
        <f>+Tabla1[[#This Row],[DNI23]]</f>
        <v>47341108</v>
      </c>
      <c r="AX784" s="7">
        <v>604</v>
      </c>
      <c r="AY784" s="11">
        <f>+Tabla1[[#This Row],[FECHA DE
NACIMIENTO]]</f>
        <v>33417</v>
      </c>
      <c r="AZ784" s="7">
        <f ca="1">+Tabla1[[#This Row],[CODTRA6]]</f>
        <v>0</v>
      </c>
      <c r="BA784" s="7">
        <f ca="1">+Tabla1[[#This Row],[CODTRA7]]</f>
        <v>0</v>
      </c>
      <c r="BB784" s="7" t="e">
        <f ca="1">+Tabla1[[#This Row],[CODTRA8]]</f>
        <v>#NAME?</v>
      </c>
      <c r="BC784" s="7">
        <f>+Tabla1[[#This Row],[SEXO]]</f>
        <v>2</v>
      </c>
      <c r="BD784" s="7">
        <v>9589</v>
      </c>
      <c r="BE784" s="7"/>
      <c r="BF784" s="7">
        <v>959616135</v>
      </c>
      <c r="BG784" s="10" t="s">
        <v>1704</v>
      </c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</row>
    <row r="785" spans="1:88" ht="15" x14ac:dyDescent="0.25">
      <c r="A785">
        <v>784</v>
      </c>
      <c r="B785" s="28">
        <v>1323</v>
      </c>
      <c r="C785" s="28" t="s">
        <v>1287</v>
      </c>
      <c r="D785" s="45">
        <v>4651901</v>
      </c>
      <c r="E785" s="29" t="s">
        <v>3122</v>
      </c>
      <c r="F785" s="29"/>
      <c r="G785" s="29" t="s">
        <v>1702</v>
      </c>
      <c r="H785" s="30">
        <f t="shared" si="127"/>
        <v>19628</v>
      </c>
      <c r="I785" s="29" t="s">
        <v>1720</v>
      </c>
      <c r="J785" s="28">
        <v>0</v>
      </c>
      <c r="K785" s="31">
        <v>0</v>
      </c>
      <c r="L785" s="7"/>
      <c r="M785" s="7"/>
      <c r="N785" s="7"/>
      <c r="O785" s="32" t="str">
        <f>"Retención Judicial "&amp;(Tabla1[[#This Row],[JUDICIAL]]*100)&amp;"%"</f>
        <v>Retención Judicial 0%</v>
      </c>
      <c r="P785" s="7"/>
      <c r="Q785" s="33">
        <f t="shared" si="132"/>
        <v>930</v>
      </c>
      <c r="R785" s="34">
        <f>+Tabla1[[#This Row],[MINIMO VITAL]]*9%</f>
        <v>83.7</v>
      </c>
      <c r="S785" s="7"/>
      <c r="T785" s="7">
        <f t="shared" ca="1" si="123"/>
        <v>65</v>
      </c>
      <c r="U785" s="7" t="str">
        <f t="shared" si="124"/>
        <v>04651901</v>
      </c>
      <c r="V785" s="7"/>
      <c r="W785" s="7"/>
      <c r="X785" s="7"/>
      <c r="Y785" s="7"/>
      <c r="Z785" s="7"/>
      <c r="AA785" s="8">
        <f>+Tabla1[[#This Row],[FECHA DE
NACIMIENTO]]</f>
        <v>19628</v>
      </c>
      <c r="AB785" s="20"/>
      <c r="AC785" s="7"/>
      <c r="AD785" s="7" t="str">
        <f>IF(COUNTIF(D$1:D784,D785)=0,"OK","Duplicado")</f>
        <v>OK</v>
      </c>
      <c r="AE785" s="7" t="str">
        <f t="shared" ca="1" si="125"/>
        <v>Inactivo</v>
      </c>
      <c r="AF785" s="9" t="s">
        <v>1288</v>
      </c>
      <c r="AG785" s="9" t="str">
        <f t="shared" si="128"/>
        <v>CMAC</v>
      </c>
      <c r="AH785" s="7"/>
      <c r="AI785" s="7"/>
      <c r="AJ785" s="7"/>
      <c r="AK785" s="7"/>
      <c r="AL785" s="7"/>
      <c r="AM785" s="7"/>
      <c r="AN785" s="7"/>
      <c r="AO785" s="7" t="e">
        <f ca="1">SEPARARAPELLIDOS2018(Tabla1[[#This Row],[APELLIDOS Y NOMBRES]])</f>
        <v>#NAME?</v>
      </c>
      <c r="AP785" s="7">
        <f t="shared" ca="1" si="129"/>
        <v>0</v>
      </c>
      <c r="AQ785" s="7">
        <f t="shared" ca="1" si="130"/>
        <v>0</v>
      </c>
      <c r="AR785" s="7">
        <f t="shared" ca="1" si="131"/>
        <v>0</v>
      </c>
      <c r="AS785" s="7" t="e">
        <f ca="1">QuitarSimbolos(Tabla1[[#This Row],[CODTRA5]])</f>
        <v>#NAME?</v>
      </c>
      <c r="AT785" s="7" t="s">
        <v>1703</v>
      </c>
      <c r="AU785" s="7">
        <f t="shared" si="126"/>
        <v>1</v>
      </c>
      <c r="AV785" s="7">
        <v>1</v>
      </c>
      <c r="AW785" s="7" t="str">
        <f>+Tabla1[[#This Row],[DNI23]]</f>
        <v>04651901</v>
      </c>
      <c r="AX785" s="7">
        <v>604</v>
      </c>
      <c r="AY785" s="11">
        <f>+Tabla1[[#This Row],[FECHA DE
NACIMIENTO]]</f>
        <v>19628</v>
      </c>
      <c r="AZ785" s="7">
        <f ca="1">+Tabla1[[#This Row],[CODTRA6]]</f>
        <v>0</v>
      </c>
      <c r="BA785" s="7">
        <f ca="1">+Tabla1[[#This Row],[CODTRA7]]</f>
        <v>0</v>
      </c>
      <c r="BB785" s="7" t="e">
        <f ca="1">+Tabla1[[#This Row],[CODTRA8]]</f>
        <v>#NAME?</v>
      </c>
      <c r="BC785" s="7">
        <f>+Tabla1[[#This Row],[SEXO]]</f>
        <v>1</v>
      </c>
      <c r="BD785" s="7">
        <v>9589</v>
      </c>
      <c r="BE785" s="7"/>
      <c r="BF785" s="7">
        <v>959616135</v>
      </c>
      <c r="BG785" s="10" t="s">
        <v>1704</v>
      </c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</row>
    <row r="786" spans="1:88" ht="15" x14ac:dyDescent="0.25">
      <c r="A786">
        <v>785</v>
      </c>
      <c r="B786" s="28">
        <v>1194</v>
      </c>
      <c r="C786" s="28" t="s">
        <v>1289</v>
      </c>
      <c r="D786" s="45">
        <v>30863703</v>
      </c>
      <c r="E786" s="29" t="s">
        <v>3123</v>
      </c>
      <c r="F786" s="29"/>
      <c r="G786" s="29" t="s">
        <v>1702</v>
      </c>
      <c r="H786" s="30">
        <f t="shared" si="127"/>
        <v>28681</v>
      </c>
      <c r="I786" s="29"/>
      <c r="J786" s="28">
        <v>0</v>
      </c>
      <c r="K786" s="31">
        <v>0</v>
      </c>
      <c r="L786" s="7"/>
      <c r="M786" s="7"/>
      <c r="N786" s="7"/>
      <c r="O786" s="32" t="str">
        <f>"Retención Judicial "&amp;(Tabla1[[#This Row],[JUDICIAL]]*100)&amp;"%"</f>
        <v>Retención Judicial 0%</v>
      </c>
      <c r="P786" s="7"/>
      <c r="Q786" s="33">
        <f t="shared" si="132"/>
        <v>930</v>
      </c>
      <c r="R786" s="34">
        <f>+Tabla1[[#This Row],[MINIMO VITAL]]*9%</f>
        <v>83.7</v>
      </c>
      <c r="S786" s="7"/>
      <c r="T786" s="7">
        <f t="shared" ca="1" si="123"/>
        <v>40</v>
      </c>
      <c r="U786" s="7" t="str">
        <f t="shared" si="124"/>
        <v>30863703</v>
      </c>
      <c r="V786" s="7"/>
      <c r="W786" s="7"/>
      <c r="X786" s="7"/>
      <c r="Y786" s="7"/>
      <c r="Z786" s="7"/>
      <c r="AA786" s="8">
        <f>+Tabla1[[#This Row],[FECHA DE
NACIMIENTO]]</f>
        <v>28681</v>
      </c>
      <c r="AB786" s="20"/>
      <c r="AC786" s="7"/>
      <c r="AD786" s="7" t="str">
        <f>IF(COUNTIF(D$1:D785,D786)=0,"OK","Duplicado")</f>
        <v>OK</v>
      </c>
      <c r="AE786" s="7" t="str">
        <f t="shared" ca="1" si="125"/>
        <v>Inactivo</v>
      </c>
      <c r="AF786" s="9" t="s">
        <v>1290</v>
      </c>
      <c r="AG786" s="9" t="str">
        <f t="shared" si="128"/>
        <v>CMAC</v>
      </c>
      <c r="AH786" s="7"/>
      <c r="AI786" s="7"/>
      <c r="AJ786" s="7"/>
      <c r="AK786" s="7"/>
      <c r="AL786" s="7"/>
      <c r="AM786" s="7"/>
      <c r="AN786" s="7"/>
      <c r="AO786" s="7" t="e">
        <f ca="1">SEPARARAPELLIDOS2018(Tabla1[[#This Row],[APELLIDOS Y NOMBRES]])</f>
        <v>#NAME?</v>
      </c>
      <c r="AP786" s="7">
        <f t="shared" ca="1" si="129"/>
        <v>0</v>
      </c>
      <c r="AQ786" s="7">
        <f t="shared" ca="1" si="130"/>
        <v>0</v>
      </c>
      <c r="AR786" s="7">
        <f t="shared" ca="1" si="131"/>
        <v>0</v>
      </c>
      <c r="AS786" s="7" t="e">
        <f ca="1">QuitarSimbolos(Tabla1[[#This Row],[CODTRA5]])</f>
        <v>#NAME?</v>
      </c>
      <c r="AT786" s="7" t="s">
        <v>1974</v>
      </c>
      <c r="AU786" s="7">
        <f t="shared" si="126"/>
        <v>2</v>
      </c>
      <c r="AV786" s="7">
        <v>1</v>
      </c>
      <c r="AW786" s="7" t="str">
        <f>+Tabla1[[#This Row],[DNI23]]</f>
        <v>30863703</v>
      </c>
      <c r="AX786" s="7">
        <v>604</v>
      </c>
      <c r="AY786" s="11">
        <f>+Tabla1[[#This Row],[FECHA DE
NACIMIENTO]]</f>
        <v>28681</v>
      </c>
      <c r="AZ786" s="7">
        <f ca="1">+Tabla1[[#This Row],[CODTRA6]]</f>
        <v>0</v>
      </c>
      <c r="BA786" s="7">
        <f ca="1">+Tabla1[[#This Row],[CODTRA7]]</f>
        <v>0</v>
      </c>
      <c r="BB786" s="7" t="e">
        <f ca="1">+Tabla1[[#This Row],[CODTRA8]]</f>
        <v>#NAME?</v>
      </c>
      <c r="BC786" s="7">
        <f>+Tabla1[[#This Row],[SEXO]]</f>
        <v>2</v>
      </c>
      <c r="BD786" s="7">
        <v>9589</v>
      </c>
      <c r="BE786" s="7"/>
      <c r="BF786" s="7">
        <v>959616135</v>
      </c>
      <c r="BG786" s="10" t="s">
        <v>1704</v>
      </c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</row>
    <row r="787" spans="1:88" ht="15" x14ac:dyDescent="0.25">
      <c r="A787">
        <v>786</v>
      </c>
      <c r="B787" s="28">
        <v>1195</v>
      </c>
      <c r="C787" s="28" t="s">
        <v>1291</v>
      </c>
      <c r="D787" s="45">
        <v>41962871</v>
      </c>
      <c r="E787" s="29" t="s">
        <v>3124</v>
      </c>
      <c r="F787" s="29"/>
      <c r="G787" s="29" t="s">
        <v>1702</v>
      </c>
      <c r="H787" s="30">
        <f t="shared" si="127"/>
        <v>30561</v>
      </c>
      <c r="I787" s="29"/>
      <c r="J787" s="28">
        <v>0</v>
      </c>
      <c r="K787" s="31">
        <v>0</v>
      </c>
      <c r="L787" s="7"/>
      <c r="M787" s="7"/>
      <c r="N787" s="7"/>
      <c r="O787" s="32" t="str">
        <f>"Retención Judicial "&amp;(Tabla1[[#This Row],[JUDICIAL]]*100)&amp;"%"</f>
        <v>Retención Judicial 0%</v>
      </c>
      <c r="P787" s="7"/>
      <c r="Q787" s="33">
        <f t="shared" si="132"/>
        <v>930</v>
      </c>
      <c r="R787" s="34">
        <f>+Tabla1[[#This Row],[MINIMO VITAL]]*9%</f>
        <v>83.7</v>
      </c>
      <c r="S787" s="7"/>
      <c r="T787" s="7">
        <f t="shared" ca="1" si="123"/>
        <v>35</v>
      </c>
      <c r="U787" s="7" t="str">
        <f t="shared" si="124"/>
        <v>41962871</v>
      </c>
      <c r="V787" s="7"/>
      <c r="W787" s="7"/>
      <c r="X787" s="7"/>
      <c r="Y787" s="7"/>
      <c r="Z787" s="7"/>
      <c r="AA787" s="8">
        <f>+Tabla1[[#This Row],[FECHA DE
NACIMIENTO]]</f>
        <v>30561</v>
      </c>
      <c r="AB787" s="20"/>
      <c r="AC787" s="7"/>
      <c r="AD787" s="7" t="str">
        <f>IF(COUNTIF(D$1:D786,D787)=0,"OK","Duplicado")</f>
        <v>OK</v>
      </c>
      <c r="AE787" s="7" t="str">
        <f t="shared" ca="1" si="125"/>
        <v>Inactivo</v>
      </c>
      <c r="AF787" s="9" t="s">
        <v>1292</v>
      </c>
      <c r="AG787" s="9" t="str">
        <f t="shared" si="128"/>
        <v>CMAC</v>
      </c>
      <c r="AH787" s="7"/>
      <c r="AI787" s="7"/>
      <c r="AJ787" s="7"/>
      <c r="AK787" s="7"/>
      <c r="AL787" s="7"/>
      <c r="AM787" s="7"/>
      <c r="AN787" s="7"/>
      <c r="AO787" s="7" t="e">
        <f ca="1">SEPARARAPELLIDOS2018(Tabla1[[#This Row],[APELLIDOS Y NOMBRES]])</f>
        <v>#NAME?</v>
      </c>
      <c r="AP787" s="7">
        <f t="shared" ca="1" si="129"/>
        <v>0</v>
      </c>
      <c r="AQ787" s="7">
        <f t="shared" ca="1" si="130"/>
        <v>0</v>
      </c>
      <c r="AR787" s="7">
        <f t="shared" ca="1" si="131"/>
        <v>0</v>
      </c>
      <c r="AS787" s="7" t="e">
        <f ca="1">QuitarSimbolos(Tabla1[[#This Row],[CODTRA5]])</f>
        <v>#NAME?</v>
      </c>
      <c r="AT787" s="7" t="s">
        <v>1703</v>
      </c>
      <c r="AU787" s="7">
        <f t="shared" si="126"/>
        <v>1</v>
      </c>
      <c r="AV787" s="7">
        <v>1</v>
      </c>
      <c r="AW787" s="7" t="str">
        <f>+Tabla1[[#This Row],[DNI23]]</f>
        <v>41962871</v>
      </c>
      <c r="AX787" s="7">
        <v>604</v>
      </c>
      <c r="AY787" s="11">
        <f>+Tabla1[[#This Row],[FECHA DE
NACIMIENTO]]</f>
        <v>30561</v>
      </c>
      <c r="AZ787" s="7">
        <f ca="1">+Tabla1[[#This Row],[CODTRA6]]</f>
        <v>0</v>
      </c>
      <c r="BA787" s="7">
        <f ca="1">+Tabla1[[#This Row],[CODTRA7]]</f>
        <v>0</v>
      </c>
      <c r="BB787" s="7" t="e">
        <f ca="1">+Tabla1[[#This Row],[CODTRA8]]</f>
        <v>#NAME?</v>
      </c>
      <c r="BC787" s="7">
        <f>+Tabla1[[#This Row],[SEXO]]</f>
        <v>1</v>
      </c>
      <c r="BD787" s="7">
        <v>9589</v>
      </c>
      <c r="BE787" s="7"/>
      <c r="BF787" s="7">
        <v>959616135</v>
      </c>
      <c r="BG787" s="10" t="s">
        <v>1704</v>
      </c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</row>
    <row r="788" spans="1:88" ht="15" x14ac:dyDescent="0.25">
      <c r="A788">
        <v>787</v>
      </c>
      <c r="B788" s="28">
        <v>1196</v>
      </c>
      <c r="C788" s="28" t="s">
        <v>1293</v>
      </c>
      <c r="D788" s="45">
        <v>460858</v>
      </c>
      <c r="E788" s="29" t="s">
        <v>3125</v>
      </c>
      <c r="F788" s="29" t="s">
        <v>3126</v>
      </c>
      <c r="G788" s="29" t="s">
        <v>1757</v>
      </c>
      <c r="H788" s="30">
        <f t="shared" si="127"/>
        <v>22928</v>
      </c>
      <c r="I788" s="29" t="s">
        <v>1710</v>
      </c>
      <c r="J788" s="28">
        <v>0</v>
      </c>
      <c r="K788" s="31">
        <v>0</v>
      </c>
      <c r="L788" s="7"/>
      <c r="M788" s="7"/>
      <c r="N788" s="7"/>
      <c r="O788" s="32" t="str">
        <f>"Retención Judicial "&amp;(Tabla1[[#This Row],[JUDICIAL]]*100)&amp;"%"</f>
        <v>Retención Judicial 0%</v>
      </c>
      <c r="P788" s="7"/>
      <c r="Q788" s="33">
        <f t="shared" si="132"/>
        <v>930</v>
      </c>
      <c r="R788" s="34">
        <f>+Tabla1[[#This Row],[MINIMO VITAL]]*9%</f>
        <v>83.7</v>
      </c>
      <c r="S788" s="7"/>
      <c r="T788" s="7">
        <f t="shared" ca="1" si="123"/>
        <v>56</v>
      </c>
      <c r="U788" s="7" t="str">
        <f t="shared" si="124"/>
        <v>00460858</v>
      </c>
      <c r="V788" s="7"/>
      <c r="W788" s="7"/>
      <c r="X788" s="7"/>
      <c r="Y788" s="7"/>
      <c r="Z788" s="7"/>
      <c r="AA788" s="8">
        <f>+Tabla1[[#This Row],[FECHA DE
NACIMIENTO]]</f>
        <v>22928</v>
      </c>
      <c r="AB788" s="20"/>
      <c r="AC788" s="7"/>
      <c r="AD788" s="7" t="str">
        <f>IF(COUNTIF(D$1:D787,D788)=0,"OK","Duplicado")</f>
        <v>OK</v>
      </c>
      <c r="AE788" s="7" t="str">
        <f t="shared" ca="1" si="125"/>
        <v>Inactivo</v>
      </c>
      <c r="AF788" s="9" t="s">
        <v>1294</v>
      </c>
      <c r="AG788" s="9" t="str">
        <f t="shared" si="128"/>
        <v>CMAC</v>
      </c>
      <c r="AH788" s="7"/>
      <c r="AI788" s="7"/>
      <c r="AJ788" s="7"/>
      <c r="AK788" s="7"/>
      <c r="AL788" s="7"/>
      <c r="AM788" s="7"/>
      <c r="AN788" s="7"/>
      <c r="AO788" s="7" t="e">
        <f ca="1">SEPARARAPELLIDOS2018(Tabla1[[#This Row],[APELLIDOS Y NOMBRES]])</f>
        <v>#NAME?</v>
      </c>
      <c r="AP788" s="7">
        <f t="shared" ca="1" si="129"/>
        <v>0</v>
      </c>
      <c r="AQ788" s="7">
        <f t="shared" ca="1" si="130"/>
        <v>0</v>
      </c>
      <c r="AR788" s="7">
        <f t="shared" ca="1" si="131"/>
        <v>0</v>
      </c>
      <c r="AS788" s="7" t="e">
        <f ca="1">QuitarSimbolos(Tabla1[[#This Row],[CODTRA5]])</f>
        <v>#NAME?</v>
      </c>
      <c r="AT788" s="7" t="s">
        <v>1703</v>
      </c>
      <c r="AU788" s="7">
        <f t="shared" si="126"/>
        <v>1</v>
      </c>
      <c r="AV788" s="7">
        <v>1</v>
      </c>
      <c r="AW788" s="7" t="str">
        <f>+Tabla1[[#This Row],[DNI23]]</f>
        <v>00460858</v>
      </c>
      <c r="AX788" s="7">
        <v>604</v>
      </c>
      <c r="AY788" s="11">
        <f>+Tabla1[[#This Row],[FECHA DE
NACIMIENTO]]</f>
        <v>22928</v>
      </c>
      <c r="AZ788" s="7">
        <f ca="1">+Tabla1[[#This Row],[CODTRA6]]</f>
        <v>0</v>
      </c>
      <c r="BA788" s="7">
        <f ca="1">+Tabla1[[#This Row],[CODTRA7]]</f>
        <v>0</v>
      </c>
      <c r="BB788" s="7" t="e">
        <f ca="1">+Tabla1[[#This Row],[CODTRA8]]</f>
        <v>#NAME?</v>
      </c>
      <c r="BC788" s="7">
        <f>+Tabla1[[#This Row],[SEXO]]</f>
        <v>1</v>
      </c>
      <c r="BD788" s="7">
        <v>9589</v>
      </c>
      <c r="BE788" s="7"/>
      <c r="BF788" s="7">
        <v>959616135</v>
      </c>
      <c r="BG788" s="10" t="s">
        <v>1704</v>
      </c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</row>
    <row r="789" spans="1:88" ht="15" x14ac:dyDescent="0.25">
      <c r="A789">
        <v>788</v>
      </c>
      <c r="B789" s="28">
        <v>1197</v>
      </c>
      <c r="C789" s="28" t="s">
        <v>1295</v>
      </c>
      <c r="D789" s="45">
        <v>46640721</v>
      </c>
      <c r="E789" s="29" t="s">
        <v>3127</v>
      </c>
      <c r="F789" s="29" t="s">
        <v>3128</v>
      </c>
      <c r="G789" s="29" t="s">
        <v>1736</v>
      </c>
      <c r="H789" s="30">
        <f t="shared" si="127"/>
        <v>33207</v>
      </c>
      <c r="I789" s="29" t="s">
        <v>1710</v>
      </c>
      <c r="J789" s="28">
        <v>0</v>
      </c>
      <c r="K789" s="31">
        <v>0</v>
      </c>
      <c r="L789" s="7"/>
      <c r="M789" s="7"/>
      <c r="N789" s="7"/>
      <c r="O789" s="32" t="str">
        <f>"Retención Judicial "&amp;(Tabla1[[#This Row],[JUDICIAL]]*100)&amp;"%"</f>
        <v>Retención Judicial 0%</v>
      </c>
      <c r="P789" s="7"/>
      <c r="Q789" s="33">
        <f t="shared" si="132"/>
        <v>930</v>
      </c>
      <c r="R789" s="34">
        <f>+Tabla1[[#This Row],[MINIMO VITAL]]*9%</f>
        <v>83.7</v>
      </c>
      <c r="S789" s="7"/>
      <c r="T789" s="7">
        <f t="shared" ca="1" si="123"/>
        <v>28</v>
      </c>
      <c r="U789" s="7" t="str">
        <f t="shared" si="124"/>
        <v>46640721</v>
      </c>
      <c r="V789" s="7"/>
      <c r="W789" s="7"/>
      <c r="X789" s="7"/>
      <c r="Y789" s="7"/>
      <c r="Z789" s="7"/>
      <c r="AA789" s="8">
        <f>+Tabla1[[#This Row],[FECHA DE
NACIMIENTO]]</f>
        <v>33207</v>
      </c>
      <c r="AB789" s="20"/>
      <c r="AC789" s="7"/>
      <c r="AD789" s="7" t="str">
        <f>IF(COUNTIF(D$1:D788,D789)=0,"OK","Duplicado")</f>
        <v>OK</v>
      </c>
      <c r="AE789" s="7" t="str">
        <f t="shared" ca="1" si="125"/>
        <v>Inactivo</v>
      </c>
      <c r="AF789" s="9" t="s">
        <v>1296</v>
      </c>
      <c r="AG789" s="9" t="str">
        <f t="shared" si="128"/>
        <v>CMAC</v>
      </c>
      <c r="AH789" s="7"/>
      <c r="AI789" s="7"/>
      <c r="AJ789" s="7"/>
      <c r="AK789" s="7"/>
      <c r="AL789" s="7"/>
      <c r="AM789" s="7"/>
      <c r="AN789" s="7"/>
      <c r="AO789" s="7" t="e">
        <f ca="1">SEPARARAPELLIDOS2018(Tabla1[[#This Row],[APELLIDOS Y NOMBRES]])</f>
        <v>#NAME?</v>
      </c>
      <c r="AP789" s="7">
        <f t="shared" ca="1" si="129"/>
        <v>0</v>
      </c>
      <c r="AQ789" s="7">
        <f t="shared" ca="1" si="130"/>
        <v>0</v>
      </c>
      <c r="AR789" s="7">
        <f t="shared" ca="1" si="131"/>
        <v>0</v>
      </c>
      <c r="AS789" s="7" t="e">
        <f ca="1">QuitarSimbolos(Tabla1[[#This Row],[CODTRA5]])</f>
        <v>#NAME?</v>
      </c>
      <c r="AT789" s="7" t="s">
        <v>1703</v>
      </c>
      <c r="AU789" s="7">
        <f t="shared" si="126"/>
        <v>1</v>
      </c>
      <c r="AV789" s="7">
        <v>1</v>
      </c>
      <c r="AW789" s="7" t="str">
        <f>+Tabla1[[#This Row],[DNI23]]</f>
        <v>46640721</v>
      </c>
      <c r="AX789" s="7">
        <v>604</v>
      </c>
      <c r="AY789" s="11">
        <f>+Tabla1[[#This Row],[FECHA DE
NACIMIENTO]]</f>
        <v>33207</v>
      </c>
      <c r="AZ789" s="7">
        <f ca="1">+Tabla1[[#This Row],[CODTRA6]]</f>
        <v>0</v>
      </c>
      <c r="BA789" s="7">
        <f ca="1">+Tabla1[[#This Row],[CODTRA7]]</f>
        <v>0</v>
      </c>
      <c r="BB789" s="7" t="e">
        <f ca="1">+Tabla1[[#This Row],[CODTRA8]]</f>
        <v>#NAME?</v>
      </c>
      <c r="BC789" s="7">
        <f>+Tabla1[[#This Row],[SEXO]]</f>
        <v>1</v>
      </c>
      <c r="BD789" s="7">
        <v>9589</v>
      </c>
      <c r="BE789" s="7"/>
      <c r="BF789" s="7">
        <v>959616135</v>
      </c>
      <c r="BG789" s="10" t="s">
        <v>1704</v>
      </c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</row>
    <row r="790" spans="1:88" ht="15" x14ac:dyDescent="0.25">
      <c r="A790">
        <v>789</v>
      </c>
      <c r="B790" s="28">
        <v>407</v>
      </c>
      <c r="C790" s="28" t="s">
        <v>1297</v>
      </c>
      <c r="D790" s="45">
        <v>30837868</v>
      </c>
      <c r="E790" s="35" t="s">
        <v>3556</v>
      </c>
      <c r="F790" s="29" t="s">
        <v>1720</v>
      </c>
      <c r="G790" s="29" t="s">
        <v>1702</v>
      </c>
      <c r="H790" s="30">
        <f t="shared" si="127"/>
        <v>28005</v>
      </c>
      <c r="I790" s="29" t="s">
        <v>1720</v>
      </c>
      <c r="J790" s="28">
        <v>0</v>
      </c>
      <c r="K790" s="31">
        <v>0</v>
      </c>
      <c r="L790" s="7"/>
      <c r="M790" s="7"/>
      <c r="N790" s="7"/>
      <c r="O790" s="32" t="str">
        <f>"Retención Judicial "&amp;(Tabla1[[#This Row],[JUDICIAL]]*100)&amp;"%"</f>
        <v>Retención Judicial 0%</v>
      </c>
      <c r="P790" s="7"/>
      <c r="Q790" s="33">
        <f t="shared" si="132"/>
        <v>930</v>
      </c>
      <c r="R790" s="34">
        <f>+Tabla1[[#This Row],[MINIMO VITAL]]*9%</f>
        <v>83.7</v>
      </c>
      <c r="S790" s="7"/>
      <c r="T790" s="7">
        <f t="shared" ca="1" si="123"/>
        <v>42</v>
      </c>
      <c r="U790" s="7" t="str">
        <f t="shared" si="124"/>
        <v>30837868</v>
      </c>
      <c r="V790" s="7"/>
      <c r="W790" s="7"/>
      <c r="X790" s="7"/>
      <c r="Y790" s="7"/>
      <c r="Z790" s="7"/>
      <c r="AA790" s="8">
        <f>+Tabla1[[#This Row],[FECHA DE
NACIMIENTO]]</f>
        <v>28005</v>
      </c>
      <c r="AB790" s="20"/>
      <c r="AC790" s="7"/>
      <c r="AD790" s="7" t="str">
        <f>IF(COUNTIF(D$1:D789,D790)=0,"OK","Duplicado")</f>
        <v>OK</v>
      </c>
      <c r="AE790" s="7" t="str">
        <f t="shared" ca="1" si="125"/>
        <v>Inactivo</v>
      </c>
      <c r="AF790" s="9" t="s">
        <v>1720</v>
      </c>
      <c r="AG790" s="9" t="str">
        <f t="shared" si="128"/>
        <v/>
      </c>
      <c r="AH790" s="7"/>
      <c r="AI790" s="7"/>
      <c r="AJ790" s="7"/>
      <c r="AK790" s="7"/>
      <c r="AL790" s="7"/>
      <c r="AM790" s="7"/>
      <c r="AN790" s="7"/>
      <c r="AO790" s="7" t="e">
        <f ca="1">SEPARARAPELLIDOS2018(Tabla1[[#This Row],[APELLIDOS Y NOMBRES]])</f>
        <v>#NAME?</v>
      </c>
      <c r="AP790" s="7">
        <f t="shared" ca="1" si="129"/>
        <v>0</v>
      </c>
      <c r="AQ790" s="7">
        <f t="shared" ca="1" si="130"/>
        <v>0</v>
      </c>
      <c r="AR790" s="7">
        <f t="shared" ca="1" si="131"/>
        <v>0</v>
      </c>
      <c r="AS790" s="7" t="e">
        <f ca="1">QuitarSimbolos(Tabla1[[#This Row],[CODTRA5]])</f>
        <v>#NAME?</v>
      </c>
      <c r="AT790" s="7" t="s">
        <v>1703</v>
      </c>
      <c r="AU790" s="7">
        <f t="shared" si="126"/>
        <v>1</v>
      </c>
      <c r="AV790" s="7">
        <v>1</v>
      </c>
      <c r="AW790" s="7" t="str">
        <f>+Tabla1[[#This Row],[DNI23]]</f>
        <v>30837868</v>
      </c>
      <c r="AX790" s="7">
        <v>604</v>
      </c>
      <c r="AY790" s="11">
        <f>+Tabla1[[#This Row],[FECHA DE
NACIMIENTO]]</f>
        <v>28005</v>
      </c>
      <c r="AZ790" s="7">
        <f ca="1">+Tabla1[[#This Row],[CODTRA6]]</f>
        <v>0</v>
      </c>
      <c r="BA790" s="7">
        <f ca="1">+Tabla1[[#This Row],[CODTRA7]]</f>
        <v>0</v>
      </c>
      <c r="BB790" s="7" t="e">
        <f ca="1">+Tabla1[[#This Row],[CODTRA8]]</f>
        <v>#NAME?</v>
      </c>
      <c r="BC790" s="7">
        <f>+Tabla1[[#This Row],[SEXO]]</f>
        <v>1</v>
      </c>
      <c r="BD790" s="7">
        <v>9589</v>
      </c>
      <c r="BE790" s="7"/>
      <c r="BF790" s="7">
        <v>959616135</v>
      </c>
      <c r="BG790" s="10" t="s">
        <v>1704</v>
      </c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</row>
    <row r="791" spans="1:88" ht="15" x14ac:dyDescent="0.25">
      <c r="A791">
        <v>790</v>
      </c>
      <c r="B791" s="28">
        <v>374</v>
      </c>
      <c r="C791" s="28" t="s">
        <v>1298</v>
      </c>
      <c r="D791" s="45">
        <v>4648286</v>
      </c>
      <c r="E791" s="35" t="s">
        <v>3557</v>
      </c>
      <c r="F791" s="35" t="s">
        <v>3704</v>
      </c>
      <c r="G791" s="35" t="s">
        <v>1736</v>
      </c>
      <c r="H791" s="30">
        <f t="shared" si="127"/>
        <v>25844</v>
      </c>
      <c r="I791" s="29" t="s">
        <v>1710</v>
      </c>
      <c r="J791" s="28">
        <v>0</v>
      </c>
      <c r="K791" s="31">
        <v>0</v>
      </c>
      <c r="L791" s="7"/>
      <c r="M791" s="7"/>
      <c r="N791" s="7"/>
      <c r="O791" s="32" t="str">
        <f>"Retención Judicial "&amp;(Tabla1[[#This Row],[JUDICIAL]]*100)&amp;"%"</f>
        <v>Retención Judicial 0%</v>
      </c>
      <c r="P791" s="7"/>
      <c r="Q791" s="33">
        <f t="shared" si="132"/>
        <v>930</v>
      </c>
      <c r="R791" s="34">
        <f>+Tabla1[[#This Row],[MINIMO VITAL]]*9%</f>
        <v>83.7</v>
      </c>
      <c r="S791" s="7"/>
      <c r="T791" s="7">
        <f t="shared" ca="1" si="123"/>
        <v>48</v>
      </c>
      <c r="U791" s="7" t="str">
        <f t="shared" si="124"/>
        <v>04648286</v>
      </c>
      <c r="V791" s="7"/>
      <c r="W791" s="7"/>
      <c r="X791" s="7"/>
      <c r="Y791" s="7"/>
      <c r="Z791" s="7"/>
      <c r="AA791" s="8">
        <f>+Tabla1[[#This Row],[FECHA DE
NACIMIENTO]]</f>
        <v>25844</v>
      </c>
      <c r="AB791" s="20"/>
      <c r="AC791" s="7"/>
      <c r="AD791" s="7" t="str">
        <f>IF(COUNTIF(D$1:D790,D791)=0,"OK","Duplicado")</f>
        <v>OK</v>
      </c>
      <c r="AE791" s="7" t="str">
        <f t="shared" ca="1" si="125"/>
        <v>Inactivo</v>
      </c>
      <c r="AF791" s="9" t="s">
        <v>1720</v>
      </c>
      <c r="AG791" s="9" t="str">
        <f t="shared" si="128"/>
        <v/>
      </c>
      <c r="AH791" s="7"/>
      <c r="AI791" s="7"/>
      <c r="AJ791" s="7"/>
      <c r="AK791" s="7"/>
      <c r="AL791" s="7"/>
      <c r="AM791" s="7"/>
      <c r="AN791" s="7"/>
      <c r="AO791" s="7" t="e">
        <f ca="1">SEPARARAPELLIDOS2018(Tabla1[[#This Row],[APELLIDOS Y NOMBRES]])</f>
        <v>#NAME?</v>
      </c>
      <c r="AP791" s="7">
        <f t="shared" ca="1" si="129"/>
        <v>0</v>
      </c>
      <c r="AQ791" s="7">
        <f t="shared" ca="1" si="130"/>
        <v>0</v>
      </c>
      <c r="AR791" s="7">
        <f t="shared" ca="1" si="131"/>
        <v>0</v>
      </c>
      <c r="AS791" s="7" t="e">
        <f ca="1">QuitarSimbolos(Tabla1[[#This Row],[CODTRA5]])</f>
        <v>#NAME?</v>
      </c>
      <c r="AT791" s="7" t="s">
        <v>1703</v>
      </c>
      <c r="AU791" s="7">
        <f t="shared" si="126"/>
        <v>1</v>
      </c>
      <c r="AV791" s="7">
        <v>1</v>
      </c>
      <c r="AW791" s="7" t="str">
        <f>+Tabla1[[#This Row],[DNI23]]</f>
        <v>04648286</v>
      </c>
      <c r="AX791" s="7">
        <v>604</v>
      </c>
      <c r="AY791" s="11">
        <f>+Tabla1[[#This Row],[FECHA DE
NACIMIENTO]]</f>
        <v>25844</v>
      </c>
      <c r="AZ791" s="7">
        <f ca="1">+Tabla1[[#This Row],[CODTRA6]]</f>
        <v>0</v>
      </c>
      <c r="BA791" s="7">
        <f ca="1">+Tabla1[[#This Row],[CODTRA7]]</f>
        <v>0</v>
      </c>
      <c r="BB791" s="7" t="e">
        <f ca="1">+Tabla1[[#This Row],[CODTRA8]]</f>
        <v>#NAME?</v>
      </c>
      <c r="BC791" s="7">
        <f>+Tabla1[[#This Row],[SEXO]]</f>
        <v>1</v>
      </c>
      <c r="BD791" s="7">
        <v>9589</v>
      </c>
      <c r="BE791" s="7"/>
      <c r="BF791" s="7">
        <v>959616135</v>
      </c>
      <c r="BG791" s="10" t="s">
        <v>1704</v>
      </c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</row>
    <row r="792" spans="1:88" ht="15" x14ac:dyDescent="0.25">
      <c r="A792">
        <v>791</v>
      </c>
      <c r="B792" s="28">
        <v>1198</v>
      </c>
      <c r="C792" s="28" t="s">
        <v>1299</v>
      </c>
      <c r="D792" s="45">
        <v>4629630</v>
      </c>
      <c r="E792" s="29" t="s">
        <v>3129</v>
      </c>
      <c r="F792" s="29"/>
      <c r="G792" s="29" t="s">
        <v>1702</v>
      </c>
      <c r="H792" s="30">
        <f t="shared" si="127"/>
        <v>19398</v>
      </c>
      <c r="I792" s="29"/>
      <c r="J792" s="28">
        <v>0</v>
      </c>
      <c r="K792" s="31">
        <v>0</v>
      </c>
      <c r="L792" s="7"/>
      <c r="M792" s="7"/>
      <c r="N792" s="7"/>
      <c r="O792" s="32" t="str">
        <f>"Retención Judicial "&amp;(Tabla1[[#This Row],[JUDICIAL]]*100)&amp;"%"</f>
        <v>Retención Judicial 0%</v>
      </c>
      <c r="P792" s="7"/>
      <c r="Q792" s="33">
        <f t="shared" si="132"/>
        <v>930</v>
      </c>
      <c r="R792" s="34">
        <f>+Tabla1[[#This Row],[MINIMO VITAL]]*9%</f>
        <v>83.7</v>
      </c>
      <c r="S792" s="7"/>
      <c r="T792" s="7">
        <f t="shared" ca="1" si="123"/>
        <v>66</v>
      </c>
      <c r="U792" s="7" t="str">
        <f t="shared" si="124"/>
        <v>04629630</v>
      </c>
      <c r="V792" s="7"/>
      <c r="W792" s="7"/>
      <c r="X792" s="7"/>
      <c r="Y792" s="7"/>
      <c r="Z792" s="7"/>
      <c r="AA792" s="8">
        <f>+Tabla1[[#This Row],[FECHA DE
NACIMIENTO]]</f>
        <v>19398</v>
      </c>
      <c r="AB792" s="20"/>
      <c r="AC792" s="7"/>
      <c r="AD792" s="7" t="str">
        <f>IF(COUNTIF(D$1:D791,D792)=0,"OK","Duplicado")</f>
        <v>OK</v>
      </c>
      <c r="AE792" s="7" t="str">
        <f t="shared" ca="1" si="125"/>
        <v>Inactivo</v>
      </c>
      <c r="AF792" s="9" t="s">
        <v>1300</v>
      </c>
      <c r="AG792" s="9" t="str">
        <f t="shared" si="128"/>
        <v>CMAC</v>
      </c>
      <c r="AH792" s="7"/>
      <c r="AI792" s="7"/>
      <c r="AJ792" s="7"/>
      <c r="AK792" s="7"/>
      <c r="AL792" s="7"/>
      <c r="AM792" s="7"/>
      <c r="AN792" s="7"/>
      <c r="AO792" s="7" t="e">
        <f ca="1">SEPARARAPELLIDOS2018(Tabla1[[#This Row],[APELLIDOS Y NOMBRES]])</f>
        <v>#NAME?</v>
      </c>
      <c r="AP792" s="7">
        <f t="shared" ca="1" si="129"/>
        <v>0</v>
      </c>
      <c r="AQ792" s="7">
        <f t="shared" ca="1" si="130"/>
        <v>0</v>
      </c>
      <c r="AR792" s="7">
        <f t="shared" ca="1" si="131"/>
        <v>0</v>
      </c>
      <c r="AS792" s="7" t="e">
        <f ca="1">QuitarSimbolos(Tabla1[[#This Row],[CODTRA5]])</f>
        <v>#NAME?</v>
      </c>
      <c r="AT792" s="7" t="s">
        <v>1703</v>
      </c>
      <c r="AU792" s="7">
        <f t="shared" si="126"/>
        <v>1</v>
      </c>
      <c r="AV792" s="7">
        <v>1</v>
      </c>
      <c r="AW792" s="7" t="str">
        <f>+Tabla1[[#This Row],[DNI23]]</f>
        <v>04629630</v>
      </c>
      <c r="AX792" s="7">
        <v>604</v>
      </c>
      <c r="AY792" s="11">
        <f>+Tabla1[[#This Row],[FECHA DE
NACIMIENTO]]</f>
        <v>19398</v>
      </c>
      <c r="AZ792" s="7">
        <f ca="1">+Tabla1[[#This Row],[CODTRA6]]</f>
        <v>0</v>
      </c>
      <c r="BA792" s="7">
        <f ca="1">+Tabla1[[#This Row],[CODTRA7]]</f>
        <v>0</v>
      </c>
      <c r="BB792" s="7" t="e">
        <f ca="1">+Tabla1[[#This Row],[CODTRA8]]</f>
        <v>#NAME?</v>
      </c>
      <c r="BC792" s="7">
        <f>+Tabla1[[#This Row],[SEXO]]</f>
        <v>1</v>
      </c>
      <c r="BD792" s="7">
        <v>9589</v>
      </c>
      <c r="BE792" s="7"/>
      <c r="BF792" s="7">
        <v>959616135</v>
      </c>
      <c r="BG792" s="10" t="s">
        <v>1704</v>
      </c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</row>
    <row r="793" spans="1:88" ht="15" x14ac:dyDescent="0.25">
      <c r="A793">
        <v>792</v>
      </c>
      <c r="B793" s="28">
        <v>1199</v>
      </c>
      <c r="C793" s="28" t="s">
        <v>1301</v>
      </c>
      <c r="D793" s="45">
        <v>4623547</v>
      </c>
      <c r="E793" s="29" t="s">
        <v>3130</v>
      </c>
      <c r="F793" s="29"/>
      <c r="G793" s="29" t="s">
        <v>1702</v>
      </c>
      <c r="H793" s="30">
        <f t="shared" si="127"/>
        <v>18631</v>
      </c>
      <c r="I793" s="29"/>
      <c r="J793" s="28">
        <v>0</v>
      </c>
      <c r="K793" s="31">
        <v>0</v>
      </c>
      <c r="L793" s="7"/>
      <c r="M793" s="7"/>
      <c r="N793" s="7"/>
      <c r="O793" s="32" t="str">
        <f>"Retención Judicial "&amp;(Tabla1[[#This Row],[JUDICIAL]]*100)&amp;"%"</f>
        <v>Retención Judicial 0%</v>
      </c>
      <c r="P793" s="7"/>
      <c r="Q793" s="33">
        <f t="shared" si="132"/>
        <v>930</v>
      </c>
      <c r="R793" s="34">
        <f>+Tabla1[[#This Row],[MINIMO VITAL]]*9%</f>
        <v>83.7</v>
      </c>
      <c r="S793" s="7"/>
      <c r="T793" s="7">
        <f t="shared" ca="1" si="123"/>
        <v>68</v>
      </c>
      <c r="U793" s="7" t="str">
        <f t="shared" si="124"/>
        <v>04623547</v>
      </c>
      <c r="V793" s="7"/>
      <c r="W793" s="7"/>
      <c r="X793" s="7"/>
      <c r="Y793" s="7"/>
      <c r="Z793" s="7"/>
      <c r="AA793" s="8">
        <f>+Tabla1[[#This Row],[FECHA DE
NACIMIENTO]]</f>
        <v>18631</v>
      </c>
      <c r="AB793" s="20"/>
      <c r="AC793" s="7"/>
      <c r="AD793" s="7" t="str">
        <f>IF(COUNTIF(D$1:D792,D793)=0,"OK","Duplicado")</f>
        <v>OK</v>
      </c>
      <c r="AE793" s="7" t="str">
        <f t="shared" ca="1" si="125"/>
        <v>Inactivo</v>
      </c>
      <c r="AF793" s="9" t="s">
        <v>1302</v>
      </c>
      <c r="AG793" s="9" t="str">
        <f t="shared" si="128"/>
        <v>CMAC</v>
      </c>
      <c r="AH793" s="7"/>
      <c r="AI793" s="7"/>
      <c r="AJ793" s="7"/>
      <c r="AK793" s="7"/>
      <c r="AL793" s="7"/>
      <c r="AM793" s="7"/>
      <c r="AN793" s="7"/>
      <c r="AO793" s="7" t="e">
        <f ca="1">SEPARARAPELLIDOS2018(Tabla1[[#This Row],[APELLIDOS Y NOMBRES]])</f>
        <v>#NAME?</v>
      </c>
      <c r="AP793" s="7">
        <f t="shared" ca="1" si="129"/>
        <v>0</v>
      </c>
      <c r="AQ793" s="7">
        <f t="shared" ca="1" si="130"/>
        <v>0</v>
      </c>
      <c r="AR793" s="7">
        <f t="shared" ca="1" si="131"/>
        <v>0</v>
      </c>
      <c r="AS793" s="7" t="e">
        <f ca="1">QuitarSimbolos(Tabla1[[#This Row],[CODTRA5]])</f>
        <v>#NAME?</v>
      </c>
      <c r="AT793" s="7" t="s">
        <v>1703</v>
      </c>
      <c r="AU793" s="7">
        <f t="shared" si="126"/>
        <v>1</v>
      </c>
      <c r="AV793" s="7">
        <v>1</v>
      </c>
      <c r="AW793" s="7" t="str">
        <f>+Tabla1[[#This Row],[DNI23]]</f>
        <v>04623547</v>
      </c>
      <c r="AX793" s="7">
        <v>604</v>
      </c>
      <c r="AY793" s="11">
        <f>+Tabla1[[#This Row],[FECHA DE
NACIMIENTO]]</f>
        <v>18631</v>
      </c>
      <c r="AZ793" s="7">
        <f ca="1">+Tabla1[[#This Row],[CODTRA6]]</f>
        <v>0</v>
      </c>
      <c r="BA793" s="7">
        <f ca="1">+Tabla1[[#This Row],[CODTRA7]]</f>
        <v>0</v>
      </c>
      <c r="BB793" s="7" t="e">
        <f ca="1">+Tabla1[[#This Row],[CODTRA8]]</f>
        <v>#NAME?</v>
      </c>
      <c r="BC793" s="7">
        <f>+Tabla1[[#This Row],[SEXO]]</f>
        <v>1</v>
      </c>
      <c r="BD793" s="7">
        <v>9589</v>
      </c>
      <c r="BE793" s="7"/>
      <c r="BF793" s="7">
        <v>959616135</v>
      </c>
      <c r="BG793" s="10" t="s">
        <v>1704</v>
      </c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</row>
    <row r="794" spans="1:88" ht="15" x14ac:dyDescent="0.25">
      <c r="A794">
        <v>793</v>
      </c>
      <c r="B794" s="28">
        <v>346</v>
      </c>
      <c r="C794" s="28" t="s">
        <v>1303</v>
      </c>
      <c r="D794" s="45">
        <v>45077426</v>
      </c>
      <c r="E794" s="29" t="s">
        <v>3131</v>
      </c>
      <c r="F794" s="29"/>
      <c r="G794" s="29" t="s">
        <v>1702</v>
      </c>
      <c r="H794" s="30">
        <f t="shared" si="127"/>
        <v>32268</v>
      </c>
      <c r="I794" s="29" t="s">
        <v>1720</v>
      </c>
      <c r="J794" s="28">
        <v>0</v>
      </c>
      <c r="K794" s="31">
        <v>0</v>
      </c>
      <c r="L794" s="7"/>
      <c r="M794" s="7"/>
      <c r="N794" s="7"/>
      <c r="O794" s="32" t="str">
        <f>"Retención Judicial "&amp;(Tabla1[[#This Row],[JUDICIAL]]*100)&amp;"%"</f>
        <v>Retención Judicial 0%</v>
      </c>
      <c r="P794" s="7"/>
      <c r="Q794" s="33">
        <f t="shared" si="132"/>
        <v>930</v>
      </c>
      <c r="R794" s="34">
        <f>+Tabla1[[#This Row],[MINIMO VITAL]]*9%</f>
        <v>83.7</v>
      </c>
      <c r="S794" s="7"/>
      <c r="T794" s="7">
        <f t="shared" ca="1" si="123"/>
        <v>30</v>
      </c>
      <c r="U794" s="7" t="str">
        <f t="shared" si="124"/>
        <v>45077426</v>
      </c>
      <c r="V794" s="7"/>
      <c r="W794" s="7"/>
      <c r="X794" s="7"/>
      <c r="Y794" s="7"/>
      <c r="Z794" s="7"/>
      <c r="AA794" s="8">
        <f>+Tabla1[[#This Row],[FECHA DE
NACIMIENTO]]</f>
        <v>32268</v>
      </c>
      <c r="AB794" s="20"/>
      <c r="AC794" s="7"/>
      <c r="AD794" s="7" t="str">
        <f>IF(COUNTIF(D$1:D793,D794)=0,"OK","Duplicado")</f>
        <v>OK</v>
      </c>
      <c r="AE794" s="7" t="str">
        <f t="shared" ca="1" si="125"/>
        <v>Inactivo</v>
      </c>
      <c r="AF794" s="9" t="s">
        <v>1304</v>
      </c>
      <c r="AG794" s="9" t="str">
        <f t="shared" si="128"/>
        <v>CMAC</v>
      </c>
      <c r="AH794" s="7"/>
      <c r="AI794" s="7"/>
      <c r="AJ794" s="7"/>
      <c r="AK794" s="7"/>
      <c r="AL794" s="7"/>
      <c r="AM794" s="7"/>
      <c r="AN794" s="7"/>
      <c r="AO794" s="7" t="e">
        <f ca="1">SEPARARAPELLIDOS2018(Tabla1[[#This Row],[APELLIDOS Y NOMBRES]])</f>
        <v>#NAME?</v>
      </c>
      <c r="AP794" s="7">
        <f t="shared" ca="1" si="129"/>
        <v>0</v>
      </c>
      <c r="AQ794" s="7">
        <f t="shared" ca="1" si="130"/>
        <v>0</v>
      </c>
      <c r="AR794" s="7">
        <f t="shared" ca="1" si="131"/>
        <v>0</v>
      </c>
      <c r="AS794" s="7" t="e">
        <f ca="1">QuitarSimbolos(Tabla1[[#This Row],[CODTRA5]])</f>
        <v>#NAME?</v>
      </c>
      <c r="AT794" s="7" t="s">
        <v>1703</v>
      </c>
      <c r="AU794" s="7">
        <f t="shared" si="126"/>
        <v>1</v>
      </c>
      <c r="AV794" s="7">
        <v>1</v>
      </c>
      <c r="AW794" s="7" t="str">
        <f>+Tabla1[[#This Row],[DNI23]]</f>
        <v>45077426</v>
      </c>
      <c r="AX794" s="7">
        <v>604</v>
      </c>
      <c r="AY794" s="11">
        <f>+Tabla1[[#This Row],[FECHA DE
NACIMIENTO]]</f>
        <v>32268</v>
      </c>
      <c r="AZ794" s="7">
        <f ca="1">+Tabla1[[#This Row],[CODTRA6]]</f>
        <v>0</v>
      </c>
      <c r="BA794" s="7">
        <f ca="1">+Tabla1[[#This Row],[CODTRA7]]</f>
        <v>0</v>
      </c>
      <c r="BB794" s="7" t="e">
        <f ca="1">+Tabla1[[#This Row],[CODTRA8]]</f>
        <v>#NAME?</v>
      </c>
      <c r="BC794" s="7">
        <f>+Tabla1[[#This Row],[SEXO]]</f>
        <v>1</v>
      </c>
      <c r="BD794" s="7">
        <v>9589</v>
      </c>
      <c r="BE794" s="7"/>
      <c r="BF794" s="7">
        <v>959616135</v>
      </c>
      <c r="BG794" s="10" t="s">
        <v>1704</v>
      </c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</row>
    <row r="795" spans="1:88" ht="15" x14ac:dyDescent="0.25">
      <c r="A795">
        <v>794</v>
      </c>
      <c r="B795" s="28">
        <v>458</v>
      </c>
      <c r="C795" s="28" t="s">
        <v>1305</v>
      </c>
      <c r="D795" s="45">
        <v>44962639</v>
      </c>
      <c r="E795" s="35" t="s">
        <v>3558</v>
      </c>
      <c r="F795" s="29" t="s">
        <v>1720</v>
      </c>
      <c r="G795" s="29" t="s">
        <v>1702</v>
      </c>
      <c r="H795" s="30">
        <f t="shared" si="127"/>
        <v>26580</v>
      </c>
      <c r="I795" s="29" t="s">
        <v>1720</v>
      </c>
      <c r="J795" s="28">
        <v>0</v>
      </c>
      <c r="K795" s="31">
        <v>0</v>
      </c>
      <c r="L795" s="7"/>
      <c r="M795" s="7"/>
      <c r="N795" s="7"/>
      <c r="O795" s="32" t="str">
        <f>"Retención Judicial "&amp;(Tabla1[[#This Row],[JUDICIAL]]*100)&amp;"%"</f>
        <v>Retención Judicial 0%</v>
      </c>
      <c r="P795" s="7"/>
      <c r="Q795" s="33">
        <f t="shared" si="132"/>
        <v>930</v>
      </c>
      <c r="R795" s="34">
        <f>+Tabla1[[#This Row],[MINIMO VITAL]]*9%</f>
        <v>83.7</v>
      </c>
      <c r="S795" s="7"/>
      <c r="T795" s="7">
        <f t="shared" ca="1" si="123"/>
        <v>46</v>
      </c>
      <c r="U795" s="7" t="str">
        <f t="shared" si="124"/>
        <v>44962639</v>
      </c>
      <c r="V795" s="7"/>
      <c r="W795" s="7"/>
      <c r="X795" s="7"/>
      <c r="Y795" s="7"/>
      <c r="Z795" s="7"/>
      <c r="AA795" s="8">
        <f>+Tabla1[[#This Row],[FECHA DE
NACIMIENTO]]</f>
        <v>26580</v>
      </c>
      <c r="AB795" s="20"/>
      <c r="AC795" s="7"/>
      <c r="AD795" s="7" t="str">
        <f>IF(COUNTIF(D$1:D794,D795)=0,"OK","Duplicado")</f>
        <v>OK</v>
      </c>
      <c r="AE795" s="7" t="str">
        <f t="shared" ca="1" si="125"/>
        <v>Inactivo</v>
      </c>
      <c r="AF795" s="9" t="s">
        <v>1720</v>
      </c>
      <c r="AG795" s="9" t="str">
        <f t="shared" si="128"/>
        <v/>
      </c>
      <c r="AH795" s="7"/>
      <c r="AI795" s="7"/>
      <c r="AJ795" s="7"/>
      <c r="AK795" s="7"/>
      <c r="AL795" s="7"/>
      <c r="AM795" s="7"/>
      <c r="AN795" s="7"/>
      <c r="AO795" s="7" t="e">
        <f ca="1">SEPARARAPELLIDOS2018(Tabla1[[#This Row],[APELLIDOS Y NOMBRES]])</f>
        <v>#NAME?</v>
      </c>
      <c r="AP795" s="7">
        <f t="shared" ca="1" si="129"/>
        <v>0</v>
      </c>
      <c r="AQ795" s="7">
        <f t="shared" ca="1" si="130"/>
        <v>0</v>
      </c>
      <c r="AR795" s="7">
        <f t="shared" ca="1" si="131"/>
        <v>0</v>
      </c>
      <c r="AS795" s="7" t="e">
        <f ca="1">QuitarSimbolos(Tabla1[[#This Row],[CODTRA5]])</f>
        <v>#NAME?</v>
      </c>
      <c r="AT795" s="7" t="s">
        <v>1703</v>
      </c>
      <c r="AU795" s="7">
        <f t="shared" si="126"/>
        <v>1</v>
      </c>
      <c r="AV795" s="7">
        <v>1</v>
      </c>
      <c r="AW795" s="7" t="str">
        <f>+Tabla1[[#This Row],[DNI23]]</f>
        <v>44962639</v>
      </c>
      <c r="AX795" s="7">
        <v>604</v>
      </c>
      <c r="AY795" s="11">
        <f>+Tabla1[[#This Row],[FECHA DE
NACIMIENTO]]</f>
        <v>26580</v>
      </c>
      <c r="AZ795" s="7">
        <f ca="1">+Tabla1[[#This Row],[CODTRA6]]</f>
        <v>0</v>
      </c>
      <c r="BA795" s="7">
        <f ca="1">+Tabla1[[#This Row],[CODTRA7]]</f>
        <v>0</v>
      </c>
      <c r="BB795" s="7" t="e">
        <f ca="1">+Tabla1[[#This Row],[CODTRA8]]</f>
        <v>#NAME?</v>
      </c>
      <c r="BC795" s="7">
        <f>+Tabla1[[#This Row],[SEXO]]</f>
        <v>1</v>
      </c>
      <c r="BD795" s="7">
        <v>9589</v>
      </c>
      <c r="BE795" s="7"/>
      <c r="BF795" s="7">
        <v>959616135</v>
      </c>
      <c r="BG795" s="10" t="s">
        <v>1704</v>
      </c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</row>
    <row r="796" spans="1:88" ht="15" x14ac:dyDescent="0.25">
      <c r="A796">
        <v>795</v>
      </c>
      <c r="B796" s="28">
        <v>544</v>
      </c>
      <c r="C796" s="28" t="s">
        <v>1306</v>
      </c>
      <c r="D796" s="45">
        <v>41603140</v>
      </c>
      <c r="E796" s="35" t="s">
        <v>3559</v>
      </c>
      <c r="F796" s="35" t="s">
        <v>3705</v>
      </c>
      <c r="G796" s="35" t="s">
        <v>1757</v>
      </c>
      <c r="H796" s="30">
        <f t="shared" si="127"/>
        <v>28345</v>
      </c>
      <c r="I796" s="29" t="s">
        <v>1737</v>
      </c>
      <c r="J796" s="28">
        <v>0</v>
      </c>
      <c r="K796" s="31">
        <v>0</v>
      </c>
      <c r="L796" s="7"/>
      <c r="M796" s="7"/>
      <c r="N796" s="7"/>
      <c r="O796" s="32" t="str">
        <f>"Retención Judicial "&amp;(Tabla1[[#This Row],[JUDICIAL]]*100)&amp;"%"</f>
        <v>Retención Judicial 0%</v>
      </c>
      <c r="P796" s="7"/>
      <c r="Q796" s="33">
        <f t="shared" si="132"/>
        <v>930</v>
      </c>
      <c r="R796" s="34">
        <f>+Tabla1[[#This Row],[MINIMO VITAL]]*9%</f>
        <v>83.7</v>
      </c>
      <c r="S796" s="7"/>
      <c r="T796" s="7">
        <f t="shared" ca="1" si="123"/>
        <v>41</v>
      </c>
      <c r="U796" s="7" t="str">
        <f t="shared" si="124"/>
        <v>41603140</v>
      </c>
      <c r="V796" s="7"/>
      <c r="W796" s="7"/>
      <c r="X796" s="7"/>
      <c r="Y796" s="7"/>
      <c r="Z796" s="7"/>
      <c r="AA796" s="8">
        <f>+Tabla1[[#This Row],[FECHA DE
NACIMIENTO]]</f>
        <v>28345</v>
      </c>
      <c r="AB796" s="20"/>
      <c r="AC796" s="7"/>
      <c r="AD796" s="7" t="str">
        <f>IF(COUNTIF(D$1:D795,D796)=0,"OK","Duplicado")</f>
        <v>OK</v>
      </c>
      <c r="AE796" s="7" t="str">
        <f t="shared" ca="1" si="125"/>
        <v>Inactivo</v>
      </c>
      <c r="AF796" s="9" t="s">
        <v>1720</v>
      </c>
      <c r="AG796" s="9" t="str">
        <f t="shared" si="128"/>
        <v/>
      </c>
      <c r="AH796" s="7"/>
      <c r="AI796" s="7"/>
      <c r="AJ796" s="7"/>
      <c r="AK796" s="7"/>
      <c r="AL796" s="7"/>
      <c r="AM796" s="7"/>
      <c r="AN796" s="7"/>
      <c r="AO796" s="7" t="e">
        <f ca="1">SEPARARAPELLIDOS2018(Tabla1[[#This Row],[APELLIDOS Y NOMBRES]])</f>
        <v>#NAME?</v>
      </c>
      <c r="AP796" s="7">
        <f t="shared" ca="1" si="129"/>
        <v>0</v>
      </c>
      <c r="AQ796" s="7">
        <f t="shared" ca="1" si="130"/>
        <v>0</v>
      </c>
      <c r="AR796" s="7">
        <f t="shared" ca="1" si="131"/>
        <v>0</v>
      </c>
      <c r="AS796" s="7" t="e">
        <f ca="1">QuitarSimbolos(Tabla1[[#This Row],[CODTRA5]])</f>
        <v>#NAME?</v>
      </c>
      <c r="AT796" s="7" t="s">
        <v>1703</v>
      </c>
      <c r="AU796" s="7">
        <f t="shared" si="126"/>
        <v>1</v>
      </c>
      <c r="AV796" s="7">
        <v>1</v>
      </c>
      <c r="AW796" s="7" t="str">
        <f>+Tabla1[[#This Row],[DNI23]]</f>
        <v>41603140</v>
      </c>
      <c r="AX796" s="7">
        <v>604</v>
      </c>
      <c r="AY796" s="11">
        <f>+Tabla1[[#This Row],[FECHA DE
NACIMIENTO]]</f>
        <v>28345</v>
      </c>
      <c r="AZ796" s="7">
        <f ca="1">+Tabla1[[#This Row],[CODTRA6]]</f>
        <v>0</v>
      </c>
      <c r="BA796" s="7">
        <f ca="1">+Tabla1[[#This Row],[CODTRA7]]</f>
        <v>0</v>
      </c>
      <c r="BB796" s="7" t="e">
        <f ca="1">+Tabla1[[#This Row],[CODTRA8]]</f>
        <v>#NAME?</v>
      </c>
      <c r="BC796" s="7">
        <f>+Tabla1[[#This Row],[SEXO]]</f>
        <v>1</v>
      </c>
      <c r="BD796" s="7">
        <v>9589</v>
      </c>
      <c r="BE796" s="7"/>
      <c r="BF796" s="7">
        <v>959616135</v>
      </c>
      <c r="BG796" s="10" t="s">
        <v>1704</v>
      </c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</row>
    <row r="797" spans="1:88" ht="15" x14ac:dyDescent="0.25">
      <c r="A797">
        <v>796</v>
      </c>
      <c r="B797" s="28">
        <v>1200</v>
      </c>
      <c r="C797" s="28" t="s">
        <v>1307</v>
      </c>
      <c r="D797" s="45">
        <v>75070067</v>
      </c>
      <c r="E797" s="29" t="s">
        <v>3132</v>
      </c>
      <c r="F797" s="29"/>
      <c r="G797" s="29" t="s">
        <v>1702</v>
      </c>
      <c r="H797" s="30">
        <f t="shared" si="127"/>
        <v>35975</v>
      </c>
      <c r="I797" s="29"/>
      <c r="J797" s="28">
        <v>0</v>
      </c>
      <c r="K797" s="31">
        <v>0</v>
      </c>
      <c r="L797" s="7"/>
      <c r="M797" s="7"/>
      <c r="N797" s="7"/>
      <c r="O797" s="32" t="str">
        <f>"Retención Judicial "&amp;(Tabla1[[#This Row],[JUDICIAL]]*100)&amp;"%"</f>
        <v>Retención Judicial 0%</v>
      </c>
      <c r="P797" s="7"/>
      <c r="Q797" s="33">
        <f t="shared" si="132"/>
        <v>930</v>
      </c>
      <c r="R797" s="34">
        <f>+Tabla1[[#This Row],[MINIMO VITAL]]*9%</f>
        <v>83.7</v>
      </c>
      <c r="S797" s="7"/>
      <c r="T797" s="7">
        <f t="shared" ca="1" si="123"/>
        <v>20</v>
      </c>
      <c r="U797" s="7" t="str">
        <f t="shared" si="124"/>
        <v>75070067</v>
      </c>
      <c r="V797" s="7"/>
      <c r="W797" s="7"/>
      <c r="X797" s="7"/>
      <c r="Y797" s="7"/>
      <c r="Z797" s="7"/>
      <c r="AA797" s="8">
        <f>+Tabla1[[#This Row],[FECHA DE
NACIMIENTO]]</f>
        <v>35975</v>
      </c>
      <c r="AB797" s="20"/>
      <c r="AC797" s="7"/>
      <c r="AD797" s="7" t="str">
        <f>IF(COUNTIF(D$1:D796,D797)=0,"OK","Duplicado")</f>
        <v>OK</v>
      </c>
      <c r="AE797" s="7" t="str">
        <f t="shared" ca="1" si="125"/>
        <v>Inactivo</v>
      </c>
      <c r="AF797" s="9" t="s">
        <v>1308</v>
      </c>
      <c r="AG797" s="9" t="str">
        <f t="shared" si="128"/>
        <v>CMAC</v>
      </c>
      <c r="AH797" s="7"/>
      <c r="AI797" s="7"/>
      <c r="AJ797" s="7"/>
      <c r="AK797" s="7"/>
      <c r="AL797" s="7"/>
      <c r="AM797" s="7"/>
      <c r="AN797" s="7"/>
      <c r="AO797" s="7" t="e">
        <f ca="1">SEPARARAPELLIDOS2018(Tabla1[[#This Row],[APELLIDOS Y NOMBRES]])</f>
        <v>#NAME?</v>
      </c>
      <c r="AP797" s="7">
        <f t="shared" ca="1" si="129"/>
        <v>0</v>
      </c>
      <c r="AQ797" s="7">
        <f t="shared" ca="1" si="130"/>
        <v>0</v>
      </c>
      <c r="AR797" s="7">
        <f t="shared" ca="1" si="131"/>
        <v>0</v>
      </c>
      <c r="AS797" s="7" t="e">
        <f ca="1">QuitarSimbolos(Tabla1[[#This Row],[CODTRA5]])</f>
        <v>#NAME?</v>
      </c>
      <c r="AT797" s="7" t="s">
        <v>1703</v>
      </c>
      <c r="AU797" s="7">
        <f t="shared" si="126"/>
        <v>1</v>
      </c>
      <c r="AV797" s="7">
        <v>1</v>
      </c>
      <c r="AW797" s="7" t="str">
        <f>+Tabla1[[#This Row],[DNI23]]</f>
        <v>75070067</v>
      </c>
      <c r="AX797" s="7">
        <v>604</v>
      </c>
      <c r="AY797" s="11">
        <f>+Tabla1[[#This Row],[FECHA DE
NACIMIENTO]]</f>
        <v>35975</v>
      </c>
      <c r="AZ797" s="7">
        <f ca="1">+Tabla1[[#This Row],[CODTRA6]]</f>
        <v>0</v>
      </c>
      <c r="BA797" s="7">
        <f ca="1">+Tabla1[[#This Row],[CODTRA7]]</f>
        <v>0</v>
      </c>
      <c r="BB797" s="7" t="e">
        <f ca="1">+Tabla1[[#This Row],[CODTRA8]]</f>
        <v>#NAME?</v>
      </c>
      <c r="BC797" s="7">
        <f>+Tabla1[[#This Row],[SEXO]]</f>
        <v>1</v>
      </c>
      <c r="BD797" s="7">
        <v>9589</v>
      </c>
      <c r="BE797" s="7"/>
      <c r="BF797" s="7">
        <v>959616135</v>
      </c>
      <c r="BG797" s="10" t="s">
        <v>1704</v>
      </c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</row>
    <row r="798" spans="1:88" ht="15" x14ac:dyDescent="0.25">
      <c r="A798">
        <v>797</v>
      </c>
      <c r="B798" s="28">
        <v>209</v>
      </c>
      <c r="C798" s="28" t="s">
        <v>1309</v>
      </c>
      <c r="D798" s="45">
        <v>30837759</v>
      </c>
      <c r="E798" s="35" t="s">
        <v>3560</v>
      </c>
      <c r="F798" s="35" t="s">
        <v>3706</v>
      </c>
      <c r="G798" s="35" t="s">
        <v>1736</v>
      </c>
      <c r="H798" s="30">
        <f t="shared" si="127"/>
        <v>26111</v>
      </c>
      <c r="I798" s="29" t="s">
        <v>1737</v>
      </c>
      <c r="J798" s="28">
        <v>0</v>
      </c>
      <c r="K798" s="31">
        <v>0</v>
      </c>
      <c r="L798" s="7"/>
      <c r="M798" s="7"/>
      <c r="N798" s="7"/>
      <c r="O798" s="32" t="str">
        <f>"Retención Judicial "&amp;(Tabla1[[#This Row],[JUDICIAL]]*100)&amp;"%"</f>
        <v>Retención Judicial 0%</v>
      </c>
      <c r="P798" s="7"/>
      <c r="Q798" s="33">
        <f t="shared" si="132"/>
        <v>930</v>
      </c>
      <c r="R798" s="34">
        <f>+Tabla1[[#This Row],[MINIMO VITAL]]*9%</f>
        <v>83.7</v>
      </c>
      <c r="S798" s="7"/>
      <c r="T798" s="7">
        <f t="shared" ca="1" si="123"/>
        <v>47</v>
      </c>
      <c r="U798" s="7" t="str">
        <f t="shared" si="124"/>
        <v>30837759</v>
      </c>
      <c r="V798" s="7"/>
      <c r="W798" s="7"/>
      <c r="X798" s="7"/>
      <c r="Y798" s="7"/>
      <c r="Z798" s="7"/>
      <c r="AA798" s="8">
        <f>+Tabla1[[#This Row],[FECHA DE
NACIMIENTO]]</f>
        <v>26111</v>
      </c>
      <c r="AB798" s="20"/>
      <c r="AC798" s="7"/>
      <c r="AD798" s="7" t="str">
        <f>IF(COUNTIF(D$1:D797,D798)=0,"OK","Duplicado")</f>
        <v>OK</v>
      </c>
      <c r="AE798" s="7" t="str">
        <f t="shared" ca="1" si="125"/>
        <v>Inactivo</v>
      </c>
      <c r="AF798" s="9" t="s">
        <v>1720</v>
      </c>
      <c r="AG798" s="9" t="str">
        <f t="shared" si="128"/>
        <v/>
      </c>
      <c r="AH798" s="7"/>
      <c r="AI798" s="7"/>
      <c r="AJ798" s="7"/>
      <c r="AK798" s="7"/>
      <c r="AL798" s="7"/>
      <c r="AM798" s="7"/>
      <c r="AN798" s="7"/>
      <c r="AO798" s="7" t="e">
        <f ca="1">SEPARARAPELLIDOS2018(Tabla1[[#This Row],[APELLIDOS Y NOMBRES]])</f>
        <v>#NAME?</v>
      </c>
      <c r="AP798" s="7">
        <f t="shared" ca="1" si="129"/>
        <v>0</v>
      </c>
      <c r="AQ798" s="7">
        <f t="shared" ca="1" si="130"/>
        <v>0</v>
      </c>
      <c r="AR798" s="7">
        <f t="shared" ca="1" si="131"/>
        <v>0</v>
      </c>
      <c r="AS798" s="7" t="e">
        <f ca="1">QuitarSimbolos(Tabla1[[#This Row],[CODTRA5]])</f>
        <v>#NAME?</v>
      </c>
      <c r="AT798" s="7" t="s">
        <v>1703</v>
      </c>
      <c r="AU798" s="7">
        <f t="shared" si="126"/>
        <v>1</v>
      </c>
      <c r="AV798" s="7">
        <v>1</v>
      </c>
      <c r="AW798" s="7" t="str">
        <f>+Tabla1[[#This Row],[DNI23]]</f>
        <v>30837759</v>
      </c>
      <c r="AX798" s="7">
        <v>604</v>
      </c>
      <c r="AY798" s="11">
        <f>+Tabla1[[#This Row],[FECHA DE
NACIMIENTO]]</f>
        <v>26111</v>
      </c>
      <c r="AZ798" s="7">
        <f ca="1">+Tabla1[[#This Row],[CODTRA6]]</f>
        <v>0</v>
      </c>
      <c r="BA798" s="7">
        <f ca="1">+Tabla1[[#This Row],[CODTRA7]]</f>
        <v>0</v>
      </c>
      <c r="BB798" s="7" t="e">
        <f ca="1">+Tabla1[[#This Row],[CODTRA8]]</f>
        <v>#NAME?</v>
      </c>
      <c r="BC798" s="7">
        <f>+Tabla1[[#This Row],[SEXO]]</f>
        <v>1</v>
      </c>
      <c r="BD798" s="7">
        <v>9589</v>
      </c>
      <c r="BE798" s="7"/>
      <c r="BF798" s="7">
        <v>959616135</v>
      </c>
      <c r="BG798" s="10" t="s">
        <v>1704</v>
      </c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</row>
    <row r="799" spans="1:88" ht="15" x14ac:dyDescent="0.25">
      <c r="A799">
        <v>798</v>
      </c>
      <c r="B799" s="28">
        <v>696</v>
      </c>
      <c r="C799" s="35" t="s">
        <v>3562</v>
      </c>
      <c r="D799" s="45">
        <v>98765432</v>
      </c>
      <c r="E799" s="35" t="s">
        <v>3561</v>
      </c>
      <c r="F799" s="29" t="s">
        <v>1720</v>
      </c>
      <c r="G799" s="29" t="s">
        <v>1702</v>
      </c>
      <c r="H799" s="30">
        <f t="shared" si="127"/>
        <v>14369</v>
      </c>
      <c r="I799" s="29" t="s">
        <v>1720</v>
      </c>
      <c r="J799" s="28">
        <v>0</v>
      </c>
      <c r="K799" s="31">
        <v>0</v>
      </c>
      <c r="L799" s="7"/>
      <c r="M799" s="7"/>
      <c r="N799" s="7"/>
      <c r="O799" s="32" t="str">
        <f>"Retención Judicial "&amp;(Tabla1[[#This Row],[JUDICIAL]]*100)&amp;"%"</f>
        <v>Retención Judicial 0%</v>
      </c>
      <c r="P799" s="7"/>
      <c r="Q799" s="33">
        <f t="shared" si="132"/>
        <v>930</v>
      </c>
      <c r="R799" s="34">
        <f>+Tabla1[[#This Row],[MINIMO VITAL]]*9%</f>
        <v>83.7</v>
      </c>
      <c r="S799" s="7"/>
      <c r="T799" s="7">
        <f t="shared" ca="1" si="123"/>
        <v>79</v>
      </c>
      <c r="U799" s="7" t="str">
        <f t="shared" si="124"/>
        <v>98765432</v>
      </c>
      <c r="V799" s="7"/>
      <c r="W799" s="7"/>
      <c r="X799" s="7"/>
      <c r="Y799" s="7"/>
      <c r="Z799" s="7"/>
      <c r="AA799" s="8">
        <f>+Tabla1[[#This Row],[FECHA DE
NACIMIENTO]]</f>
        <v>14369</v>
      </c>
      <c r="AB799" s="20"/>
      <c r="AC799" s="7"/>
      <c r="AD799" s="7" t="str">
        <f>IF(COUNTIF(D$1:D798,D799)=0,"OK","Duplicado")</f>
        <v>OK</v>
      </c>
      <c r="AE799" s="7" t="str">
        <f t="shared" ca="1" si="125"/>
        <v>Inactivo</v>
      </c>
      <c r="AF799" s="9" t="s">
        <v>1720</v>
      </c>
      <c r="AG799" s="9" t="str">
        <f t="shared" si="128"/>
        <v/>
      </c>
      <c r="AH799" s="7"/>
      <c r="AI799" s="7"/>
      <c r="AJ799" s="7"/>
      <c r="AK799" s="7"/>
      <c r="AL799" s="7"/>
      <c r="AM799" s="7"/>
      <c r="AN799" s="7"/>
      <c r="AO799" s="7" t="e">
        <f ca="1">SEPARARAPELLIDOS2018(Tabla1[[#This Row],[APELLIDOS Y NOMBRES]])</f>
        <v>#NAME?</v>
      </c>
      <c r="AP799" s="7">
        <f t="shared" ca="1" si="129"/>
        <v>0</v>
      </c>
      <c r="AQ799" s="7">
        <f t="shared" ca="1" si="130"/>
        <v>0</v>
      </c>
      <c r="AR799" s="7">
        <f t="shared" ca="1" si="131"/>
        <v>0</v>
      </c>
      <c r="AS799" s="7" t="e">
        <f ca="1">QuitarSimbolos(Tabla1[[#This Row],[CODTRA5]])</f>
        <v>#NAME?</v>
      </c>
      <c r="AT799" s="7" t="s">
        <v>1703</v>
      </c>
      <c r="AU799" s="7">
        <f t="shared" si="126"/>
        <v>1</v>
      </c>
      <c r="AV799" s="7">
        <v>1</v>
      </c>
      <c r="AW799" s="7" t="str">
        <f>+Tabla1[[#This Row],[DNI23]]</f>
        <v>98765432</v>
      </c>
      <c r="AX799" s="7">
        <v>604</v>
      </c>
      <c r="AY799" s="11">
        <f>+Tabla1[[#This Row],[FECHA DE
NACIMIENTO]]</f>
        <v>14369</v>
      </c>
      <c r="AZ799" s="7">
        <f ca="1">+Tabla1[[#This Row],[CODTRA6]]</f>
        <v>0</v>
      </c>
      <c r="BA799" s="7">
        <f ca="1">+Tabla1[[#This Row],[CODTRA7]]</f>
        <v>0</v>
      </c>
      <c r="BB799" s="7" t="e">
        <f ca="1">+Tabla1[[#This Row],[CODTRA8]]</f>
        <v>#NAME?</v>
      </c>
      <c r="BC799" s="7">
        <f>+Tabla1[[#This Row],[SEXO]]</f>
        <v>1</v>
      </c>
      <c r="BD799" s="7">
        <v>9589</v>
      </c>
      <c r="BE799" s="7"/>
      <c r="BF799" s="7">
        <v>959616135</v>
      </c>
      <c r="BG799" s="10" t="s">
        <v>1704</v>
      </c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</row>
    <row r="800" spans="1:88" ht="15" x14ac:dyDescent="0.25">
      <c r="A800">
        <v>799</v>
      </c>
      <c r="B800" s="28">
        <v>1201</v>
      </c>
      <c r="C800" s="28" t="s">
        <v>1310</v>
      </c>
      <c r="D800" s="45">
        <v>30863338</v>
      </c>
      <c r="E800" s="29" t="s">
        <v>3133</v>
      </c>
      <c r="F800" s="29" t="s">
        <v>3134</v>
      </c>
      <c r="G800" s="29" t="s">
        <v>1757</v>
      </c>
      <c r="H800" s="30">
        <f t="shared" si="127"/>
        <v>25500</v>
      </c>
      <c r="I800" s="29" t="s">
        <v>1710</v>
      </c>
      <c r="J800" s="28">
        <v>0</v>
      </c>
      <c r="K800" s="31">
        <v>0</v>
      </c>
      <c r="L800" s="7"/>
      <c r="M800" s="7"/>
      <c r="N800" s="7"/>
      <c r="O800" s="32" t="str">
        <f>"Retención Judicial "&amp;(Tabla1[[#This Row],[JUDICIAL]]*100)&amp;"%"</f>
        <v>Retención Judicial 0%</v>
      </c>
      <c r="P800" s="7"/>
      <c r="Q800" s="33">
        <f t="shared" si="132"/>
        <v>930</v>
      </c>
      <c r="R800" s="34">
        <f>+Tabla1[[#This Row],[MINIMO VITAL]]*9%</f>
        <v>83.7</v>
      </c>
      <c r="S800" s="7"/>
      <c r="T800" s="7">
        <f t="shared" ca="1" si="123"/>
        <v>49</v>
      </c>
      <c r="U800" s="7" t="str">
        <f t="shared" si="124"/>
        <v>30863338</v>
      </c>
      <c r="V800" s="7"/>
      <c r="W800" s="7"/>
      <c r="X800" s="7"/>
      <c r="Y800" s="7"/>
      <c r="Z800" s="7"/>
      <c r="AA800" s="8">
        <f>+Tabla1[[#This Row],[FECHA DE
NACIMIENTO]]</f>
        <v>25500</v>
      </c>
      <c r="AB800" s="20"/>
      <c r="AC800" s="7"/>
      <c r="AD800" s="7" t="str">
        <f>IF(COUNTIF(D$1:D799,D800)=0,"OK","Duplicado")</f>
        <v>OK</v>
      </c>
      <c r="AE800" s="7" t="str">
        <f t="shared" ca="1" si="125"/>
        <v>Inactivo</v>
      </c>
      <c r="AF800" s="9" t="s">
        <v>1311</v>
      </c>
      <c r="AG800" s="9" t="str">
        <f t="shared" si="128"/>
        <v>CMAC</v>
      </c>
      <c r="AH800" s="7"/>
      <c r="AI800" s="7"/>
      <c r="AJ800" s="7"/>
      <c r="AK800" s="7"/>
      <c r="AL800" s="7"/>
      <c r="AM800" s="7"/>
      <c r="AN800" s="7"/>
      <c r="AO800" s="7" t="e">
        <f ca="1">SEPARARAPELLIDOS2018(Tabla1[[#This Row],[APELLIDOS Y NOMBRES]])</f>
        <v>#NAME?</v>
      </c>
      <c r="AP800" s="7">
        <f t="shared" ca="1" si="129"/>
        <v>0</v>
      </c>
      <c r="AQ800" s="7">
        <f t="shared" ca="1" si="130"/>
        <v>0</v>
      </c>
      <c r="AR800" s="7">
        <f t="shared" ca="1" si="131"/>
        <v>0</v>
      </c>
      <c r="AS800" s="7" t="e">
        <f ca="1">QuitarSimbolos(Tabla1[[#This Row],[CODTRA5]])</f>
        <v>#NAME?</v>
      </c>
      <c r="AT800" s="7" t="s">
        <v>1703</v>
      </c>
      <c r="AU800" s="7">
        <f t="shared" si="126"/>
        <v>1</v>
      </c>
      <c r="AV800" s="7">
        <v>1</v>
      </c>
      <c r="AW800" s="7" t="str">
        <f>+Tabla1[[#This Row],[DNI23]]</f>
        <v>30863338</v>
      </c>
      <c r="AX800" s="7">
        <v>604</v>
      </c>
      <c r="AY800" s="11">
        <f>+Tabla1[[#This Row],[FECHA DE
NACIMIENTO]]</f>
        <v>25500</v>
      </c>
      <c r="AZ800" s="7">
        <f ca="1">+Tabla1[[#This Row],[CODTRA6]]</f>
        <v>0</v>
      </c>
      <c r="BA800" s="7">
        <f ca="1">+Tabla1[[#This Row],[CODTRA7]]</f>
        <v>0</v>
      </c>
      <c r="BB800" s="7" t="e">
        <f ca="1">+Tabla1[[#This Row],[CODTRA8]]</f>
        <v>#NAME?</v>
      </c>
      <c r="BC800" s="7">
        <f>+Tabla1[[#This Row],[SEXO]]</f>
        <v>1</v>
      </c>
      <c r="BD800" s="7">
        <v>9589</v>
      </c>
      <c r="BE800" s="7"/>
      <c r="BF800" s="7">
        <v>959616135</v>
      </c>
      <c r="BG800" s="10" t="s">
        <v>1704</v>
      </c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</row>
    <row r="801" spans="1:88" ht="15" x14ac:dyDescent="0.25">
      <c r="A801">
        <v>800</v>
      </c>
      <c r="B801" s="28">
        <v>457</v>
      </c>
      <c r="C801" s="28" t="s">
        <v>1312</v>
      </c>
      <c r="D801" s="45">
        <v>30837238</v>
      </c>
      <c r="E801" s="29" t="s">
        <v>3135</v>
      </c>
      <c r="F801" s="29" t="s">
        <v>3136</v>
      </c>
      <c r="G801" s="29" t="s">
        <v>1742</v>
      </c>
      <c r="H801" s="30">
        <f t="shared" si="127"/>
        <v>27859</v>
      </c>
      <c r="I801" s="29" t="s">
        <v>1737</v>
      </c>
      <c r="J801" s="28">
        <v>0</v>
      </c>
      <c r="K801" s="31">
        <v>0</v>
      </c>
      <c r="L801" s="7"/>
      <c r="M801" s="7"/>
      <c r="N801" s="7"/>
      <c r="O801" s="32" t="str">
        <f>"Retención Judicial "&amp;(Tabla1[[#This Row],[JUDICIAL]]*100)&amp;"%"</f>
        <v>Retención Judicial 0%</v>
      </c>
      <c r="P801" s="7"/>
      <c r="Q801" s="33">
        <f t="shared" si="132"/>
        <v>930</v>
      </c>
      <c r="R801" s="34">
        <f>+Tabla1[[#This Row],[MINIMO VITAL]]*9%</f>
        <v>83.7</v>
      </c>
      <c r="S801" s="7"/>
      <c r="T801" s="7">
        <f t="shared" ca="1" si="123"/>
        <v>43</v>
      </c>
      <c r="U801" s="7" t="str">
        <f t="shared" si="124"/>
        <v>30837238</v>
      </c>
      <c r="V801" s="7"/>
      <c r="W801" s="7"/>
      <c r="X801" s="7"/>
      <c r="Y801" s="7"/>
      <c r="Z801" s="7"/>
      <c r="AA801" s="8">
        <f>+Tabla1[[#This Row],[FECHA DE
NACIMIENTO]]</f>
        <v>27859</v>
      </c>
      <c r="AB801" s="20"/>
      <c r="AC801" s="7"/>
      <c r="AD801" s="7" t="str">
        <f>IF(COUNTIF(D$1:D800,D801)=0,"OK","Duplicado")</f>
        <v>OK</v>
      </c>
      <c r="AE801" s="7" t="str">
        <f t="shared" ca="1" si="125"/>
        <v>Inactivo</v>
      </c>
      <c r="AF801" s="9" t="s">
        <v>1313</v>
      </c>
      <c r="AG801" s="9" t="str">
        <f t="shared" si="128"/>
        <v>CMAC</v>
      </c>
      <c r="AH801" s="7"/>
      <c r="AI801" s="7"/>
      <c r="AJ801" s="7"/>
      <c r="AK801" s="7"/>
      <c r="AL801" s="7"/>
      <c r="AM801" s="7"/>
      <c r="AN801" s="7"/>
      <c r="AO801" s="7" t="e">
        <f ca="1">SEPARARAPELLIDOS2018(Tabla1[[#This Row],[APELLIDOS Y NOMBRES]])</f>
        <v>#NAME?</v>
      </c>
      <c r="AP801" s="7">
        <f t="shared" ca="1" si="129"/>
        <v>0</v>
      </c>
      <c r="AQ801" s="7">
        <f t="shared" ca="1" si="130"/>
        <v>0</v>
      </c>
      <c r="AR801" s="7">
        <f t="shared" ca="1" si="131"/>
        <v>0</v>
      </c>
      <c r="AS801" s="7" t="e">
        <f ca="1">QuitarSimbolos(Tabla1[[#This Row],[CODTRA5]])</f>
        <v>#NAME?</v>
      </c>
      <c r="AT801" s="7" t="s">
        <v>1703</v>
      </c>
      <c r="AU801" s="7">
        <f t="shared" si="126"/>
        <v>1</v>
      </c>
      <c r="AV801" s="7">
        <v>1</v>
      </c>
      <c r="AW801" s="7" t="str">
        <f>+Tabla1[[#This Row],[DNI23]]</f>
        <v>30837238</v>
      </c>
      <c r="AX801" s="7">
        <v>604</v>
      </c>
      <c r="AY801" s="11">
        <f>+Tabla1[[#This Row],[FECHA DE
NACIMIENTO]]</f>
        <v>27859</v>
      </c>
      <c r="AZ801" s="7">
        <f ca="1">+Tabla1[[#This Row],[CODTRA6]]</f>
        <v>0</v>
      </c>
      <c r="BA801" s="7">
        <f ca="1">+Tabla1[[#This Row],[CODTRA7]]</f>
        <v>0</v>
      </c>
      <c r="BB801" s="7" t="e">
        <f ca="1">+Tabla1[[#This Row],[CODTRA8]]</f>
        <v>#NAME?</v>
      </c>
      <c r="BC801" s="7">
        <f>+Tabla1[[#This Row],[SEXO]]</f>
        <v>1</v>
      </c>
      <c r="BD801" s="7">
        <v>9589</v>
      </c>
      <c r="BE801" s="7"/>
      <c r="BF801" s="7">
        <v>959616135</v>
      </c>
      <c r="BG801" s="10" t="s">
        <v>1704</v>
      </c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</row>
    <row r="802" spans="1:88" ht="15" x14ac:dyDescent="0.25">
      <c r="A802">
        <v>801</v>
      </c>
      <c r="B802" s="28">
        <v>364</v>
      </c>
      <c r="C802" s="28" t="s">
        <v>1314</v>
      </c>
      <c r="D802" s="45">
        <v>4627296</v>
      </c>
      <c r="E802" s="29" t="s">
        <v>3137</v>
      </c>
      <c r="F802" s="29"/>
      <c r="G802" s="29" t="s">
        <v>1702</v>
      </c>
      <c r="H802" s="30">
        <f t="shared" si="127"/>
        <v>21548</v>
      </c>
      <c r="I802" s="29" t="s">
        <v>1720</v>
      </c>
      <c r="J802" s="28">
        <v>0</v>
      </c>
      <c r="K802" s="31">
        <v>0</v>
      </c>
      <c r="L802" s="7"/>
      <c r="M802" s="7"/>
      <c r="N802" s="7"/>
      <c r="O802" s="32" t="str">
        <f>"Retención Judicial "&amp;(Tabla1[[#This Row],[JUDICIAL]]*100)&amp;"%"</f>
        <v>Retención Judicial 0%</v>
      </c>
      <c r="P802" s="7"/>
      <c r="Q802" s="33">
        <f t="shared" si="132"/>
        <v>930</v>
      </c>
      <c r="R802" s="34">
        <f>+Tabla1[[#This Row],[MINIMO VITAL]]*9%</f>
        <v>83.7</v>
      </c>
      <c r="S802" s="7"/>
      <c r="T802" s="7">
        <f t="shared" ca="1" si="123"/>
        <v>60</v>
      </c>
      <c r="U802" s="7" t="str">
        <f t="shared" si="124"/>
        <v>04627296</v>
      </c>
      <c r="V802" s="7"/>
      <c r="W802" s="7"/>
      <c r="X802" s="7"/>
      <c r="Y802" s="7"/>
      <c r="Z802" s="7"/>
      <c r="AA802" s="8">
        <f>+Tabla1[[#This Row],[FECHA DE
NACIMIENTO]]</f>
        <v>21548</v>
      </c>
      <c r="AB802" s="20"/>
      <c r="AC802" s="7"/>
      <c r="AD802" s="7" t="str">
        <f>IF(COUNTIF(D$1:D801,D802)=0,"OK","Duplicado")</f>
        <v>OK</v>
      </c>
      <c r="AE802" s="7" t="str">
        <f t="shared" ca="1" si="125"/>
        <v>Inactivo</v>
      </c>
      <c r="AF802" s="9" t="s">
        <v>1315</v>
      </c>
      <c r="AG802" s="9" t="str">
        <f t="shared" si="128"/>
        <v>CMAC</v>
      </c>
      <c r="AH802" s="7"/>
      <c r="AI802" s="7"/>
      <c r="AJ802" s="7"/>
      <c r="AK802" s="7"/>
      <c r="AL802" s="7"/>
      <c r="AM802" s="7"/>
      <c r="AN802" s="7"/>
      <c r="AO802" s="7" t="e">
        <f ca="1">SEPARARAPELLIDOS2018(Tabla1[[#This Row],[APELLIDOS Y NOMBRES]])</f>
        <v>#NAME?</v>
      </c>
      <c r="AP802" s="7">
        <f t="shared" ca="1" si="129"/>
        <v>0</v>
      </c>
      <c r="AQ802" s="7">
        <f t="shared" ca="1" si="130"/>
        <v>0</v>
      </c>
      <c r="AR802" s="7">
        <f t="shared" ca="1" si="131"/>
        <v>0</v>
      </c>
      <c r="AS802" s="7" t="e">
        <f ca="1">QuitarSimbolos(Tabla1[[#This Row],[CODTRA5]])</f>
        <v>#NAME?</v>
      </c>
      <c r="AT802" s="7" t="s">
        <v>1703</v>
      </c>
      <c r="AU802" s="7">
        <f t="shared" si="126"/>
        <v>1</v>
      </c>
      <c r="AV802" s="7">
        <v>1</v>
      </c>
      <c r="AW802" s="7" t="str">
        <f>+Tabla1[[#This Row],[DNI23]]</f>
        <v>04627296</v>
      </c>
      <c r="AX802" s="7">
        <v>604</v>
      </c>
      <c r="AY802" s="11">
        <f>+Tabla1[[#This Row],[FECHA DE
NACIMIENTO]]</f>
        <v>21548</v>
      </c>
      <c r="AZ802" s="7">
        <f ca="1">+Tabla1[[#This Row],[CODTRA6]]</f>
        <v>0</v>
      </c>
      <c r="BA802" s="7">
        <f ca="1">+Tabla1[[#This Row],[CODTRA7]]</f>
        <v>0</v>
      </c>
      <c r="BB802" s="7" t="e">
        <f ca="1">+Tabla1[[#This Row],[CODTRA8]]</f>
        <v>#NAME?</v>
      </c>
      <c r="BC802" s="7">
        <f>+Tabla1[[#This Row],[SEXO]]</f>
        <v>1</v>
      </c>
      <c r="BD802" s="7">
        <v>9589</v>
      </c>
      <c r="BE802" s="7"/>
      <c r="BF802" s="7">
        <v>959616135</v>
      </c>
      <c r="BG802" s="10" t="s">
        <v>1704</v>
      </c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</row>
    <row r="803" spans="1:88" ht="15" x14ac:dyDescent="0.25">
      <c r="A803">
        <v>802</v>
      </c>
      <c r="B803" s="28">
        <v>514</v>
      </c>
      <c r="C803" s="28" t="s">
        <v>1316</v>
      </c>
      <c r="D803" s="45">
        <v>30829597</v>
      </c>
      <c r="E803" s="29" t="s">
        <v>3138</v>
      </c>
      <c r="F803" s="29" t="s">
        <v>3139</v>
      </c>
      <c r="G803" s="29" t="s">
        <v>1742</v>
      </c>
      <c r="H803" s="30">
        <f t="shared" si="127"/>
        <v>20523</v>
      </c>
      <c r="I803" s="29" t="s">
        <v>1710</v>
      </c>
      <c r="J803" s="28">
        <v>0</v>
      </c>
      <c r="K803" s="31">
        <v>0</v>
      </c>
      <c r="L803" s="7"/>
      <c r="M803" s="7"/>
      <c r="N803" s="7"/>
      <c r="O803" s="32" t="str">
        <f>"Retención Judicial "&amp;(Tabla1[[#This Row],[JUDICIAL]]*100)&amp;"%"</f>
        <v>Retención Judicial 0%</v>
      </c>
      <c r="P803" s="7"/>
      <c r="Q803" s="33">
        <f t="shared" si="132"/>
        <v>930</v>
      </c>
      <c r="R803" s="34">
        <f>+Tabla1[[#This Row],[MINIMO VITAL]]*9%</f>
        <v>83.7</v>
      </c>
      <c r="S803" s="7"/>
      <c r="T803" s="7">
        <f t="shared" ca="1" si="123"/>
        <v>63</v>
      </c>
      <c r="U803" s="7" t="str">
        <f t="shared" si="124"/>
        <v>30829597</v>
      </c>
      <c r="V803" s="7"/>
      <c r="W803" s="7"/>
      <c r="X803" s="7"/>
      <c r="Y803" s="7"/>
      <c r="Z803" s="7"/>
      <c r="AA803" s="8">
        <f>+Tabla1[[#This Row],[FECHA DE
NACIMIENTO]]</f>
        <v>20523</v>
      </c>
      <c r="AB803" s="20"/>
      <c r="AC803" s="7"/>
      <c r="AD803" s="7" t="str">
        <f>IF(COUNTIF(D$1:D802,D803)=0,"OK","Duplicado")</f>
        <v>OK</v>
      </c>
      <c r="AE803" s="7" t="str">
        <f t="shared" ca="1" si="125"/>
        <v>Inactivo</v>
      </c>
      <c r="AF803" s="9" t="s">
        <v>1317</v>
      </c>
      <c r="AG803" s="9" t="str">
        <f t="shared" si="128"/>
        <v>CMAC</v>
      </c>
      <c r="AH803" s="7"/>
      <c r="AI803" s="7"/>
      <c r="AJ803" s="7"/>
      <c r="AK803" s="7"/>
      <c r="AL803" s="7"/>
      <c r="AM803" s="7"/>
      <c r="AN803" s="7"/>
      <c r="AO803" s="7" t="e">
        <f ca="1">SEPARARAPELLIDOS2018(Tabla1[[#This Row],[APELLIDOS Y NOMBRES]])</f>
        <v>#NAME?</v>
      </c>
      <c r="AP803" s="7">
        <f t="shared" ca="1" si="129"/>
        <v>0</v>
      </c>
      <c r="AQ803" s="7">
        <f t="shared" ca="1" si="130"/>
        <v>0</v>
      </c>
      <c r="AR803" s="7">
        <f t="shared" ca="1" si="131"/>
        <v>0</v>
      </c>
      <c r="AS803" s="7" t="e">
        <f ca="1">QuitarSimbolos(Tabla1[[#This Row],[CODTRA5]])</f>
        <v>#NAME?</v>
      </c>
      <c r="AT803" s="7" t="s">
        <v>1703</v>
      </c>
      <c r="AU803" s="7">
        <f t="shared" si="126"/>
        <v>1</v>
      </c>
      <c r="AV803" s="7">
        <v>1</v>
      </c>
      <c r="AW803" s="7" t="str">
        <f>+Tabla1[[#This Row],[DNI23]]</f>
        <v>30829597</v>
      </c>
      <c r="AX803" s="7">
        <v>604</v>
      </c>
      <c r="AY803" s="11">
        <f>+Tabla1[[#This Row],[FECHA DE
NACIMIENTO]]</f>
        <v>20523</v>
      </c>
      <c r="AZ803" s="7">
        <f ca="1">+Tabla1[[#This Row],[CODTRA6]]</f>
        <v>0</v>
      </c>
      <c r="BA803" s="7">
        <f ca="1">+Tabla1[[#This Row],[CODTRA7]]</f>
        <v>0</v>
      </c>
      <c r="BB803" s="7" t="e">
        <f ca="1">+Tabla1[[#This Row],[CODTRA8]]</f>
        <v>#NAME?</v>
      </c>
      <c r="BC803" s="7">
        <f>+Tabla1[[#This Row],[SEXO]]</f>
        <v>1</v>
      </c>
      <c r="BD803" s="7">
        <v>9589</v>
      </c>
      <c r="BE803" s="7"/>
      <c r="BF803" s="7">
        <v>959616135</v>
      </c>
      <c r="BG803" s="10" t="s">
        <v>1704</v>
      </c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</row>
    <row r="804" spans="1:88" ht="15" x14ac:dyDescent="0.25">
      <c r="A804">
        <v>803</v>
      </c>
      <c r="B804" s="28">
        <v>4033</v>
      </c>
      <c r="C804" s="28" t="s">
        <v>3563</v>
      </c>
      <c r="D804" s="46">
        <v>42225776</v>
      </c>
      <c r="E804" s="29" t="s">
        <v>3140</v>
      </c>
      <c r="F804" s="29" t="s">
        <v>3141</v>
      </c>
      <c r="G804" s="29" t="s">
        <v>1709</v>
      </c>
      <c r="H804" s="30">
        <f t="shared" si="127"/>
        <v>30724</v>
      </c>
      <c r="I804" s="29" t="s">
        <v>1710</v>
      </c>
      <c r="J804" s="28">
        <v>0</v>
      </c>
      <c r="K804" s="31">
        <v>0</v>
      </c>
      <c r="L804" s="7"/>
      <c r="M804" s="7"/>
      <c r="N804" s="7"/>
      <c r="O804" s="32" t="str">
        <f>"Retención Judicial "&amp;(Tabla1[[#This Row],[JUDICIAL]]*100)&amp;"%"</f>
        <v>Retención Judicial 0%</v>
      </c>
      <c r="P804" s="7"/>
      <c r="Q804" s="33">
        <f t="shared" si="132"/>
        <v>930</v>
      </c>
      <c r="R804" s="34">
        <f>+Tabla1[[#This Row],[MINIMO VITAL]]*9%</f>
        <v>83.7</v>
      </c>
      <c r="S804" s="7"/>
      <c r="T804" s="7">
        <f t="shared" ca="1" si="123"/>
        <v>35</v>
      </c>
      <c r="U804" s="7" t="str">
        <f t="shared" si="124"/>
        <v>42225776</v>
      </c>
      <c r="V804" s="7"/>
      <c r="W804" s="7"/>
      <c r="X804" s="7"/>
      <c r="Y804" s="7"/>
      <c r="Z804" s="7"/>
      <c r="AA804" s="8">
        <f>+Tabla1[[#This Row],[FECHA DE
NACIMIENTO]]</f>
        <v>30724</v>
      </c>
      <c r="AB804" s="20">
        <v>3.1</v>
      </c>
      <c r="AC804" s="7"/>
      <c r="AD804" s="7" t="str">
        <f>IF(COUNTIF(D$1:D803,D804)=0,"OK","Duplicado")</f>
        <v>OK</v>
      </c>
      <c r="AE804" s="7" t="str">
        <f t="shared" ca="1" si="125"/>
        <v>Inactivo</v>
      </c>
      <c r="AF804" s="7" t="s">
        <v>1615</v>
      </c>
      <c r="AG804" s="9" t="str">
        <f t="shared" si="128"/>
        <v>CMAC</v>
      </c>
      <c r="AH804" s="7"/>
      <c r="AI804" s="7"/>
      <c r="AJ804" s="7"/>
      <c r="AK804" s="7"/>
      <c r="AL804" s="7"/>
      <c r="AM804" s="7"/>
      <c r="AN804" s="7"/>
      <c r="AO804" s="7" t="e">
        <f ca="1">SEPARARAPELLIDOS2018(Tabla1[[#This Row],[APELLIDOS Y NOMBRES]])</f>
        <v>#NAME?</v>
      </c>
      <c r="AP804" s="7">
        <f t="shared" ca="1" si="129"/>
        <v>0</v>
      </c>
      <c r="AQ804" s="7">
        <f t="shared" ca="1" si="130"/>
        <v>0</v>
      </c>
      <c r="AR804" s="7">
        <f t="shared" ca="1" si="131"/>
        <v>0</v>
      </c>
      <c r="AS804" s="7" t="e">
        <f ca="1">QuitarSimbolos(Tabla1[[#This Row],[CODTRA5]])</f>
        <v>#NAME?</v>
      </c>
      <c r="AT804" s="7" t="s">
        <v>1703</v>
      </c>
      <c r="AU804" s="7">
        <f t="shared" si="126"/>
        <v>1</v>
      </c>
      <c r="AV804" s="7">
        <v>1</v>
      </c>
      <c r="AW804" s="7" t="str">
        <f>+Tabla1[[#This Row],[DNI23]]</f>
        <v>42225776</v>
      </c>
      <c r="AX804" s="7">
        <v>604</v>
      </c>
      <c r="AY804" s="11">
        <f>+Tabla1[[#This Row],[FECHA DE
NACIMIENTO]]</f>
        <v>30724</v>
      </c>
      <c r="AZ804" s="7">
        <f ca="1">+Tabla1[[#This Row],[CODTRA6]]</f>
        <v>0</v>
      </c>
      <c r="BA804" s="7">
        <f ca="1">+Tabla1[[#This Row],[CODTRA7]]</f>
        <v>0</v>
      </c>
      <c r="BB804" s="7" t="e">
        <f ca="1">+Tabla1[[#This Row],[CODTRA8]]</f>
        <v>#NAME?</v>
      </c>
      <c r="BC804" s="7">
        <f>+Tabla1[[#This Row],[SEXO]]</f>
        <v>1</v>
      </c>
      <c r="BD804" s="7">
        <v>9589</v>
      </c>
      <c r="BE804" s="7"/>
      <c r="BF804" s="7">
        <v>959616135</v>
      </c>
      <c r="BG804" s="10" t="s">
        <v>1704</v>
      </c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</row>
    <row r="805" spans="1:88" ht="15" x14ac:dyDescent="0.25">
      <c r="A805">
        <v>804</v>
      </c>
      <c r="B805" s="28">
        <v>1204</v>
      </c>
      <c r="C805" s="28" t="s">
        <v>1318</v>
      </c>
      <c r="D805" s="45">
        <v>30422201</v>
      </c>
      <c r="E805" s="29" t="s">
        <v>3142</v>
      </c>
      <c r="F805" s="29" t="s">
        <v>3143</v>
      </c>
      <c r="G805" s="29" t="s">
        <v>1742</v>
      </c>
      <c r="H805" s="30">
        <f t="shared" si="127"/>
        <v>26667</v>
      </c>
      <c r="I805" s="29" t="s">
        <v>1710</v>
      </c>
      <c r="J805" s="28">
        <v>0</v>
      </c>
      <c r="K805" s="31">
        <v>0</v>
      </c>
      <c r="L805" s="7"/>
      <c r="M805" s="7"/>
      <c r="N805" s="7"/>
      <c r="O805" s="32" t="str">
        <f>"Retención Judicial "&amp;(Tabla1[[#This Row],[JUDICIAL]]*100)&amp;"%"</f>
        <v>Retención Judicial 0%</v>
      </c>
      <c r="P805" s="7"/>
      <c r="Q805" s="33">
        <f t="shared" si="132"/>
        <v>930</v>
      </c>
      <c r="R805" s="34">
        <f>+Tabla1[[#This Row],[MINIMO VITAL]]*9%</f>
        <v>83.7</v>
      </c>
      <c r="S805" s="7"/>
      <c r="T805" s="7">
        <f t="shared" ca="1" si="123"/>
        <v>46</v>
      </c>
      <c r="U805" s="7" t="str">
        <f t="shared" si="124"/>
        <v>30422201</v>
      </c>
      <c r="V805" s="7"/>
      <c r="W805" s="7"/>
      <c r="X805" s="7"/>
      <c r="Y805" s="7"/>
      <c r="Z805" s="7"/>
      <c r="AA805" s="8">
        <f>+Tabla1[[#This Row],[FECHA DE
NACIMIENTO]]</f>
        <v>26667</v>
      </c>
      <c r="AB805" s="20"/>
      <c r="AC805" s="7"/>
      <c r="AD805" s="7" t="str">
        <f>IF(COUNTIF(D$1:D804,D805)=0,"OK","Duplicado")</f>
        <v>OK</v>
      </c>
      <c r="AE805" s="7" t="str">
        <f t="shared" ca="1" si="125"/>
        <v>Inactivo</v>
      </c>
      <c r="AF805" s="9" t="s">
        <v>1319</v>
      </c>
      <c r="AG805" s="9" t="str">
        <f t="shared" si="128"/>
        <v>CMAC</v>
      </c>
      <c r="AH805" s="7"/>
      <c r="AI805" s="7"/>
      <c r="AJ805" s="7"/>
      <c r="AK805" s="7"/>
      <c r="AL805" s="7"/>
      <c r="AM805" s="7"/>
      <c r="AN805" s="7"/>
      <c r="AO805" s="7" t="e">
        <f ca="1">SEPARARAPELLIDOS2018(Tabla1[[#This Row],[APELLIDOS Y NOMBRES]])</f>
        <v>#NAME?</v>
      </c>
      <c r="AP805" s="7">
        <f t="shared" ca="1" si="129"/>
        <v>0</v>
      </c>
      <c r="AQ805" s="7">
        <f t="shared" ca="1" si="130"/>
        <v>0</v>
      </c>
      <c r="AR805" s="7">
        <f t="shared" ca="1" si="131"/>
        <v>0</v>
      </c>
      <c r="AS805" s="7" t="e">
        <f ca="1">QuitarSimbolos(Tabla1[[#This Row],[CODTRA5]])</f>
        <v>#NAME?</v>
      </c>
      <c r="AT805" s="7" t="s">
        <v>1974</v>
      </c>
      <c r="AU805" s="7">
        <f t="shared" si="126"/>
        <v>2</v>
      </c>
      <c r="AV805" s="7">
        <v>1</v>
      </c>
      <c r="AW805" s="7" t="str">
        <f>+Tabla1[[#This Row],[DNI23]]</f>
        <v>30422201</v>
      </c>
      <c r="AX805" s="7">
        <v>604</v>
      </c>
      <c r="AY805" s="11">
        <f>+Tabla1[[#This Row],[FECHA DE
NACIMIENTO]]</f>
        <v>26667</v>
      </c>
      <c r="AZ805" s="7">
        <f ca="1">+Tabla1[[#This Row],[CODTRA6]]</f>
        <v>0</v>
      </c>
      <c r="BA805" s="7">
        <f ca="1">+Tabla1[[#This Row],[CODTRA7]]</f>
        <v>0</v>
      </c>
      <c r="BB805" s="7" t="e">
        <f ca="1">+Tabla1[[#This Row],[CODTRA8]]</f>
        <v>#NAME?</v>
      </c>
      <c r="BC805" s="7">
        <f>+Tabla1[[#This Row],[SEXO]]</f>
        <v>2</v>
      </c>
      <c r="BD805" s="7">
        <v>9589</v>
      </c>
      <c r="BE805" s="7"/>
      <c r="BF805" s="7">
        <v>959616135</v>
      </c>
      <c r="BG805" s="10" t="s">
        <v>1704</v>
      </c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</row>
    <row r="806" spans="1:88" ht="15" x14ac:dyDescent="0.25">
      <c r="A806">
        <v>805</v>
      </c>
      <c r="B806" s="28">
        <v>519</v>
      </c>
      <c r="C806" s="28" t="s">
        <v>1320</v>
      </c>
      <c r="D806" s="45">
        <v>30836999</v>
      </c>
      <c r="E806" s="35" t="s">
        <v>3564</v>
      </c>
      <c r="F806" s="29" t="s">
        <v>1720</v>
      </c>
      <c r="G806" s="29" t="s">
        <v>1702</v>
      </c>
      <c r="H806" s="30">
        <f t="shared" si="127"/>
        <v>27665</v>
      </c>
      <c r="I806" s="29" t="s">
        <v>1720</v>
      </c>
      <c r="J806" s="28">
        <v>0</v>
      </c>
      <c r="K806" s="31">
        <v>0</v>
      </c>
      <c r="L806" s="7"/>
      <c r="M806" s="7"/>
      <c r="N806" s="7"/>
      <c r="O806" s="32" t="str">
        <f>"Retención Judicial "&amp;(Tabla1[[#This Row],[JUDICIAL]]*100)&amp;"%"</f>
        <v>Retención Judicial 0%</v>
      </c>
      <c r="P806" s="7"/>
      <c r="Q806" s="33">
        <f t="shared" si="132"/>
        <v>930</v>
      </c>
      <c r="R806" s="34">
        <f>+Tabla1[[#This Row],[MINIMO VITAL]]*9%</f>
        <v>83.7</v>
      </c>
      <c r="S806" s="7"/>
      <c r="T806" s="7">
        <f t="shared" ca="1" si="123"/>
        <v>43</v>
      </c>
      <c r="U806" s="7" t="str">
        <f t="shared" si="124"/>
        <v>30836999</v>
      </c>
      <c r="V806" s="7"/>
      <c r="W806" s="7"/>
      <c r="X806" s="7"/>
      <c r="Y806" s="7"/>
      <c r="Z806" s="7"/>
      <c r="AA806" s="8">
        <f>+Tabla1[[#This Row],[FECHA DE
NACIMIENTO]]</f>
        <v>27665</v>
      </c>
      <c r="AB806" s="20"/>
      <c r="AC806" s="7"/>
      <c r="AD806" s="7" t="str">
        <f>IF(COUNTIF(D$1:D805,D806)=0,"OK","Duplicado")</f>
        <v>OK</v>
      </c>
      <c r="AE806" s="7" t="str">
        <f t="shared" ca="1" si="125"/>
        <v>Inactivo</v>
      </c>
      <c r="AF806" s="9" t="s">
        <v>1720</v>
      </c>
      <c r="AG806" s="9" t="str">
        <f t="shared" si="128"/>
        <v/>
      </c>
      <c r="AH806" s="7"/>
      <c r="AI806" s="7"/>
      <c r="AJ806" s="7"/>
      <c r="AK806" s="7"/>
      <c r="AL806" s="7"/>
      <c r="AM806" s="7"/>
      <c r="AN806" s="7"/>
      <c r="AO806" s="7" t="e">
        <f ca="1">SEPARARAPELLIDOS2018(Tabla1[[#This Row],[APELLIDOS Y NOMBRES]])</f>
        <v>#NAME?</v>
      </c>
      <c r="AP806" s="7">
        <f t="shared" ca="1" si="129"/>
        <v>0</v>
      </c>
      <c r="AQ806" s="7">
        <f t="shared" ca="1" si="130"/>
        <v>0</v>
      </c>
      <c r="AR806" s="7">
        <f t="shared" ca="1" si="131"/>
        <v>0</v>
      </c>
      <c r="AS806" s="7" t="e">
        <f ca="1">QuitarSimbolos(Tabla1[[#This Row],[CODTRA5]])</f>
        <v>#NAME?</v>
      </c>
      <c r="AT806" s="7" t="s">
        <v>1703</v>
      </c>
      <c r="AU806" s="7">
        <f t="shared" si="126"/>
        <v>1</v>
      </c>
      <c r="AV806" s="7">
        <v>1</v>
      </c>
      <c r="AW806" s="7" t="str">
        <f>+Tabla1[[#This Row],[DNI23]]</f>
        <v>30836999</v>
      </c>
      <c r="AX806" s="7">
        <v>604</v>
      </c>
      <c r="AY806" s="11">
        <f>+Tabla1[[#This Row],[FECHA DE
NACIMIENTO]]</f>
        <v>27665</v>
      </c>
      <c r="AZ806" s="7">
        <f ca="1">+Tabla1[[#This Row],[CODTRA6]]</f>
        <v>0</v>
      </c>
      <c r="BA806" s="7">
        <f ca="1">+Tabla1[[#This Row],[CODTRA7]]</f>
        <v>0</v>
      </c>
      <c r="BB806" s="7" t="e">
        <f ca="1">+Tabla1[[#This Row],[CODTRA8]]</f>
        <v>#NAME?</v>
      </c>
      <c r="BC806" s="7">
        <f>+Tabla1[[#This Row],[SEXO]]</f>
        <v>1</v>
      </c>
      <c r="BD806" s="7">
        <v>9589</v>
      </c>
      <c r="BE806" s="7"/>
      <c r="BF806" s="7">
        <v>959616135</v>
      </c>
      <c r="BG806" s="10" t="s">
        <v>1704</v>
      </c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</row>
    <row r="807" spans="1:88" ht="15" x14ac:dyDescent="0.25">
      <c r="A807">
        <v>806</v>
      </c>
      <c r="B807" s="28">
        <v>10</v>
      </c>
      <c r="C807" s="28" t="s">
        <v>1321</v>
      </c>
      <c r="D807" s="45">
        <v>30825267</v>
      </c>
      <c r="E807" s="29" t="s">
        <v>3144</v>
      </c>
      <c r="F807" s="29"/>
      <c r="G807" s="29" t="s">
        <v>1702</v>
      </c>
      <c r="H807" s="30">
        <f t="shared" si="127"/>
        <v>23777</v>
      </c>
      <c r="I807" s="29"/>
      <c r="J807" s="28">
        <v>0</v>
      </c>
      <c r="K807" s="31">
        <v>0</v>
      </c>
      <c r="L807" s="7"/>
      <c r="M807" s="7"/>
      <c r="N807" s="7"/>
      <c r="O807" s="32" t="str">
        <f>"Retención Judicial "&amp;(Tabla1[[#This Row],[JUDICIAL]]*100)&amp;"%"</f>
        <v>Retención Judicial 0%</v>
      </c>
      <c r="P807" s="7"/>
      <c r="Q807" s="33">
        <f t="shared" si="132"/>
        <v>930</v>
      </c>
      <c r="R807" s="34">
        <f>+Tabla1[[#This Row],[MINIMO VITAL]]*9%</f>
        <v>83.7</v>
      </c>
      <c r="S807" s="7"/>
      <c r="T807" s="7">
        <f t="shared" ca="1" si="123"/>
        <v>54</v>
      </c>
      <c r="U807" s="7" t="str">
        <f t="shared" si="124"/>
        <v>30825267</v>
      </c>
      <c r="V807" s="7"/>
      <c r="W807" s="7"/>
      <c r="X807" s="7"/>
      <c r="Y807" s="7"/>
      <c r="Z807" s="7"/>
      <c r="AA807" s="8">
        <f>+Tabla1[[#This Row],[FECHA DE
NACIMIENTO]]</f>
        <v>23777</v>
      </c>
      <c r="AB807" s="20">
        <v>3.1</v>
      </c>
      <c r="AC807" s="7"/>
      <c r="AD807" s="7" t="str">
        <f>IF(COUNTIF(D$1:D806,D807)=0,"OK","Duplicado")</f>
        <v>OK</v>
      </c>
      <c r="AE807" s="7" t="str">
        <f t="shared" ca="1" si="125"/>
        <v>Inactivo</v>
      </c>
      <c r="AF807" s="9" t="s">
        <v>1322</v>
      </c>
      <c r="AG807" s="9" t="str">
        <f t="shared" si="128"/>
        <v>CMAC</v>
      </c>
      <c r="AH807" s="7"/>
      <c r="AI807" s="7"/>
      <c r="AJ807" s="7"/>
      <c r="AK807" s="7"/>
      <c r="AL807" s="7"/>
      <c r="AM807" s="7"/>
      <c r="AN807" s="7"/>
      <c r="AO807" s="7" t="e">
        <f ca="1">SEPARARAPELLIDOS2018(Tabla1[[#This Row],[APELLIDOS Y NOMBRES]])</f>
        <v>#NAME?</v>
      </c>
      <c r="AP807" s="7">
        <f t="shared" ca="1" si="129"/>
        <v>0</v>
      </c>
      <c r="AQ807" s="7">
        <f t="shared" ca="1" si="130"/>
        <v>0</v>
      </c>
      <c r="AR807" s="7">
        <f t="shared" ca="1" si="131"/>
        <v>0</v>
      </c>
      <c r="AS807" s="7" t="e">
        <f ca="1">QuitarSimbolos(Tabla1[[#This Row],[CODTRA5]])</f>
        <v>#NAME?</v>
      </c>
      <c r="AT807" s="7" t="s">
        <v>1703</v>
      </c>
      <c r="AU807" s="7">
        <f t="shared" si="126"/>
        <v>1</v>
      </c>
      <c r="AV807" s="7">
        <v>1</v>
      </c>
      <c r="AW807" s="7" t="str">
        <f>+Tabla1[[#This Row],[DNI23]]</f>
        <v>30825267</v>
      </c>
      <c r="AX807" s="7">
        <v>604</v>
      </c>
      <c r="AY807" s="11">
        <f>+Tabla1[[#This Row],[FECHA DE
NACIMIENTO]]</f>
        <v>23777</v>
      </c>
      <c r="AZ807" s="7">
        <f ca="1">+Tabla1[[#This Row],[CODTRA6]]</f>
        <v>0</v>
      </c>
      <c r="BA807" s="7">
        <f ca="1">+Tabla1[[#This Row],[CODTRA7]]</f>
        <v>0</v>
      </c>
      <c r="BB807" s="7" t="e">
        <f ca="1">+Tabla1[[#This Row],[CODTRA8]]</f>
        <v>#NAME?</v>
      </c>
      <c r="BC807" s="7">
        <f>+Tabla1[[#This Row],[SEXO]]</f>
        <v>1</v>
      </c>
      <c r="BD807" s="7">
        <v>9589</v>
      </c>
      <c r="BE807" s="7"/>
      <c r="BF807" s="7">
        <v>959616135</v>
      </c>
      <c r="BG807" s="10" t="s">
        <v>1704</v>
      </c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</row>
    <row r="808" spans="1:88" ht="15" x14ac:dyDescent="0.25">
      <c r="A808">
        <v>807</v>
      </c>
      <c r="B808" s="28">
        <v>469</v>
      </c>
      <c r="C808" s="28" t="s">
        <v>1323</v>
      </c>
      <c r="D808" s="45">
        <v>30826332</v>
      </c>
      <c r="E808" s="29" t="s">
        <v>3145</v>
      </c>
      <c r="F808" s="29" t="s">
        <v>3146</v>
      </c>
      <c r="G808" s="29" t="s">
        <v>1757</v>
      </c>
      <c r="H808" s="30">
        <f t="shared" si="127"/>
        <v>22270</v>
      </c>
      <c r="I808" s="29" t="s">
        <v>1737</v>
      </c>
      <c r="J808" s="28">
        <v>0</v>
      </c>
      <c r="K808" s="31">
        <v>0</v>
      </c>
      <c r="L808" s="7"/>
      <c r="M808" s="7"/>
      <c r="N808" s="7"/>
      <c r="O808" s="32" t="str">
        <f>"Retención Judicial "&amp;(Tabla1[[#This Row],[JUDICIAL]]*100)&amp;"%"</f>
        <v>Retención Judicial 0%</v>
      </c>
      <c r="P808" s="7"/>
      <c r="Q808" s="33">
        <f t="shared" si="132"/>
        <v>930</v>
      </c>
      <c r="R808" s="34">
        <f>+Tabla1[[#This Row],[MINIMO VITAL]]*9%</f>
        <v>83.7</v>
      </c>
      <c r="S808" s="7"/>
      <c r="T808" s="7">
        <f t="shared" ca="1" si="123"/>
        <v>58</v>
      </c>
      <c r="U808" s="7" t="str">
        <f t="shared" si="124"/>
        <v>30826332</v>
      </c>
      <c r="V808" s="7"/>
      <c r="W808" s="7"/>
      <c r="X808" s="7"/>
      <c r="Y808" s="7"/>
      <c r="Z808" s="7"/>
      <c r="AA808" s="8">
        <f>+Tabla1[[#This Row],[FECHA DE
NACIMIENTO]]</f>
        <v>22270</v>
      </c>
      <c r="AB808" s="20">
        <v>3.1</v>
      </c>
      <c r="AC808" s="7"/>
      <c r="AD808" s="7" t="str">
        <f>IF(COUNTIF(D$1:D807,D808)=0,"OK","Duplicado")</f>
        <v>OK</v>
      </c>
      <c r="AE808" s="7" t="str">
        <f t="shared" ca="1" si="125"/>
        <v>Inactivo</v>
      </c>
      <c r="AF808" s="9" t="s">
        <v>1587</v>
      </c>
      <c r="AG808" s="9" t="str">
        <f t="shared" si="128"/>
        <v>CMAC</v>
      </c>
      <c r="AH808" s="7"/>
      <c r="AI808" s="7"/>
      <c r="AJ808" s="7"/>
      <c r="AK808" s="7"/>
      <c r="AL808" s="7"/>
      <c r="AM808" s="7"/>
      <c r="AN808" s="7"/>
      <c r="AO808" s="7" t="e">
        <f ca="1">SEPARARAPELLIDOS2018(Tabla1[[#This Row],[APELLIDOS Y NOMBRES]])</f>
        <v>#NAME?</v>
      </c>
      <c r="AP808" s="7">
        <f t="shared" ca="1" si="129"/>
        <v>0</v>
      </c>
      <c r="AQ808" s="7">
        <f t="shared" ca="1" si="130"/>
        <v>0</v>
      </c>
      <c r="AR808" s="7">
        <f t="shared" ca="1" si="131"/>
        <v>0</v>
      </c>
      <c r="AS808" s="7" t="e">
        <f ca="1">QuitarSimbolos(Tabla1[[#This Row],[CODTRA5]])</f>
        <v>#NAME?</v>
      </c>
      <c r="AT808" s="7" t="s">
        <v>1703</v>
      </c>
      <c r="AU808" s="7">
        <f t="shared" si="126"/>
        <v>1</v>
      </c>
      <c r="AV808" s="7">
        <v>1</v>
      </c>
      <c r="AW808" s="7" t="str">
        <f>+Tabla1[[#This Row],[DNI23]]</f>
        <v>30826332</v>
      </c>
      <c r="AX808" s="7">
        <v>604</v>
      </c>
      <c r="AY808" s="11">
        <f>+Tabla1[[#This Row],[FECHA DE
NACIMIENTO]]</f>
        <v>22270</v>
      </c>
      <c r="AZ808" s="7">
        <f ca="1">+Tabla1[[#This Row],[CODTRA6]]</f>
        <v>0</v>
      </c>
      <c r="BA808" s="7">
        <f ca="1">+Tabla1[[#This Row],[CODTRA7]]</f>
        <v>0</v>
      </c>
      <c r="BB808" s="7" t="e">
        <f ca="1">+Tabla1[[#This Row],[CODTRA8]]</f>
        <v>#NAME?</v>
      </c>
      <c r="BC808" s="7">
        <f>+Tabla1[[#This Row],[SEXO]]</f>
        <v>1</v>
      </c>
      <c r="BD808" s="7">
        <v>9589</v>
      </c>
      <c r="BE808" s="7"/>
      <c r="BF808" s="7">
        <v>959616135</v>
      </c>
      <c r="BG808" s="10" t="s">
        <v>1704</v>
      </c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</row>
    <row r="809" spans="1:88" ht="15" x14ac:dyDescent="0.25">
      <c r="A809">
        <v>808</v>
      </c>
      <c r="B809" s="28">
        <v>465</v>
      </c>
      <c r="C809" s="28" t="s">
        <v>1324</v>
      </c>
      <c r="D809" s="45">
        <v>30824343</v>
      </c>
      <c r="E809" s="29" t="s">
        <v>3147</v>
      </c>
      <c r="F809" s="29" t="s">
        <v>3148</v>
      </c>
      <c r="G809" s="29" t="s">
        <v>1742</v>
      </c>
      <c r="H809" s="30">
        <f t="shared" si="127"/>
        <v>23271</v>
      </c>
      <c r="I809" s="29" t="s">
        <v>1737</v>
      </c>
      <c r="J809" s="28">
        <v>0</v>
      </c>
      <c r="K809" s="31">
        <v>0</v>
      </c>
      <c r="L809" s="7"/>
      <c r="M809" s="7"/>
      <c r="N809" s="7"/>
      <c r="O809" s="32" t="str">
        <f>"Retención Judicial "&amp;(Tabla1[[#This Row],[JUDICIAL]]*100)&amp;"%"</f>
        <v>Retención Judicial 0%</v>
      </c>
      <c r="P809" s="7"/>
      <c r="Q809" s="33">
        <f t="shared" si="132"/>
        <v>930</v>
      </c>
      <c r="R809" s="34">
        <f>+Tabla1[[#This Row],[MINIMO VITAL]]*9%</f>
        <v>83.7</v>
      </c>
      <c r="S809" s="7"/>
      <c r="T809" s="7">
        <f t="shared" ca="1" si="123"/>
        <v>55</v>
      </c>
      <c r="U809" s="7" t="str">
        <f t="shared" si="124"/>
        <v>30824343</v>
      </c>
      <c r="V809" s="7"/>
      <c r="W809" s="7"/>
      <c r="X809" s="7"/>
      <c r="Y809" s="7"/>
      <c r="Z809" s="7"/>
      <c r="AA809" s="8">
        <f>+Tabla1[[#This Row],[FECHA DE
NACIMIENTO]]</f>
        <v>23271</v>
      </c>
      <c r="AB809" s="20">
        <v>3.1</v>
      </c>
      <c r="AC809" s="7"/>
      <c r="AD809" s="7" t="str">
        <f>IF(COUNTIF(D$1:D808,D809)=0,"OK","Duplicado")</f>
        <v>OK</v>
      </c>
      <c r="AE809" s="7" t="str">
        <f t="shared" ca="1" si="125"/>
        <v>Inactivo</v>
      </c>
      <c r="AF809" s="9" t="s">
        <v>1325</v>
      </c>
      <c r="AG809" s="9" t="str">
        <f t="shared" si="128"/>
        <v>CMAC</v>
      </c>
      <c r="AH809" s="7"/>
      <c r="AI809" s="7"/>
      <c r="AJ809" s="7"/>
      <c r="AK809" s="7"/>
      <c r="AL809" s="7"/>
      <c r="AM809" s="7"/>
      <c r="AN809" s="7"/>
      <c r="AO809" s="7" t="e">
        <f ca="1">SEPARARAPELLIDOS2018(Tabla1[[#This Row],[APELLIDOS Y NOMBRES]])</f>
        <v>#NAME?</v>
      </c>
      <c r="AP809" s="7">
        <f t="shared" ca="1" si="129"/>
        <v>0</v>
      </c>
      <c r="AQ809" s="7">
        <f t="shared" ca="1" si="130"/>
        <v>0</v>
      </c>
      <c r="AR809" s="7">
        <f t="shared" ca="1" si="131"/>
        <v>0</v>
      </c>
      <c r="AS809" s="7" t="e">
        <f ca="1">QuitarSimbolos(Tabla1[[#This Row],[CODTRA5]])</f>
        <v>#NAME?</v>
      </c>
      <c r="AT809" s="7" t="s">
        <v>1703</v>
      </c>
      <c r="AU809" s="7">
        <f t="shared" si="126"/>
        <v>1</v>
      </c>
      <c r="AV809" s="7">
        <v>1</v>
      </c>
      <c r="AW809" s="7" t="str">
        <f>+Tabla1[[#This Row],[DNI23]]</f>
        <v>30824343</v>
      </c>
      <c r="AX809" s="7">
        <v>604</v>
      </c>
      <c r="AY809" s="11">
        <f>+Tabla1[[#This Row],[FECHA DE
NACIMIENTO]]</f>
        <v>23271</v>
      </c>
      <c r="AZ809" s="7">
        <f ca="1">+Tabla1[[#This Row],[CODTRA6]]</f>
        <v>0</v>
      </c>
      <c r="BA809" s="7">
        <f ca="1">+Tabla1[[#This Row],[CODTRA7]]</f>
        <v>0</v>
      </c>
      <c r="BB809" s="7" t="e">
        <f ca="1">+Tabla1[[#This Row],[CODTRA8]]</f>
        <v>#NAME?</v>
      </c>
      <c r="BC809" s="7">
        <f>+Tabla1[[#This Row],[SEXO]]</f>
        <v>1</v>
      </c>
      <c r="BD809" s="7">
        <v>9589</v>
      </c>
      <c r="BE809" s="7"/>
      <c r="BF809" s="7">
        <v>959616135</v>
      </c>
      <c r="BG809" s="10" t="s">
        <v>1704</v>
      </c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</row>
    <row r="810" spans="1:88" ht="15" x14ac:dyDescent="0.25">
      <c r="A810">
        <v>809</v>
      </c>
      <c r="B810" s="28">
        <v>1208</v>
      </c>
      <c r="C810" s="28" t="s">
        <v>1326</v>
      </c>
      <c r="D810" s="45">
        <v>70760098</v>
      </c>
      <c r="E810" s="29" t="s">
        <v>3149</v>
      </c>
      <c r="F810" s="35" t="s">
        <v>3707</v>
      </c>
      <c r="G810" s="35" t="s">
        <v>1742</v>
      </c>
      <c r="H810" s="30">
        <f t="shared" si="127"/>
        <v>33133</v>
      </c>
      <c r="I810" s="29" t="s">
        <v>1710</v>
      </c>
      <c r="J810" s="28">
        <v>0</v>
      </c>
      <c r="K810" s="31">
        <v>0</v>
      </c>
      <c r="L810" s="7"/>
      <c r="M810" s="7"/>
      <c r="N810" s="7"/>
      <c r="O810" s="32" t="str">
        <f>"Retención Judicial "&amp;(Tabla1[[#This Row],[JUDICIAL]]*100)&amp;"%"</f>
        <v>Retención Judicial 0%</v>
      </c>
      <c r="P810" s="7"/>
      <c r="Q810" s="33">
        <f t="shared" si="132"/>
        <v>930</v>
      </c>
      <c r="R810" s="34">
        <f>+Tabla1[[#This Row],[MINIMO VITAL]]*9%</f>
        <v>83.7</v>
      </c>
      <c r="S810" s="7"/>
      <c r="T810" s="7">
        <f t="shared" ca="1" si="123"/>
        <v>28</v>
      </c>
      <c r="U810" s="7" t="str">
        <f t="shared" si="124"/>
        <v>70760098</v>
      </c>
      <c r="V810" s="7"/>
      <c r="W810" s="7"/>
      <c r="X810" s="7"/>
      <c r="Y810" s="7"/>
      <c r="Z810" s="7"/>
      <c r="AA810" s="8">
        <f>+Tabla1[[#This Row],[FECHA DE
NACIMIENTO]]</f>
        <v>33133</v>
      </c>
      <c r="AB810" s="20"/>
      <c r="AC810" s="7"/>
      <c r="AD810" s="7" t="str">
        <f>IF(COUNTIF(D$1:D809,D810)=0,"OK","Duplicado")</f>
        <v>OK</v>
      </c>
      <c r="AE810" s="7" t="str">
        <f t="shared" ca="1" si="125"/>
        <v>Inactivo</v>
      </c>
      <c r="AF810" s="9" t="s">
        <v>1327</v>
      </c>
      <c r="AG810" s="9" t="str">
        <f t="shared" si="128"/>
        <v>CMAC</v>
      </c>
      <c r="AH810" s="7"/>
      <c r="AI810" s="7"/>
      <c r="AJ810" s="7"/>
      <c r="AK810" s="7"/>
      <c r="AL810" s="7"/>
      <c r="AM810" s="7"/>
      <c r="AN810" s="7"/>
      <c r="AO810" s="7" t="e">
        <f ca="1">SEPARARAPELLIDOS2018(Tabla1[[#This Row],[APELLIDOS Y NOMBRES]])</f>
        <v>#NAME?</v>
      </c>
      <c r="AP810" s="7">
        <f t="shared" ca="1" si="129"/>
        <v>0</v>
      </c>
      <c r="AQ810" s="7">
        <f t="shared" ca="1" si="130"/>
        <v>0</v>
      </c>
      <c r="AR810" s="7">
        <f t="shared" ca="1" si="131"/>
        <v>0</v>
      </c>
      <c r="AS810" s="7" t="e">
        <f ca="1">QuitarSimbolos(Tabla1[[#This Row],[CODTRA5]])</f>
        <v>#NAME?</v>
      </c>
      <c r="AT810" s="7" t="s">
        <v>1703</v>
      </c>
      <c r="AU810" s="7">
        <f t="shared" si="126"/>
        <v>1</v>
      </c>
      <c r="AV810" s="7">
        <v>1</v>
      </c>
      <c r="AW810" s="7" t="str">
        <f>+Tabla1[[#This Row],[DNI23]]</f>
        <v>70760098</v>
      </c>
      <c r="AX810" s="7">
        <v>604</v>
      </c>
      <c r="AY810" s="11">
        <f>+Tabla1[[#This Row],[FECHA DE
NACIMIENTO]]</f>
        <v>33133</v>
      </c>
      <c r="AZ810" s="7">
        <f ca="1">+Tabla1[[#This Row],[CODTRA6]]</f>
        <v>0</v>
      </c>
      <c r="BA810" s="7">
        <f ca="1">+Tabla1[[#This Row],[CODTRA7]]</f>
        <v>0</v>
      </c>
      <c r="BB810" s="7" t="e">
        <f ca="1">+Tabla1[[#This Row],[CODTRA8]]</f>
        <v>#NAME?</v>
      </c>
      <c r="BC810" s="7">
        <f>+Tabla1[[#This Row],[SEXO]]</f>
        <v>1</v>
      </c>
      <c r="BD810" s="7">
        <v>9589</v>
      </c>
      <c r="BE810" s="7"/>
      <c r="BF810" s="7">
        <v>959616135</v>
      </c>
      <c r="BG810" s="10" t="s">
        <v>1704</v>
      </c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</row>
    <row r="811" spans="1:88" ht="15" x14ac:dyDescent="0.25">
      <c r="A811">
        <v>810</v>
      </c>
      <c r="B811" s="28">
        <v>403</v>
      </c>
      <c r="C811" s="28" t="s">
        <v>1328</v>
      </c>
      <c r="D811" s="45">
        <v>30842647</v>
      </c>
      <c r="E811" s="35" t="s">
        <v>3565</v>
      </c>
      <c r="F811" s="35" t="s">
        <v>3708</v>
      </c>
      <c r="G811" s="35" t="s">
        <v>1736</v>
      </c>
      <c r="H811" s="30">
        <f t="shared" si="127"/>
        <v>23057</v>
      </c>
      <c r="I811" s="29" t="s">
        <v>1710</v>
      </c>
      <c r="J811" s="28">
        <v>0</v>
      </c>
      <c r="K811" s="31">
        <v>0</v>
      </c>
      <c r="L811" s="7"/>
      <c r="M811" s="7"/>
      <c r="N811" s="7"/>
      <c r="O811" s="32" t="str">
        <f>"Retención Judicial "&amp;(Tabla1[[#This Row],[JUDICIAL]]*100)&amp;"%"</f>
        <v>Retención Judicial 0%</v>
      </c>
      <c r="P811" s="7"/>
      <c r="Q811" s="33">
        <f t="shared" si="132"/>
        <v>930</v>
      </c>
      <c r="R811" s="34">
        <f>+Tabla1[[#This Row],[MINIMO VITAL]]*9%</f>
        <v>83.7</v>
      </c>
      <c r="S811" s="7"/>
      <c r="T811" s="7">
        <f t="shared" ca="1" si="123"/>
        <v>56</v>
      </c>
      <c r="U811" s="7" t="str">
        <f t="shared" si="124"/>
        <v>30842647</v>
      </c>
      <c r="V811" s="7"/>
      <c r="W811" s="7"/>
      <c r="X811" s="7"/>
      <c r="Y811" s="7"/>
      <c r="Z811" s="7"/>
      <c r="AA811" s="8">
        <f>+Tabla1[[#This Row],[FECHA DE
NACIMIENTO]]</f>
        <v>23057</v>
      </c>
      <c r="AB811" s="20"/>
      <c r="AC811" s="7"/>
      <c r="AD811" s="7" t="str">
        <f>IF(COUNTIF(D$1:D810,D811)=0,"OK","Duplicado")</f>
        <v>OK</v>
      </c>
      <c r="AE811" s="7" t="str">
        <f t="shared" ca="1" si="125"/>
        <v>Inactivo</v>
      </c>
      <c r="AF811" s="9" t="s">
        <v>1720</v>
      </c>
      <c r="AG811" s="9" t="str">
        <f t="shared" si="128"/>
        <v/>
      </c>
      <c r="AH811" s="7"/>
      <c r="AI811" s="7"/>
      <c r="AJ811" s="7"/>
      <c r="AK811" s="7"/>
      <c r="AL811" s="7"/>
      <c r="AM811" s="7"/>
      <c r="AN811" s="7"/>
      <c r="AO811" s="7" t="e">
        <f ca="1">SEPARARAPELLIDOS2018(Tabla1[[#This Row],[APELLIDOS Y NOMBRES]])</f>
        <v>#NAME?</v>
      </c>
      <c r="AP811" s="7">
        <f t="shared" ca="1" si="129"/>
        <v>0</v>
      </c>
      <c r="AQ811" s="7">
        <f t="shared" ca="1" si="130"/>
        <v>0</v>
      </c>
      <c r="AR811" s="7">
        <f t="shared" ca="1" si="131"/>
        <v>0</v>
      </c>
      <c r="AS811" s="7" t="e">
        <f ca="1">QuitarSimbolos(Tabla1[[#This Row],[CODTRA5]])</f>
        <v>#NAME?</v>
      </c>
      <c r="AT811" s="7" t="s">
        <v>1703</v>
      </c>
      <c r="AU811" s="7">
        <f t="shared" si="126"/>
        <v>1</v>
      </c>
      <c r="AV811" s="7">
        <v>1</v>
      </c>
      <c r="AW811" s="7" t="str">
        <f>+Tabla1[[#This Row],[DNI23]]</f>
        <v>30842647</v>
      </c>
      <c r="AX811" s="7">
        <v>604</v>
      </c>
      <c r="AY811" s="11">
        <f>+Tabla1[[#This Row],[FECHA DE
NACIMIENTO]]</f>
        <v>23057</v>
      </c>
      <c r="AZ811" s="7">
        <f ca="1">+Tabla1[[#This Row],[CODTRA6]]</f>
        <v>0</v>
      </c>
      <c r="BA811" s="7">
        <f ca="1">+Tabla1[[#This Row],[CODTRA7]]</f>
        <v>0</v>
      </c>
      <c r="BB811" s="7" t="e">
        <f ca="1">+Tabla1[[#This Row],[CODTRA8]]</f>
        <v>#NAME?</v>
      </c>
      <c r="BC811" s="7">
        <f>+Tabla1[[#This Row],[SEXO]]</f>
        <v>1</v>
      </c>
      <c r="BD811" s="7">
        <v>9589</v>
      </c>
      <c r="BE811" s="7"/>
      <c r="BF811" s="7">
        <v>959616135</v>
      </c>
      <c r="BG811" s="10" t="s">
        <v>1704</v>
      </c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</row>
    <row r="812" spans="1:88" ht="15" x14ac:dyDescent="0.25">
      <c r="A812">
        <v>811</v>
      </c>
      <c r="B812" s="28">
        <v>1209</v>
      </c>
      <c r="C812" s="28" t="s">
        <v>1329</v>
      </c>
      <c r="D812" s="45">
        <v>44473225</v>
      </c>
      <c r="E812" s="29" t="s">
        <v>3150</v>
      </c>
      <c r="F812" s="29"/>
      <c r="G812" s="29" t="s">
        <v>1702</v>
      </c>
      <c r="H812" s="30">
        <f t="shared" si="127"/>
        <v>31864</v>
      </c>
      <c r="I812" s="29"/>
      <c r="J812" s="28">
        <v>0</v>
      </c>
      <c r="K812" s="31">
        <v>0</v>
      </c>
      <c r="L812" s="7"/>
      <c r="M812" s="7"/>
      <c r="N812" s="7"/>
      <c r="O812" s="32" t="str">
        <f>"Retención Judicial "&amp;(Tabla1[[#This Row],[JUDICIAL]]*100)&amp;"%"</f>
        <v>Retención Judicial 0%</v>
      </c>
      <c r="P812" s="7"/>
      <c r="Q812" s="33">
        <f t="shared" si="132"/>
        <v>930</v>
      </c>
      <c r="R812" s="34">
        <f>+Tabla1[[#This Row],[MINIMO VITAL]]*9%</f>
        <v>83.7</v>
      </c>
      <c r="S812" s="7"/>
      <c r="T812" s="7">
        <f t="shared" ca="1" si="123"/>
        <v>32</v>
      </c>
      <c r="U812" s="7" t="str">
        <f t="shared" si="124"/>
        <v>44473225</v>
      </c>
      <c r="V812" s="7"/>
      <c r="W812" s="7"/>
      <c r="X812" s="7"/>
      <c r="Y812" s="7"/>
      <c r="Z812" s="7"/>
      <c r="AA812" s="8">
        <f>+Tabla1[[#This Row],[FECHA DE
NACIMIENTO]]</f>
        <v>31864</v>
      </c>
      <c r="AB812" s="20"/>
      <c r="AC812" s="7"/>
      <c r="AD812" s="7" t="str">
        <f>IF(COUNTIF(D$1:D811,D812)=0,"OK","Duplicado")</f>
        <v>OK</v>
      </c>
      <c r="AE812" s="7" t="str">
        <f t="shared" ca="1" si="125"/>
        <v>Inactivo</v>
      </c>
      <c r="AF812" s="9" t="s">
        <v>1330</v>
      </c>
      <c r="AG812" s="9" t="str">
        <f t="shared" si="128"/>
        <v>CMAC</v>
      </c>
      <c r="AH812" s="7"/>
      <c r="AI812" s="7"/>
      <c r="AJ812" s="7"/>
      <c r="AK812" s="7"/>
      <c r="AL812" s="7"/>
      <c r="AM812" s="7"/>
      <c r="AN812" s="7"/>
      <c r="AO812" s="7" t="e">
        <f ca="1">SEPARARAPELLIDOS2018(Tabla1[[#This Row],[APELLIDOS Y NOMBRES]])</f>
        <v>#NAME?</v>
      </c>
      <c r="AP812" s="7">
        <f t="shared" ca="1" si="129"/>
        <v>0</v>
      </c>
      <c r="AQ812" s="7">
        <f t="shared" ca="1" si="130"/>
        <v>0</v>
      </c>
      <c r="AR812" s="7">
        <f t="shared" ca="1" si="131"/>
        <v>0</v>
      </c>
      <c r="AS812" s="7" t="e">
        <f ca="1">QuitarSimbolos(Tabla1[[#This Row],[CODTRA5]])</f>
        <v>#NAME?</v>
      </c>
      <c r="AT812" s="7" t="s">
        <v>1703</v>
      </c>
      <c r="AU812" s="7">
        <f t="shared" si="126"/>
        <v>1</v>
      </c>
      <c r="AV812" s="7">
        <v>1</v>
      </c>
      <c r="AW812" s="7" t="str">
        <f>+Tabla1[[#This Row],[DNI23]]</f>
        <v>44473225</v>
      </c>
      <c r="AX812" s="7">
        <v>604</v>
      </c>
      <c r="AY812" s="11">
        <f>+Tabla1[[#This Row],[FECHA DE
NACIMIENTO]]</f>
        <v>31864</v>
      </c>
      <c r="AZ812" s="7">
        <f ca="1">+Tabla1[[#This Row],[CODTRA6]]</f>
        <v>0</v>
      </c>
      <c r="BA812" s="7">
        <f ca="1">+Tabla1[[#This Row],[CODTRA7]]</f>
        <v>0</v>
      </c>
      <c r="BB812" s="7" t="e">
        <f ca="1">+Tabla1[[#This Row],[CODTRA8]]</f>
        <v>#NAME?</v>
      </c>
      <c r="BC812" s="7">
        <f>+Tabla1[[#This Row],[SEXO]]</f>
        <v>1</v>
      </c>
      <c r="BD812" s="7">
        <v>9589</v>
      </c>
      <c r="BE812" s="7"/>
      <c r="BF812" s="7">
        <v>959616135</v>
      </c>
      <c r="BG812" s="10" t="s">
        <v>1704</v>
      </c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</row>
    <row r="813" spans="1:88" ht="15" x14ac:dyDescent="0.25">
      <c r="A813">
        <v>812</v>
      </c>
      <c r="B813" s="28">
        <v>1210</v>
      </c>
      <c r="C813" s="28" t="s">
        <v>1331</v>
      </c>
      <c r="D813" s="45">
        <v>46735970</v>
      </c>
      <c r="E813" s="29" t="s">
        <v>3151</v>
      </c>
      <c r="F813" s="29" t="s">
        <v>3152</v>
      </c>
      <c r="G813" s="29" t="s">
        <v>1709</v>
      </c>
      <c r="H813" s="30">
        <f t="shared" si="127"/>
        <v>33211</v>
      </c>
      <c r="I813" s="29" t="s">
        <v>1710</v>
      </c>
      <c r="J813" s="28">
        <v>0</v>
      </c>
      <c r="K813" s="31">
        <v>0</v>
      </c>
      <c r="L813" s="7"/>
      <c r="M813" s="7"/>
      <c r="N813" s="7"/>
      <c r="O813" s="32" t="str">
        <f>"Retención Judicial "&amp;(Tabla1[[#This Row],[JUDICIAL]]*100)&amp;"%"</f>
        <v>Retención Judicial 0%</v>
      </c>
      <c r="P813" s="7"/>
      <c r="Q813" s="33">
        <f t="shared" si="132"/>
        <v>930</v>
      </c>
      <c r="R813" s="34">
        <f>+Tabla1[[#This Row],[MINIMO VITAL]]*9%</f>
        <v>83.7</v>
      </c>
      <c r="S813" s="7"/>
      <c r="T813" s="7">
        <f t="shared" ca="1" si="123"/>
        <v>28</v>
      </c>
      <c r="U813" s="7" t="str">
        <f t="shared" si="124"/>
        <v>46735970</v>
      </c>
      <c r="V813" s="7"/>
      <c r="W813" s="7"/>
      <c r="X813" s="7"/>
      <c r="Y813" s="7"/>
      <c r="Z813" s="7"/>
      <c r="AA813" s="8">
        <f>+Tabla1[[#This Row],[FECHA DE
NACIMIENTO]]</f>
        <v>33211</v>
      </c>
      <c r="AB813" s="20"/>
      <c r="AC813" s="7"/>
      <c r="AD813" s="7" t="str">
        <f>IF(COUNTIF(D$1:D812,D813)=0,"OK","Duplicado")</f>
        <v>OK</v>
      </c>
      <c r="AE813" s="7" t="str">
        <f t="shared" ca="1" si="125"/>
        <v>Inactivo</v>
      </c>
      <c r="AF813" s="9" t="s">
        <v>1332</v>
      </c>
      <c r="AG813" s="9" t="str">
        <f t="shared" si="128"/>
        <v>CMAC</v>
      </c>
      <c r="AH813" s="7"/>
      <c r="AI813" s="7"/>
      <c r="AJ813" s="7"/>
      <c r="AK813" s="7"/>
      <c r="AL813" s="7"/>
      <c r="AM813" s="7"/>
      <c r="AN813" s="7"/>
      <c r="AO813" s="7" t="e">
        <f ca="1">SEPARARAPELLIDOS2018(Tabla1[[#This Row],[APELLIDOS Y NOMBRES]])</f>
        <v>#NAME?</v>
      </c>
      <c r="AP813" s="7">
        <f t="shared" ca="1" si="129"/>
        <v>0</v>
      </c>
      <c r="AQ813" s="7">
        <f t="shared" ca="1" si="130"/>
        <v>0</v>
      </c>
      <c r="AR813" s="7">
        <f t="shared" ca="1" si="131"/>
        <v>0</v>
      </c>
      <c r="AS813" s="7" t="e">
        <f ca="1">QuitarSimbolos(Tabla1[[#This Row],[CODTRA5]])</f>
        <v>#NAME?</v>
      </c>
      <c r="AT813" s="7" t="s">
        <v>1703</v>
      </c>
      <c r="AU813" s="7">
        <f t="shared" si="126"/>
        <v>1</v>
      </c>
      <c r="AV813" s="7">
        <v>1</v>
      </c>
      <c r="AW813" s="7" t="str">
        <f>+Tabla1[[#This Row],[DNI23]]</f>
        <v>46735970</v>
      </c>
      <c r="AX813" s="7">
        <v>604</v>
      </c>
      <c r="AY813" s="11">
        <f>+Tabla1[[#This Row],[FECHA DE
NACIMIENTO]]</f>
        <v>33211</v>
      </c>
      <c r="AZ813" s="7">
        <f ca="1">+Tabla1[[#This Row],[CODTRA6]]</f>
        <v>0</v>
      </c>
      <c r="BA813" s="7">
        <f ca="1">+Tabla1[[#This Row],[CODTRA7]]</f>
        <v>0</v>
      </c>
      <c r="BB813" s="7" t="e">
        <f ca="1">+Tabla1[[#This Row],[CODTRA8]]</f>
        <v>#NAME?</v>
      </c>
      <c r="BC813" s="7">
        <f>+Tabla1[[#This Row],[SEXO]]</f>
        <v>1</v>
      </c>
      <c r="BD813" s="7">
        <v>9589</v>
      </c>
      <c r="BE813" s="7"/>
      <c r="BF813" s="7">
        <v>959616135</v>
      </c>
      <c r="BG813" s="10" t="s">
        <v>1704</v>
      </c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</row>
    <row r="814" spans="1:88" ht="15" x14ac:dyDescent="0.25">
      <c r="A814">
        <v>813</v>
      </c>
      <c r="B814" s="28">
        <v>541</v>
      </c>
      <c r="C814" s="28" t="s">
        <v>1333</v>
      </c>
      <c r="D814" s="45">
        <v>30830136</v>
      </c>
      <c r="E814" s="29" t="s">
        <v>3153</v>
      </c>
      <c r="F814" s="29"/>
      <c r="G814" s="29" t="s">
        <v>1702</v>
      </c>
      <c r="H814" s="30">
        <f t="shared" si="127"/>
        <v>18536</v>
      </c>
      <c r="I814" s="29"/>
      <c r="J814" s="28">
        <v>0</v>
      </c>
      <c r="K814" s="31">
        <v>0</v>
      </c>
      <c r="L814" s="7"/>
      <c r="M814" s="7"/>
      <c r="N814" s="7"/>
      <c r="O814" s="32" t="str">
        <f>"Retención Judicial "&amp;(Tabla1[[#This Row],[JUDICIAL]]*100)&amp;"%"</f>
        <v>Retención Judicial 0%</v>
      </c>
      <c r="P814" s="7"/>
      <c r="Q814" s="33">
        <f t="shared" si="132"/>
        <v>930</v>
      </c>
      <c r="R814" s="34">
        <f>+Tabla1[[#This Row],[MINIMO VITAL]]*9%</f>
        <v>83.7</v>
      </c>
      <c r="S814" s="7"/>
      <c r="T814" s="7">
        <f t="shared" ca="1" si="123"/>
        <v>68</v>
      </c>
      <c r="U814" s="7" t="str">
        <f t="shared" si="124"/>
        <v>30830136</v>
      </c>
      <c r="V814" s="7"/>
      <c r="W814" s="7"/>
      <c r="X814" s="7"/>
      <c r="Y814" s="7"/>
      <c r="Z814" s="7"/>
      <c r="AA814" s="8">
        <f>+Tabla1[[#This Row],[FECHA DE
NACIMIENTO]]</f>
        <v>18536</v>
      </c>
      <c r="AB814" s="20"/>
      <c r="AC814" s="7"/>
      <c r="AD814" s="7" t="str">
        <f>IF(COUNTIF(D$1:D813,D814)=0,"OK","Duplicado")</f>
        <v>OK</v>
      </c>
      <c r="AE814" s="7" t="str">
        <f t="shared" ca="1" si="125"/>
        <v>Inactivo</v>
      </c>
      <c r="AF814" s="9" t="s">
        <v>1334</v>
      </c>
      <c r="AG814" s="9" t="str">
        <f t="shared" si="128"/>
        <v>CMAC</v>
      </c>
      <c r="AH814" s="7"/>
      <c r="AI814" s="7"/>
      <c r="AJ814" s="7"/>
      <c r="AK814" s="7"/>
      <c r="AL814" s="7"/>
      <c r="AM814" s="7"/>
      <c r="AN814" s="7"/>
      <c r="AO814" s="7" t="e">
        <f ca="1">SEPARARAPELLIDOS2018(Tabla1[[#This Row],[APELLIDOS Y NOMBRES]])</f>
        <v>#NAME?</v>
      </c>
      <c r="AP814" s="7">
        <f t="shared" ca="1" si="129"/>
        <v>0</v>
      </c>
      <c r="AQ814" s="7">
        <f t="shared" ca="1" si="130"/>
        <v>0</v>
      </c>
      <c r="AR814" s="7">
        <f t="shared" ca="1" si="131"/>
        <v>0</v>
      </c>
      <c r="AS814" s="7" t="e">
        <f ca="1">QuitarSimbolos(Tabla1[[#This Row],[CODTRA5]])</f>
        <v>#NAME?</v>
      </c>
      <c r="AT814" s="7" t="s">
        <v>1703</v>
      </c>
      <c r="AU814" s="7">
        <f t="shared" si="126"/>
        <v>1</v>
      </c>
      <c r="AV814" s="7">
        <v>1</v>
      </c>
      <c r="AW814" s="7" t="str">
        <f>+Tabla1[[#This Row],[DNI23]]</f>
        <v>30830136</v>
      </c>
      <c r="AX814" s="7">
        <v>604</v>
      </c>
      <c r="AY814" s="11">
        <f>+Tabla1[[#This Row],[FECHA DE
NACIMIENTO]]</f>
        <v>18536</v>
      </c>
      <c r="AZ814" s="7">
        <f ca="1">+Tabla1[[#This Row],[CODTRA6]]</f>
        <v>0</v>
      </c>
      <c r="BA814" s="7">
        <f ca="1">+Tabla1[[#This Row],[CODTRA7]]</f>
        <v>0</v>
      </c>
      <c r="BB814" s="7" t="e">
        <f ca="1">+Tabla1[[#This Row],[CODTRA8]]</f>
        <v>#NAME?</v>
      </c>
      <c r="BC814" s="7">
        <f>+Tabla1[[#This Row],[SEXO]]</f>
        <v>1</v>
      </c>
      <c r="BD814" s="7">
        <v>9589</v>
      </c>
      <c r="BE814" s="7"/>
      <c r="BF814" s="7">
        <v>959616135</v>
      </c>
      <c r="BG814" s="10" t="s">
        <v>1704</v>
      </c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</row>
    <row r="815" spans="1:88" ht="15" x14ac:dyDescent="0.25">
      <c r="A815">
        <v>814</v>
      </c>
      <c r="B815" s="28">
        <v>331</v>
      </c>
      <c r="C815" s="28" t="s">
        <v>1335</v>
      </c>
      <c r="D815" s="45">
        <v>4748137</v>
      </c>
      <c r="E815" s="29" t="s">
        <v>3154</v>
      </c>
      <c r="F815" s="29" t="s">
        <v>3155</v>
      </c>
      <c r="G815" s="29" t="s">
        <v>1736</v>
      </c>
      <c r="H815" s="30">
        <f t="shared" si="127"/>
        <v>27455</v>
      </c>
      <c r="I815" s="29" t="s">
        <v>1737</v>
      </c>
      <c r="J815" s="28">
        <v>0</v>
      </c>
      <c r="K815" s="31">
        <v>0</v>
      </c>
      <c r="L815" s="7"/>
      <c r="M815" s="7"/>
      <c r="N815" s="7"/>
      <c r="O815" s="32" t="str">
        <f>"Retención Judicial "&amp;(Tabla1[[#This Row],[JUDICIAL]]*100)&amp;"%"</f>
        <v>Retención Judicial 0%</v>
      </c>
      <c r="P815" s="7"/>
      <c r="Q815" s="33">
        <f t="shared" si="132"/>
        <v>930</v>
      </c>
      <c r="R815" s="34">
        <f>+Tabla1[[#This Row],[MINIMO VITAL]]*9%</f>
        <v>83.7</v>
      </c>
      <c r="S815" s="7"/>
      <c r="T815" s="7">
        <f t="shared" ca="1" si="123"/>
        <v>44</v>
      </c>
      <c r="U815" s="7" t="str">
        <f t="shared" si="124"/>
        <v>04748137</v>
      </c>
      <c r="V815" s="7"/>
      <c r="W815" s="7"/>
      <c r="X815" s="7"/>
      <c r="Y815" s="7"/>
      <c r="Z815" s="7"/>
      <c r="AA815" s="8">
        <f>+Tabla1[[#This Row],[FECHA DE
NACIMIENTO]]</f>
        <v>27455</v>
      </c>
      <c r="AB815" s="20"/>
      <c r="AC815" s="7"/>
      <c r="AD815" s="7" t="str">
        <f>IF(COUNTIF(D$1:D814,D815)=0,"OK","Duplicado")</f>
        <v>OK</v>
      </c>
      <c r="AE815" s="7" t="str">
        <f t="shared" ca="1" si="125"/>
        <v>Inactivo</v>
      </c>
      <c r="AF815" s="9" t="s">
        <v>1336</v>
      </c>
      <c r="AG815" s="9" t="str">
        <f t="shared" si="128"/>
        <v>CMAC</v>
      </c>
      <c r="AH815" s="7"/>
      <c r="AI815" s="7"/>
      <c r="AJ815" s="7"/>
      <c r="AK815" s="7"/>
      <c r="AL815" s="7"/>
      <c r="AM815" s="7"/>
      <c r="AN815" s="7"/>
      <c r="AO815" s="7" t="e">
        <f ca="1">SEPARARAPELLIDOS2018(Tabla1[[#This Row],[APELLIDOS Y NOMBRES]])</f>
        <v>#NAME?</v>
      </c>
      <c r="AP815" s="7">
        <f t="shared" ca="1" si="129"/>
        <v>0</v>
      </c>
      <c r="AQ815" s="7">
        <f t="shared" ca="1" si="130"/>
        <v>0</v>
      </c>
      <c r="AR815" s="7">
        <f t="shared" ca="1" si="131"/>
        <v>0</v>
      </c>
      <c r="AS815" s="7" t="e">
        <f ca="1">QuitarSimbolos(Tabla1[[#This Row],[CODTRA5]])</f>
        <v>#NAME?</v>
      </c>
      <c r="AT815" s="7" t="s">
        <v>1703</v>
      </c>
      <c r="AU815" s="7">
        <f t="shared" si="126"/>
        <v>1</v>
      </c>
      <c r="AV815" s="7">
        <v>1</v>
      </c>
      <c r="AW815" s="7" t="str">
        <f>+Tabla1[[#This Row],[DNI23]]</f>
        <v>04748137</v>
      </c>
      <c r="AX815" s="7">
        <v>604</v>
      </c>
      <c r="AY815" s="11">
        <f>+Tabla1[[#This Row],[FECHA DE
NACIMIENTO]]</f>
        <v>27455</v>
      </c>
      <c r="AZ815" s="7">
        <f ca="1">+Tabla1[[#This Row],[CODTRA6]]</f>
        <v>0</v>
      </c>
      <c r="BA815" s="7">
        <f ca="1">+Tabla1[[#This Row],[CODTRA7]]</f>
        <v>0</v>
      </c>
      <c r="BB815" s="7" t="e">
        <f ca="1">+Tabla1[[#This Row],[CODTRA8]]</f>
        <v>#NAME?</v>
      </c>
      <c r="BC815" s="7">
        <f>+Tabla1[[#This Row],[SEXO]]</f>
        <v>1</v>
      </c>
      <c r="BD815" s="7">
        <v>9589</v>
      </c>
      <c r="BE815" s="7"/>
      <c r="BF815" s="7">
        <v>959616135</v>
      </c>
      <c r="BG815" s="10" t="s">
        <v>1704</v>
      </c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</row>
    <row r="816" spans="1:88" ht="15" x14ac:dyDescent="0.25">
      <c r="A816">
        <v>815</v>
      </c>
      <c r="B816" s="28">
        <v>505</v>
      </c>
      <c r="C816" s="28" t="s">
        <v>1337</v>
      </c>
      <c r="D816" s="45">
        <v>30823078</v>
      </c>
      <c r="E816" s="29" t="s">
        <v>3156</v>
      </c>
      <c r="F816" s="29"/>
      <c r="G816" s="29"/>
      <c r="H816" s="30">
        <f t="shared" si="127"/>
        <v>18664</v>
      </c>
      <c r="I816" s="29"/>
      <c r="J816" s="28">
        <v>0</v>
      </c>
      <c r="K816" s="31">
        <v>0</v>
      </c>
      <c r="L816" s="7"/>
      <c r="M816" s="7"/>
      <c r="N816" s="7"/>
      <c r="O816" s="32" t="str">
        <f>"Retención Judicial "&amp;(Tabla1[[#This Row],[JUDICIAL]]*100)&amp;"%"</f>
        <v>Retención Judicial 0%</v>
      </c>
      <c r="P816" s="7"/>
      <c r="Q816" s="33">
        <f t="shared" si="132"/>
        <v>930</v>
      </c>
      <c r="R816" s="34">
        <f>+Tabla1[[#This Row],[MINIMO VITAL]]*9%</f>
        <v>83.7</v>
      </c>
      <c r="S816" s="7"/>
      <c r="T816" s="7">
        <f t="shared" ca="1" si="123"/>
        <v>68</v>
      </c>
      <c r="U816" s="7" t="str">
        <f t="shared" si="124"/>
        <v>30823078</v>
      </c>
      <c r="V816" s="7"/>
      <c r="W816" s="7"/>
      <c r="X816" s="7"/>
      <c r="Y816" s="7"/>
      <c r="Z816" s="7"/>
      <c r="AA816" s="8">
        <f>+Tabla1[[#This Row],[FECHA DE
NACIMIENTO]]</f>
        <v>18664</v>
      </c>
      <c r="AB816" s="20"/>
      <c r="AC816" s="7"/>
      <c r="AD816" s="7" t="str">
        <f>IF(COUNTIF(D$1:D815,D816)=0,"OK","Duplicado")</f>
        <v>OK</v>
      </c>
      <c r="AE816" s="7" t="str">
        <f t="shared" ca="1" si="125"/>
        <v>Inactivo</v>
      </c>
      <c r="AF816" s="9" t="s">
        <v>1338</v>
      </c>
      <c r="AG816" s="9" t="str">
        <f t="shared" si="128"/>
        <v>CMAC</v>
      </c>
      <c r="AH816" s="7"/>
      <c r="AI816" s="7"/>
      <c r="AJ816" s="7"/>
      <c r="AK816" s="7"/>
      <c r="AL816" s="7"/>
      <c r="AM816" s="7"/>
      <c r="AN816" s="7"/>
      <c r="AO816" s="7" t="e">
        <f ca="1">SEPARARAPELLIDOS2018(Tabla1[[#This Row],[APELLIDOS Y NOMBRES]])</f>
        <v>#NAME?</v>
      </c>
      <c r="AP816" s="7">
        <f t="shared" ca="1" si="129"/>
        <v>0</v>
      </c>
      <c r="AQ816" s="7">
        <f t="shared" ca="1" si="130"/>
        <v>0</v>
      </c>
      <c r="AR816" s="7">
        <f t="shared" ca="1" si="131"/>
        <v>0</v>
      </c>
      <c r="AS816" s="7" t="e">
        <f ca="1">QuitarSimbolos(Tabla1[[#This Row],[CODTRA5]])</f>
        <v>#NAME?</v>
      </c>
      <c r="AT816" s="7" t="s">
        <v>1703</v>
      </c>
      <c r="AU816" s="7">
        <f t="shared" si="126"/>
        <v>1</v>
      </c>
      <c r="AV816" s="7">
        <v>1</v>
      </c>
      <c r="AW816" s="7" t="str">
        <f>+Tabla1[[#This Row],[DNI23]]</f>
        <v>30823078</v>
      </c>
      <c r="AX816" s="7">
        <v>604</v>
      </c>
      <c r="AY816" s="11">
        <f>+Tabla1[[#This Row],[FECHA DE
NACIMIENTO]]</f>
        <v>18664</v>
      </c>
      <c r="AZ816" s="7">
        <f ca="1">+Tabla1[[#This Row],[CODTRA6]]</f>
        <v>0</v>
      </c>
      <c r="BA816" s="7">
        <f ca="1">+Tabla1[[#This Row],[CODTRA7]]</f>
        <v>0</v>
      </c>
      <c r="BB816" s="7" t="e">
        <f ca="1">+Tabla1[[#This Row],[CODTRA8]]</f>
        <v>#NAME?</v>
      </c>
      <c r="BC816" s="7">
        <f>+Tabla1[[#This Row],[SEXO]]</f>
        <v>1</v>
      </c>
      <c r="BD816" s="7">
        <v>9589</v>
      </c>
      <c r="BE816" s="7"/>
      <c r="BF816" s="7">
        <v>959616135</v>
      </c>
      <c r="BG816" s="10" t="s">
        <v>1704</v>
      </c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</row>
    <row r="817" spans="1:88" ht="15" x14ac:dyDescent="0.25">
      <c r="A817">
        <v>816</v>
      </c>
      <c r="B817" s="28">
        <v>123</v>
      </c>
      <c r="C817" s="28" t="s">
        <v>1339</v>
      </c>
      <c r="D817" s="45">
        <v>4632115</v>
      </c>
      <c r="E817" s="29" t="s">
        <v>3157</v>
      </c>
      <c r="F817" s="29"/>
      <c r="G817" s="29" t="s">
        <v>1702</v>
      </c>
      <c r="H817" s="30">
        <f t="shared" si="127"/>
        <v>20168</v>
      </c>
      <c r="I817" s="29" t="s">
        <v>1720</v>
      </c>
      <c r="J817" s="28">
        <v>0</v>
      </c>
      <c r="K817" s="31">
        <v>0</v>
      </c>
      <c r="L817" s="7"/>
      <c r="M817" s="7"/>
      <c r="N817" s="7"/>
      <c r="O817" s="32" t="str">
        <f>"Retención Judicial "&amp;(Tabla1[[#This Row],[JUDICIAL]]*100)&amp;"%"</f>
        <v>Retención Judicial 0%</v>
      </c>
      <c r="P817" s="7"/>
      <c r="Q817" s="33">
        <f t="shared" si="132"/>
        <v>930</v>
      </c>
      <c r="R817" s="34">
        <f>+Tabla1[[#This Row],[MINIMO VITAL]]*9%</f>
        <v>83.7</v>
      </c>
      <c r="S817" s="7"/>
      <c r="T817" s="7">
        <f t="shared" ca="1" si="123"/>
        <v>64</v>
      </c>
      <c r="U817" s="7" t="str">
        <f t="shared" si="124"/>
        <v>04632115</v>
      </c>
      <c r="V817" s="7"/>
      <c r="W817" s="7"/>
      <c r="X817" s="7"/>
      <c r="Y817" s="7"/>
      <c r="Z817" s="7"/>
      <c r="AA817" s="8">
        <f>+Tabla1[[#This Row],[FECHA DE
NACIMIENTO]]</f>
        <v>20168</v>
      </c>
      <c r="AB817" s="20"/>
      <c r="AC817" s="7"/>
      <c r="AD817" s="7" t="str">
        <f>IF(COUNTIF(D$1:D816,D817)=0,"OK","Duplicado")</f>
        <v>OK</v>
      </c>
      <c r="AE817" s="7" t="str">
        <f t="shared" ca="1" si="125"/>
        <v>Inactivo</v>
      </c>
      <c r="AF817" s="9" t="s">
        <v>1340</v>
      </c>
      <c r="AG817" s="9" t="str">
        <f t="shared" si="128"/>
        <v>CMAC</v>
      </c>
      <c r="AH817" s="7"/>
      <c r="AI817" s="7"/>
      <c r="AJ817" s="7"/>
      <c r="AK817" s="7"/>
      <c r="AL817" s="7"/>
      <c r="AM817" s="7"/>
      <c r="AN817" s="7"/>
      <c r="AO817" s="7" t="e">
        <f ca="1">SEPARARAPELLIDOS2018(Tabla1[[#This Row],[APELLIDOS Y NOMBRES]])</f>
        <v>#NAME?</v>
      </c>
      <c r="AP817" s="7">
        <f t="shared" ca="1" si="129"/>
        <v>0</v>
      </c>
      <c r="AQ817" s="7">
        <f t="shared" ca="1" si="130"/>
        <v>0</v>
      </c>
      <c r="AR817" s="7">
        <f t="shared" ca="1" si="131"/>
        <v>0</v>
      </c>
      <c r="AS817" s="7" t="e">
        <f ca="1">QuitarSimbolos(Tabla1[[#This Row],[CODTRA5]])</f>
        <v>#NAME?</v>
      </c>
      <c r="AT817" s="7" t="s">
        <v>1703</v>
      </c>
      <c r="AU817" s="7">
        <f t="shared" si="126"/>
        <v>1</v>
      </c>
      <c r="AV817" s="7">
        <v>1</v>
      </c>
      <c r="AW817" s="7" t="str">
        <f>+Tabla1[[#This Row],[DNI23]]</f>
        <v>04632115</v>
      </c>
      <c r="AX817" s="7">
        <v>604</v>
      </c>
      <c r="AY817" s="11">
        <f>+Tabla1[[#This Row],[FECHA DE
NACIMIENTO]]</f>
        <v>20168</v>
      </c>
      <c r="AZ817" s="7">
        <f ca="1">+Tabla1[[#This Row],[CODTRA6]]</f>
        <v>0</v>
      </c>
      <c r="BA817" s="7">
        <f ca="1">+Tabla1[[#This Row],[CODTRA7]]</f>
        <v>0</v>
      </c>
      <c r="BB817" s="7" t="e">
        <f ca="1">+Tabla1[[#This Row],[CODTRA8]]</f>
        <v>#NAME?</v>
      </c>
      <c r="BC817" s="7">
        <f>+Tabla1[[#This Row],[SEXO]]</f>
        <v>1</v>
      </c>
      <c r="BD817" s="7">
        <v>9589</v>
      </c>
      <c r="BE817" s="7"/>
      <c r="BF817" s="7">
        <v>959616135</v>
      </c>
      <c r="BG817" s="10" t="s">
        <v>1704</v>
      </c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</row>
    <row r="818" spans="1:88" ht="15" x14ac:dyDescent="0.25">
      <c r="A818">
        <v>817</v>
      </c>
      <c r="B818" s="28">
        <v>288</v>
      </c>
      <c r="C818" s="28" t="s">
        <v>1606</v>
      </c>
      <c r="D818" s="45">
        <v>30837086</v>
      </c>
      <c r="E818" s="29" t="s">
        <v>3158</v>
      </c>
      <c r="F818" s="29" t="s">
        <v>3159</v>
      </c>
      <c r="G818" s="29" t="s">
        <v>1742</v>
      </c>
      <c r="H818" s="30">
        <f t="shared" si="127"/>
        <v>27396</v>
      </c>
      <c r="I818" s="29" t="s">
        <v>1737</v>
      </c>
      <c r="J818" s="28">
        <v>0</v>
      </c>
      <c r="K818" s="31">
        <v>0</v>
      </c>
      <c r="L818" s="7"/>
      <c r="M818" s="7"/>
      <c r="N818" s="7"/>
      <c r="O818" s="32" t="str">
        <f>"Retención Judicial "&amp;(Tabla1[[#This Row],[JUDICIAL]]*100)&amp;"%"</f>
        <v>Retención Judicial 0%</v>
      </c>
      <c r="P818" s="7"/>
      <c r="Q818" s="33">
        <f t="shared" si="132"/>
        <v>930</v>
      </c>
      <c r="R818" s="34">
        <f>+Tabla1[[#This Row],[MINIMO VITAL]]*9%</f>
        <v>83.7</v>
      </c>
      <c r="S818" s="7"/>
      <c r="T818" s="7">
        <f t="shared" ca="1" si="123"/>
        <v>44</v>
      </c>
      <c r="U818" s="7" t="str">
        <f t="shared" si="124"/>
        <v>30837086</v>
      </c>
      <c r="V818" s="7"/>
      <c r="W818" s="7"/>
      <c r="X818" s="7"/>
      <c r="Y818" s="7"/>
      <c r="Z818" s="7"/>
      <c r="AA818" s="8">
        <f>+Tabla1[[#This Row],[FECHA DE
NACIMIENTO]]</f>
        <v>27396</v>
      </c>
      <c r="AB818" s="20">
        <v>3.1</v>
      </c>
      <c r="AC818" s="7"/>
      <c r="AD818" s="7" t="str">
        <f>IF(COUNTIF(D$1:D817,D818)=0,"OK","Duplicado")</f>
        <v>OK</v>
      </c>
      <c r="AE818" s="7" t="str">
        <f t="shared" ca="1" si="125"/>
        <v>Inactivo</v>
      </c>
      <c r="AF818" s="9" t="s">
        <v>1588</v>
      </c>
      <c r="AG818" s="9" t="str">
        <f t="shared" si="128"/>
        <v>CMAC</v>
      </c>
      <c r="AH818" s="7"/>
      <c r="AI818" s="7"/>
      <c r="AJ818" s="7"/>
      <c r="AK818" s="7"/>
      <c r="AL818" s="7"/>
      <c r="AM818" s="7"/>
      <c r="AN818" s="7"/>
      <c r="AO818" s="7" t="e">
        <f ca="1">SEPARARAPELLIDOS2018(Tabla1[[#This Row],[APELLIDOS Y NOMBRES]])</f>
        <v>#NAME?</v>
      </c>
      <c r="AP818" s="7">
        <f t="shared" ca="1" si="129"/>
        <v>0</v>
      </c>
      <c r="AQ818" s="7">
        <f t="shared" ca="1" si="130"/>
        <v>0</v>
      </c>
      <c r="AR818" s="7">
        <f t="shared" ca="1" si="131"/>
        <v>0</v>
      </c>
      <c r="AS818" s="7" t="e">
        <f ca="1">QuitarSimbolos(Tabla1[[#This Row],[CODTRA5]])</f>
        <v>#NAME?</v>
      </c>
      <c r="AT818" s="7" t="s">
        <v>1703</v>
      </c>
      <c r="AU818" s="7">
        <f t="shared" si="126"/>
        <v>1</v>
      </c>
      <c r="AV818" s="7">
        <v>1</v>
      </c>
      <c r="AW818" s="7" t="str">
        <f>+Tabla1[[#This Row],[DNI23]]</f>
        <v>30837086</v>
      </c>
      <c r="AX818" s="7">
        <v>604</v>
      </c>
      <c r="AY818" s="11">
        <f>+Tabla1[[#This Row],[FECHA DE
NACIMIENTO]]</f>
        <v>27396</v>
      </c>
      <c r="AZ818" s="7">
        <f ca="1">+Tabla1[[#This Row],[CODTRA6]]</f>
        <v>0</v>
      </c>
      <c r="BA818" s="7">
        <f ca="1">+Tabla1[[#This Row],[CODTRA7]]</f>
        <v>0</v>
      </c>
      <c r="BB818" s="7" t="e">
        <f ca="1">+Tabla1[[#This Row],[CODTRA8]]</f>
        <v>#NAME?</v>
      </c>
      <c r="BC818" s="7">
        <f>+Tabla1[[#This Row],[SEXO]]</f>
        <v>1</v>
      </c>
      <c r="BD818" s="7">
        <v>9589</v>
      </c>
      <c r="BE818" s="7"/>
      <c r="BF818" s="7">
        <v>959616135</v>
      </c>
      <c r="BG818" s="10" t="s">
        <v>1704</v>
      </c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</row>
    <row r="819" spans="1:88" ht="15" x14ac:dyDescent="0.25">
      <c r="A819">
        <v>818</v>
      </c>
      <c r="B819" s="28">
        <v>138</v>
      </c>
      <c r="C819" s="28" t="s">
        <v>1341</v>
      </c>
      <c r="D819" s="45">
        <v>30836997</v>
      </c>
      <c r="E819" s="29" t="s">
        <v>3160</v>
      </c>
      <c r="F819" s="29" t="s">
        <v>3161</v>
      </c>
      <c r="G819" s="29" t="s">
        <v>1736</v>
      </c>
      <c r="H819" s="30">
        <f t="shared" si="127"/>
        <v>25779</v>
      </c>
      <c r="I819" s="29" t="s">
        <v>1710</v>
      </c>
      <c r="J819" s="28">
        <v>0</v>
      </c>
      <c r="K819" s="31">
        <v>0</v>
      </c>
      <c r="L819" s="7"/>
      <c r="M819" s="7"/>
      <c r="N819" s="7"/>
      <c r="O819" s="32" t="str">
        <f>"Retención Judicial "&amp;(Tabla1[[#This Row],[JUDICIAL]]*100)&amp;"%"</f>
        <v>Retención Judicial 0%</v>
      </c>
      <c r="P819" s="7"/>
      <c r="Q819" s="33">
        <f t="shared" si="132"/>
        <v>930</v>
      </c>
      <c r="R819" s="34">
        <f>+Tabla1[[#This Row],[MINIMO VITAL]]*9%</f>
        <v>83.7</v>
      </c>
      <c r="S819" s="7"/>
      <c r="T819" s="7">
        <f t="shared" ca="1" si="123"/>
        <v>48</v>
      </c>
      <c r="U819" s="7" t="str">
        <f t="shared" si="124"/>
        <v>30836997</v>
      </c>
      <c r="V819" s="7"/>
      <c r="W819" s="7"/>
      <c r="X819" s="7"/>
      <c r="Y819" s="7"/>
      <c r="Z819" s="7"/>
      <c r="AA819" s="8">
        <f>+Tabla1[[#This Row],[FECHA DE
NACIMIENTO]]</f>
        <v>25779</v>
      </c>
      <c r="AB819" s="20">
        <v>3.1</v>
      </c>
      <c r="AC819" s="7"/>
      <c r="AD819" s="7" t="str">
        <f>IF(COUNTIF(D$1:D818,D819)=0,"OK","Duplicado")</f>
        <v>OK</v>
      </c>
      <c r="AE819" s="7" t="str">
        <f t="shared" ca="1" si="125"/>
        <v>Inactivo</v>
      </c>
      <c r="AF819" s="9" t="s">
        <v>1342</v>
      </c>
      <c r="AG819" s="9" t="str">
        <f t="shared" si="128"/>
        <v>CMAC</v>
      </c>
      <c r="AH819" s="7"/>
      <c r="AI819" s="7"/>
      <c r="AJ819" s="7"/>
      <c r="AK819" s="7"/>
      <c r="AL819" s="7"/>
      <c r="AM819" s="7"/>
      <c r="AN819" s="7"/>
      <c r="AO819" s="7" t="e">
        <f ca="1">SEPARARAPELLIDOS2018(Tabla1[[#This Row],[APELLIDOS Y NOMBRES]])</f>
        <v>#NAME?</v>
      </c>
      <c r="AP819" s="7">
        <f t="shared" ca="1" si="129"/>
        <v>0</v>
      </c>
      <c r="AQ819" s="7">
        <f t="shared" ca="1" si="130"/>
        <v>0</v>
      </c>
      <c r="AR819" s="7">
        <f t="shared" ca="1" si="131"/>
        <v>0</v>
      </c>
      <c r="AS819" s="7" t="e">
        <f ca="1">QuitarSimbolos(Tabla1[[#This Row],[CODTRA5]])</f>
        <v>#NAME?</v>
      </c>
      <c r="AT819" s="7" t="s">
        <v>1703</v>
      </c>
      <c r="AU819" s="7">
        <f t="shared" si="126"/>
        <v>1</v>
      </c>
      <c r="AV819" s="7">
        <v>1</v>
      </c>
      <c r="AW819" s="7" t="str">
        <f>+Tabla1[[#This Row],[DNI23]]</f>
        <v>30836997</v>
      </c>
      <c r="AX819" s="7">
        <v>604</v>
      </c>
      <c r="AY819" s="11">
        <f>+Tabla1[[#This Row],[FECHA DE
NACIMIENTO]]</f>
        <v>25779</v>
      </c>
      <c r="AZ819" s="7">
        <f ca="1">+Tabla1[[#This Row],[CODTRA6]]</f>
        <v>0</v>
      </c>
      <c r="BA819" s="7">
        <f ca="1">+Tabla1[[#This Row],[CODTRA7]]</f>
        <v>0</v>
      </c>
      <c r="BB819" s="7" t="e">
        <f ca="1">+Tabla1[[#This Row],[CODTRA8]]</f>
        <v>#NAME?</v>
      </c>
      <c r="BC819" s="7">
        <f>+Tabla1[[#This Row],[SEXO]]</f>
        <v>1</v>
      </c>
      <c r="BD819" s="7">
        <v>9589</v>
      </c>
      <c r="BE819" s="7"/>
      <c r="BF819" s="7">
        <v>959616135</v>
      </c>
      <c r="BG819" s="10" t="s">
        <v>1704</v>
      </c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</row>
    <row r="820" spans="1:88" ht="15" x14ac:dyDescent="0.25">
      <c r="A820">
        <v>819</v>
      </c>
      <c r="B820" s="28">
        <v>1215</v>
      </c>
      <c r="C820" s="28" t="s">
        <v>1343</v>
      </c>
      <c r="D820" s="45">
        <v>76677434</v>
      </c>
      <c r="E820" s="29" t="s">
        <v>3162</v>
      </c>
      <c r="F820" s="29" t="s">
        <v>3163</v>
      </c>
      <c r="G820" s="29" t="s">
        <v>1709</v>
      </c>
      <c r="H820" s="30">
        <f t="shared" si="127"/>
        <v>35086</v>
      </c>
      <c r="I820" s="29" t="s">
        <v>1710</v>
      </c>
      <c r="J820" s="28">
        <v>0</v>
      </c>
      <c r="K820" s="31">
        <v>0</v>
      </c>
      <c r="L820" s="7"/>
      <c r="M820" s="7"/>
      <c r="N820" s="7"/>
      <c r="O820" s="32" t="str">
        <f>"Retención Judicial "&amp;(Tabla1[[#This Row],[JUDICIAL]]*100)&amp;"%"</f>
        <v>Retención Judicial 0%</v>
      </c>
      <c r="P820" s="7"/>
      <c r="Q820" s="33">
        <f t="shared" si="132"/>
        <v>930</v>
      </c>
      <c r="R820" s="34">
        <f>+Tabla1[[#This Row],[MINIMO VITAL]]*9%</f>
        <v>83.7</v>
      </c>
      <c r="S820" s="7"/>
      <c r="T820" s="7">
        <f t="shared" ca="1" si="123"/>
        <v>23</v>
      </c>
      <c r="U820" s="7" t="str">
        <f t="shared" si="124"/>
        <v>76677434</v>
      </c>
      <c r="V820" s="7"/>
      <c r="W820" s="7"/>
      <c r="X820" s="7"/>
      <c r="Y820" s="7"/>
      <c r="Z820" s="7"/>
      <c r="AA820" s="8">
        <f>+Tabla1[[#This Row],[FECHA DE
NACIMIENTO]]</f>
        <v>35086</v>
      </c>
      <c r="AB820" s="20"/>
      <c r="AC820" s="7"/>
      <c r="AD820" s="7" t="str">
        <f>IF(COUNTIF(D$1:D819,D820)=0,"OK","Duplicado")</f>
        <v>OK</v>
      </c>
      <c r="AE820" s="7" t="str">
        <f t="shared" ca="1" si="125"/>
        <v>Inactivo</v>
      </c>
      <c r="AF820" s="9" t="s">
        <v>1344</v>
      </c>
      <c r="AG820" s="9" t="str">
        <f t="shared" si="128"/>
        <v>CMAC</v>
      </c>
      <c r="AH820" s="7"/>
      <c r="AI820" s="7"/>
      <c r="AJ820" s="7"/>
      <c r="AK820" s="7"/>
      <c r="AL820" s="7"/>
      <c r="AM820" s="7"/>
      <c r="AN820" s="7"/>
      <c r="AO820" s="7" t="e">
        <f ca="1">SEPARARAPELLIDOS2018(Tabla1[[#This Row],[APELLIDOS Y NOMBRES]])</f>
        <v>#NAME?</v>
      </c>
      <c r="AP820" s="7">
        <f t="shared" ca="1" si="129"/>
        <v>0</v>
      </c>
      <c r="AQ820" s="7">
        <f t="shared" ca="1" si="130"/>
        <v>0</v>
      </c>
      <c r="AR820" s="7">
        <f t="shared" ca="1" si="131"/>
        <v>0</v>
      </c>
      <c r="AS820" s="7" t="e">
        <f ca="1">QuitarSimbolos(Tabla1[[#This Row],[CODTRA5]])</f>
        <v>#NAME?</v>
      </c>
      <c r="AT820" s="7" t="s">
        <v>1703</v>
      </c>
      <c r="AU820" s="7">
        <f t="shared" si="126"/>
        <v>1</v>
      </c>
      <c r="AV820" s="7">
        <v>1</v>
      </c>
      <c r="AW820" s="7" t="str">
        <f>+Tabla1[[#This Row],[DNI23]]</f>
        <v>76677434</v>
      </c>
      <c r="AX820" s="7">
        <v>604</v>
      </c>
      <c r="AY820" s="11">
        <f>+Tabla1[[#This Row],[FECHA DE
NACIMIENTO]]</f>
        <v>35086</v>
      </c>
      <c r="AZ820" s="7">
        <f ca="1">+Tabla1[[#This Row],[CODTRA6]]</f>
        <v>0</v>
      </c>
      <c r="BA820" s="7">
        <f ca="1">+Tabla1[[#This Row],[CODTRA7]]</f>
        <v>0</v>
      </c>
      <c r="BB820" s="7" t="e">
        <f ca="1">+Tabla1[[#This Row],[CODTRA8]]</f>
        <v>#NAME?</v>
      </c>
      <c r="BC820" s="7">
        <f>+Tabla1[[#This Row],[SEXO]]</f>
        <v>1</v>
      </c>
      <c r="BD820" s="7">
        <v>9589</v>
      </c>
      <c r="BE820" s="7"/>
      <c r="BF820" s="7">
        <v>959616135</v>
      </c>
      <c r="BG820" s="10" t="s">
        <v>1704</v>
      </c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</row>
    <row r="821" spans="1:88" ht="15" x14ac:dyDescent="0.25">
      <c r="A821">
        <v>820</v>
      </c>
      <c r="B821" s="28">
        <v>1216</v>
      </c>
      <c r="C821" s="28" t="s">
        <v>1345</v>
      </c>
      <c r="D821" s="45">
        <v>42333709</v>
      </c>
      <c r="E821" s="29" t="s">
        <v>3164</v>
      </c>
      <c r="F821" s="29"/>
      <c r="G821" s="29" t="s">
        <v>1702</v>
      </c>
      <c r="H821" s="30">
        <f t="shared" si="127"/>
        <v>30738</v>
      </c>
      <c r="I821" s="29"/>
      <c r="J821" s="28">
        <v>0</v>
      </c>
      <c r="K821" s="31">
        <v>0</v>
      </c>
      <c r="L821" s="7"/>
      <c r="M821" s="7"/>
      <c r="N821" s="7"/>
      <c r="O821" s="32" t="str">
        <f>"Retención Judicial "&amp;(Tabla1[[#This Row],[JUDICIAL]]*100)&amp;"%"</f>
        <v>Retención Judicial 0%</v>
      </c>
      <c r="P821" s="7"/>
      <c r="Q821" s="33">
        <f t="shared" si="132"/>
        <v>930</v>
      </c>
      <c r="R821" s="34">
        <f>+Tabla1[[#This Row],[MINIMO VITAL]]*9%</f>
        <v>83.7</v>
      </c>
      <c r="S821" s="7"/>
      <c r="T821" s="7">
        <f t="shared" ca="1" si="123"/>
        <v>35</v>
      </c>
      <c r="U821" s="7" t="str">
        <f t="shared" si="124"/>
        <v>42333709</v>
      </c>
      <c r="V821" s="7"/>
      <c r="W821" s="7"/>
      <c r="X821" s="7"/>
      <c r="Y821" s="7"/>
      <c r="Z821" s="7"/>
      <c r="AA821" s="8">
        <f>+Tabla1[[#This Row],[FECHA DE
NACIMIENTO]]</f>
        <v>30738</v>
      </c>
      <c r="AB821" s="20"/>
      <c r="AC821" s="7"/>
      <c r="AD821" s="7" t="str">
        <f>IF(COUNTIF(D$1:D820,D821)=0,"OK","Duplicado")</f>
        <v>OK</v>
      </c>
      <c r="AE821" s="7" t="str">
        <f t="shared" ca="1" si="125"/>
        <v>Inactivo</v>
      </c>
      <c r="AF821" s="9" t="s">
        <v>1346</v>
      </c>
      <c r="AG821" s="9" t="str">
        <f t="shared" si="128"/>
        <v>CMAC</v>
      </c>
      <c r="AH821" s="7"/>
      <c r="AI821" s="7"/>
      <c r="AJ821" s="7"/>
      <c r="AK821" s="7"/>
      <c r="AL821" s="7"/>
      <c r="AM821" s="7"/>
      <c r="AN821" s="7"/>
      <c r="AO821" s="7" t="e">
        <f ca="1">SEPARARAPELLIDOS2018(Tabla1[[#This Row],[APELLIDOS Y NOMBRES]])</f>
        <v>#NAME?</v>
      </c>
      <c r="AP821" s="7">
        <f t="shared" ca="1" si="129"/>
        <v>0</v>
      </c>
      <c r="AQ821" s="7">
        <f t="shared" ca="1" si="130"/>
        <v>0</v>
      </c>
      <c r="AR821" s="7">
        <f t="shared" ca="1" si="131"/>
        <v>0</v>
      </c>
      <c r="AS821" s="7" t="e">
        <f ca="1">QuitarSimbolos(Tabla1[[#This Row],[CODTRA5]])</f>
        <v>#NAME?</v>
      </c>
      <c r="AT821" s="7" t="s">
        <v>1974</v>
      </c>
      <c r="AU821" s="7">
        <f t="shared" si="126"/>
        <v>2</v>
      </c>
      <c r="AV821" s="7">
        <v>1</v>
      </c>
      <c r="AW821" s="7" t="str">
        <f>+Tabla1[[#This Row],[DNI23]]</f>
        <v>42333709</v>
      </c>
      <c r="AX821" s="7">
        <v>604</v>
      </c>
      <c r="AY821" s="11">
        <f>+Tabla1[[#This Row],[FECHA DE
NACIMIENTO]]</f>
        <v>30738</v>
      </c>
      <c r="AZ821" s="7">
        <f ca="1">+Tabla1[[#This Row],[CODTRA6]]</f>
        <v>0</v>
      </c>
      <c r="BA821" s="7">
        <f ca="1">+Tabla1[[#This Row],[CODTRA7]]</f>
        <v>0</v>
      </c>
      <c r="BB821" s="7" t="e">
        <f ca="1">+Tabla1[[#This Row],[CODTRA8]]</f>
        <v>#NAME?</v>
      </c>
      <c r="BC821" s="7">
        <f>+Tabla1[[#This Row],[SEXO]]</f>
        <v>2</v>
      </c>
      <c r="BD821" s="7">
        <v>9589</v>
      </c>
      <c r="BE821" s="7"/>
      <c r="BF821" s="7">
        <v>959616135</v>
      </c>
      <c r="BG821" s="10" t="s">
        <v>1704</v>
      </c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</row>
    <row r="822" spans="1:88" ht="15" x14ac:dyDescent="0.25">
      <c r="A822">
        <v>821</v>
      </c>
      <c r="B822" s="28">
        <v>1217</v>
      </c>
      <c r="C822" s="28" t="s">
        <v>1347</v>
      </c>
      <c r="D822" s="45">
        <v>30863363</v>
      </c>
      <c r="E822" s="29" t="s">
        <v>3165</v>
      </c>
      <c r="F822" s="29" t="s">
        <v>3166</v>
      </c>
      <c r="G822" s="29" t="s">
        <v>1742</v>
      </c>
      <c r="H822" s="30">
        <f t="shared" si="127"/>
        <v>25728</v>
      </c>
      <c r="I822" s="29" t="s">
        <v>1710</v>
      </c>
      <c r="J822" s="28">
        <v>0</v>
      </c>
      <c r="K822" s="31">
        <v>0</v>
      </c>
      <c r="L822" s="7"/>
      <c r="M822" s="7"/>
      <c r="N822" s="7"/>
      <c r="O822" s="32" t="str">
        <f>"Retención Judicial "&amp;(Tabla1[[#This Row],[JUDICIAL]]*100)&amp;"%"</f>
        <v>Retención Judicial 0%</v>
      </c>
      <c r="P822" s="7"/>
      <c r="Q822" s="33">
        <f t="shared" si="132"/>
        <v>930</v>
      </c>
      <c r="R822" s="34">
        <f>+Tabla1[[#This Row],[MINIMO VITAL]]*9%</f>
        <v>83.7</v>
      </c>
      <c r="S822" s="7"/>
      <c r="T822" s="7">
        <f t="shared" ca="1" si="123"/>
        <v>48</v>
      </c>
      <c r="U822" s="7" t="str">
        <f t="shared" si="124"/>
        <v>30863363</v>
      </c>
      <c r="V822" s="7"/>
      <c r="W822" s="7"/>
      <c r="X822" s="7"/>
      <c r="Y822" s="7"/>
      <c r="Z822" s="7"/>
      <c r="AA822" s="8">
        <f>+Tabla1[[#This Row],[FECHA DE
NACIMIENTO]]</f>
        <v>25728</v>
      </c>
      <c r="AB822" s="20"/>
      <c r="AC822" s="7"/>
      <c r="AD822" s="7" t="str">
        <f>IF(COUNTIF(D$1:D821,D822)=0,"OK","Duplicado")</f>
        <v>OK</v>
      </c>
      <c r="AE822" s="7" t="str">
        <f t="shared" ca="1" si="125"/>
        <v>Inactivo</v>
      </c>
      <c r="AF822" s="9" t="s">
        <v>1348</v>
      </c>
      <c r="AG822" s="9" t="str">
        <f t="shared" si="128"/>
        <v>CMAC</v>
      </c>
      <c r="AH822" s="7"/>
      <c r="AI822" s="7"/>
      <c r="AJ822" s="7"/>
      <c r="AK822" s="7"/>
      <c r="AL822" s="7"/>
      <c r="AM822" s="7"/>
      <c r="AN822" s="7"/>
      <c r="AO822" s="7" t="e">
        <f ca="1">SEPARARAPELLIDOS2018(Tabla1[[#This Row],[APELLIDOS Y NOMBRES]])</f>
        <v>#NAME?</v>
      </c>
      <c r="AP822" s="7">
        <f t="shared" ca="1" si="129"/>
        <v>0</v>
      </c>
      <c r="AQ822" s="7">
        <f t="shared" ca="1" si="130"/>
        <v>0</v>
      </c>
      <c r="AR822" s="7">
        <f t="shared" ca="1" si="131"/>
        <v>0</v>
      </c>
      <c r="AS822" s="7" t="e">
        <f ca="1">QuitarSimbolos(Tabla1[[#This Row],[CODTRA5]])</f>
        <v>#NAME?</v>
      </c>
      <c r="AT822" s="7" t="s">
        <v>1974</v>
      </c>
      <c r="AU822" s="7">
        <f t="shared" si="126"/>
        <v>2</v>
      </c>
      <c r="AV822" s="7">
        <v>1</v>
      </c>
      <c r="AW822" s="7" t="str">
        <f>+Tabla1[[#This Row],[DNI23]]</f>
        <v>30863363</v>
      </c>
      <c r="AX822" s="7">
        <v>604</v>
      </c>
      <c r="AY822" s="11">
        <f>+Tabla1[[#This Row],[FECHA DE
NACIMIENTO]]</f>
        <v>25728</v>
      </c>
      <c r="AZ822" s="7">
        <f ca="1">+Tabla1[[#This Row],[CODTRA6]]</f>
        <v>0</v>
      </c>
      <c r="BA822" s="7">
        <f ca="1">+Tabla1[[#This Row],[CODTRA7]]</f>
        <v>0</v>
      </c>
      <c r="BB822" s="7" t="e">
        <f ca="1">+Tabla1[[#This Row],[CODTRA8]]</f>
        <v>#NAME?</v>
      </c>
      <c r="BC822" s="7">
        <f>+Tabla1[[#This Row],[SEXO]]</f>
        <v>2</v>
      </c>
      <c r="BD822" s="7">
        <v>9589</v>
      </c>
      <c r="BE822" s="7"/>
      <c r="BF822" s="7">
        <v>959616135</v>
      </c>
      <c r="BG822" s="10" t="s">
        <v>1704</v>
      </c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</row>
    <row r="823" spans="1:88" ht="15" x14ac:dyDescent="0.25">
      <c r="A823">
        <v>822</v>
      </c>
      <c r="B823" s="28">
        <v>266</v>
      </c>
      <c r="C823" s="28" t="s">
        <v>1349</v>
      </c>
      <c r="D823" s="45">
        <v>4646697</v>
      </c>
      <c r="E823" s="29" t="s">
        <v>3167</v>
      </c>
      <c r="F823" s="29" t="s">
        <v>3168</v>
      </c>
      <c r="G823" s="29" t="s">
        <v>1736</v>
      </c>
      <c r="H823" s="30">
        <f t="shared" si="127"/>
        <v>25792</v>
      </c>
      <c r="I823" s="29" t="s">
        <v>1737</v>
      </c>
      <c r="J823" s="28">
        <v>0</v>
      </c>
      <c r="K823" s="31">
        <v>0</v>
      </c>
      <c r="L823" s="7"/>
      <c r="M823" s="7"/>
      <c r="N823" s="7"/>
      <c r="O823" s="32" t="str">
        <f>"Retención Judicial "&amp;(Tabla1[[#This Row],[JUDICIAL]]*100)&amp;"%"</f>
        <v>Retención Judicial 0%</v>
      </c>
      <c r="P823" s="7"/>
      <c r="Q823" s="33">
        <f t="shared" si="132"/>
        <v>930</v>
      </c>
      <c r="R823" s="34">
        <f>+Tabla1[[#This Row],[MINIMO VITAL]]*9%</f>
        <v>83.7</v>
      </c>
      <c r="S823" s="7"/>
      <c r="T823" s="7">
        <f t="shared" ca="1" si="123"/>
        <v>48</v>
      </c>
      <c r="U823" s="7" t="str">
        <f t="shared" si="124"/>
        <v>04646697</v>
      </c>
      <c r="V823" s="7"/>
      <c r="W823" s="7"/>
      <c r="X823" s="7"/>
      <c r="Y823" s="7"/>
      <c r="Z823" s="7"/>
      <c r="AA823" s="8">
        <f>+Tabla1[[#This Row],[FECHA DE
NACIMIENTO]]</f>
        <v>25792</v>
      </c>
      <c r="AB823" s="20"/>
      <c r="AC823" s="7"/>
      <c r="AD823" s="7" t="str">
        <f>IF(COUNTIF(D$1:D822,D823)=0,"OK","Duplicado")</f>
        <v>OK</v>
      </c>
      <c r="AE823" s="7" t="str">
        <f t="shared" ca="1" si="125"/>
        <v>Inactivo</v>
      </c>
      <c r="AF823" s="9" t="s">
        <v>1350</v>
      </c>
      <c r="AG823" s="9" t="str">
        <f t="shared" si="128"/>
        <v>CMAC</v>
      </c>
      <c r="AH823" s="7"/>
      <c r="AI823" s="7"/>
      <c r="AJ823" s="7"/>
      <c r="AK823" s="7"/>
      <c r="AL823" s="7"/>
      <c r="AM823" s="7"/>
      <c r="AN823" s="7"/>
      <c r="AO823" s="7" t="e">
        <f ca="1">SEPARARAPELLIDOS2018(Tabla1[[#This Row],[APELLIDOS Y NOMBRES]])</f>
        <v>#NAME?</v>
      </c>
      <c r="AP823" s="7">
        <f t="shared" ca="1" si="129"/>
        <v>0</v>
      </c>
      <c r="AQ823" s="7">
        <f t="shared" ca="1" si="130"/>
        <v>0</v>
      </c>
      <c r="AR823" s="7">
        <f t="shared" ca="1" si="131"/>
        <v>0</v>
      </c>
      <c r="AS823" s="7" t="e">
        <f ca="1">QuitarSimbolos(Tabla1[[#This Row],[CODTRA5]])</f>
        <v>#NAME?</v>
      </c>
      <c r="AT823" s="7" t="s">
        <v>1703</v>
      </c>
      <c r="AU823" s="7">
        <f t="shared" si="126"/>
        <v>1</v>
      </c>
      <c r="AV823" s="7">
        <v>1</v>
      </c>
      <c r="AW823" s="7" t="str">
        <f>+Tabla1[[#This Row],[DNI23]]</f>
        <v>04646697</v>
      </c>
      <c r="AX823" s="7">
        <v>604</v>
      </c>
      <c r="AY823" s="11">
        <f>+Tabla1[[#This Row],[FECHA DE
NACIMIENTO]]</f>
        <v>25792</v>
      </c>
      <c r="AZ823" s="7">
        <f ca="1">+Tabla1[[#This Row],[CODTRA6]]</f>
        <v>0</v>
      </c>
      <c r="BA823" s="7">
        <f ca="1">+Tabla1[[#This Row],[CODTRA7]]</f>
        <v>0</v>
      </c>
      <c r="BB823" s="7" t="e">
        <f ca="1">+Tabla1[[#This Row],[CODTRA8]]</f>
        <v>#NAME?</v>
      </c>
      <c r="BC823" s="7">
        <f>+Tabla1[[#This Row],[SEXO]]</f>
        <v>1</v>
      </c>
      <c r="BD823" s="7">
        <v>9589</v>
      </c>
      <c r="BE823" s="7"/>
      <c r="BF823" s="7">
        <v>959616135</v>
      </c>
      <c r="BG823" s="10" t="s">
        <v>1704</v>
      </c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</row>
    <row r="824" spans="1:88" ht="15" x14ac:dyDescent="0.25">
      <c r="A824">
        <v>823</v>
      </c>
      <c r="B824" s="28">
        <v>1218</v>
      </c>
      <c r="C824" s="28" t="s">
        <v>1351</v>
      </c>
      <c r="D824" s="45">
        <v>70815664</v>
      </c>
      <c r="E824" s="29" t="s">
        <v>3169</v>
      </c>
      <c r="F824" s="29"/>
      <c r="G824" s="29" t="s">
        <v>1702</v>
      </c>
      <c r="H824" s="30">
        <f t="shared" si="127"/>
        <v>34696</v>
      </c>
      <c r="I824" s="29"/>
      <c r="J824" s="28">
        <v>0</v>
      </c>
      <c r="K824" s="31">
        <v>0</v>
      </c>
      <c r="L824" s="7"/>
      <c r="M824" s="7"/>
      <c r="N824" s="7"/>
      <c r="O824" s="32" t="str">
        <f>"Retención Judicial "&amp;(Tabla1[[#This Row],[JUDICIAL]]*100)&amp;"%"</f>
        <v>Retención Judicial 0%</v>
      </c>
      <c r="P824" s="7"/>
      <c r="Q824" s="33">
        <f t="shared" si="132"/>
        <v>930</v>
      </c>
      <c r="R824" s="34">
        <f>+Tabla1[[#This Row],[MINIMO VITAL]]*9%</f>
        <v>83.7</v>
      </c>
      <c r="S824" s="7"/>
      <c r="T824" s="7">
        <f t="shared" ca="1" si="123"/>
        <v>24</v>
      </c>
      <c r="U824" s="7" t="str">
        <f t="shared" si="124"/>
        <v>70815664</v>
      </c>
      <c r="V824" s="7"/>
      <c r="W824" s="7"/>
      <c r="X824" s="7"/>
      <c r="Y824" s="7"/>
      <c r="Z824" s="7"/>
      <c r="AA824" s="8">
        <f>+Tabla1[[#This Row],[FECHA DE
NACIMIENTO]]</f>
        <v>34696</v>
      </c>
      <c r="AB824" s="20"/>
      <c r="AC824" s="7"/>
      <c r="AD824" s="7" t="str">
        <f>IF(COUNTIF(D$1:D823,D824)=0,"OK","Duplicado")</f>
        <v>OK</v>
      </c>
      <c r="AE824" s="7" t="str">
        <f t="shared" ca="1" si="125"/>
        <v>Inactivo</v>
      </c>
      <c r="AF824" s="9" t="s">
        <v>1352</v>
      </c>
      <c r="AG824" s="9" t="str">
        <f t="shared" si="128"/>
        <v>CMAC</v>
      </c>
      <c r="AH824" s="7"/>
      <c r="AI824" s="7"/>
      <c r="AJ824" s="7"/>
      <c r="AK824" s="7"/>
      <c r="AL824" s="7"/>
      <c r="AM824" s="7"/>
      <c r="AN824" s="7"/>
      <c r="AO824" s="7" t="e">
        <f ca="1">SEPARARAPELLIDOS2018(Tabla1[[#This Row],[APELLIDOS Y NOMBRES]])</f>
        <v>#NAME?</v>
      </c>
      <c r="AP824" s="7">
        <f t="shared" ca="1" si="129"/>
        <v>0</v>
      </c>
      <c r="AQ824" s="7">
        <f t="shared" ca="1" si="130"/>
        <v>0</v>
      </c>
      <c r="AR824" s="7">
        <f t="shared" ca="1" si="131"/>
        <v>0</v>
      </c>
      <c r="AS824" s="7" t="e">
        <f ca="1">QuitarSimbolos(Tabla1[[#This Row],[CODTRA5]])</f>
        <v>#NAME?</v>
      </c>
      <c r="AT824" s="7" t="s">
        <v>1703</v>
      </c>
      <c r="AU824" s="7">
        <f t="shared" si="126"/>
        <v>1</v>
      </c>
      <c r="AV824" s="7">
        <v>1</v>
      </c>
      <c r="AW824" s="7" t="str">
        <f>+Tabla1[[#This Row],[DNI23]]</f>
        <v>70815664</v>
      </c>
      <c r="AX824" s="7">
        <v>604</v>
      </c>
      <c r="AY824" s="11">
        <f>+Tabla1[[#This Row],[FECHA DE
NACIMIENTO]]</f>
        <v>34696</v>
      </c>
      <c r="AZ824" s="7">
        <f ca="1">+Tabla1[[#This Row],[CODTRA6]]</f>
        <v>0</v>
      </c>
      <c r="BA824" s="7">
        <f ca="1">+Tabla1[[#This Row],[CODTRA7]]</f>
        <v>0</v>
      </c>
      <c r="BB824" s="7" t="e">
        <f ca="1">+Tabla1[[#This Row],[CODTRA8]]</f>
        <v>#NAME?</v>
      </c>
      <c r="BC824" s="7">
        <f>+Tabla1[[#This Row],[SEXO]]</f>
        <v>1</v>
      </c>
      <c r="BD824" s="7">
        <v>9589</v>
      </c>
      <c r="BE824" s="7"/>
      <c r="BF824" s="7">
        <v>959616135</v>
      </c>
      <c r="BG824" s="10" t="s">
        <v>1704</v>
      </c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</row>
    <row r="825" spans="1:88" ht="15" x14ac:dyDescent="0.25">
      <c r="A825">
        <v>824</v>
      </c>
      <c r="B825" s="28">
        <v>1219</v>
      </c>
      <c r="C825" s="28" t="s">
        <v>1353</v>
      </c>
      <c r="D825" s="45">
        <v>62811537</v>
      </c>
      <c r="E825" s="35" t="s">
        <v>3170</v>
      </c>
      <c r="F825" s="35"/>
      <c r="G825" s="29" t="s">
        <v>1702</v>
      </c>
      <c r="H825" s="30">
        <f t="shared" si="127"/>
        <v>35019</v>
      </c>
      <c r="I825" s="29"/>
      <c r="J825" s="28">
        <v>0</v>
      </c>
      <c r="K825" s="31">
        <v>0</v>
      </c>
      <c r="L825" s="7"/>
      <c r="M825" s="7"/>
      <c r="N825" s="7"/>
      <c r="O825" s="32" t="str">
        <f>"Retención Judicial "&amp;(Tabla1[[#This Row],[JUDICIAL]]*100)&amp;"%"</f>
        <v>Retención Judicial 0%</v>
      </c>
      <c r="P825" s="7"/>
      <c r="Q825" s="33">
        <f t="shared" si="132"/>
        <v>930</v>
      </c>
      <c r="R825" s="34">
        <f>+Tabla1[[#This Row],[MINIMO VITAL]]*9%</f>
        <v>83.7</v>
      </c>
      <c r="S825" s="7"/>
      <c r="T825" s="7">
        <f t="shared" ca="1" si="123"/>
        <v>23</v>
      </c>
      <c r="U825" s="7" t="str">
        <f t="shared" si="124"/>
        <v>62811537</v>
      </c>
      <c r="V825" s="7"/>
      <c r="W825" s="7"/>
      <c r="X825" s="7"/>
      <c r="Y825" s="7"/>
      <c r="Z825" s="7"/>
      <c r="AA825" s="8">
        <f>+Tabla1[[#This Row],[FECHA DE
NACIMIENTO]]</f>
        <v>35019</v>
      </c>
      <c r="AB825" s="20"/>
      <c r="AC825" s="7"/>
      <c r="AD825" s="7" t="str">
        <f>IF(COUNTIF(D$1:D824,D825)=0,"OK","Duplicado")</f>
        <v>OK</v>
      </c>
      <c r="AE825" s="7" t="str">
        <f t="shared" ca="1" si="125"/>
        <v>Inactivo</v>
      </c>
      <c r="AF825" s="9" t="s">
        <v>1354</v>
      </c>
      <c r="AG825" s="9" t="str">
        <f t="shared" si="128"/>
        <v>CMAC</v>
      </c>
      <c r="AH825" s="7"/>
      <c r="AI825" s="7"/>
      <c r="AJ825" s="7"/>
      <c r="AK825" s="7"/>
      <c r="AL825" s="7"/>
      <c r="AM825" s="7"/>
      <c r="AN825" s="7"/>
      <c r="AO825" s="7" t="e">
        <f ca="1">SEPARARAPELLIDOS2018(Tabla1[[#This Row],[APELLIDOS Y NOMBRES]])</f>
        <v>#NAME?</v>
      </c>
      <c r="AP825" s="7">
        <f t="shared" ca="1" si="129"/>
        <v>0</v>
      </c>
      <c r="AQ825" s="7">
        <f t="shared" ca="1" si="130"/>
        <v>0</v>
      </c>
      <c r="AR825" s="7">
        <f t="shared" ca="1" si="131"/>
        <v>0</v>
      </c>
      <c r="AS825" s="7" t="e">
        <f ca="1">QuitarSimbolos(Tabla1[[#This Row],[CODTRA5]])</f>
        <v>#NAME?</v>
      </c>
      <c r="AT825" s="7" t="s">
        <v>1703</v>
      </c>
      <c r="AU825" s="7">
        <f t="shared" si="126"/>
        <v>1</v>
      </c>
      <c r="AV825" s="7">
        <v>1</v>
      </c>
      <c r="AW825" s="7" t="str">
        <f>+Tabla1[[#This Row],[DNI23]]</f>
        <v>62811537</v>
      </c>
      <c r="AX825" s="7">
        <v>604</v>
      </c>
      <c r="AY825" s="11">
        <f>+Tabla1[[#This Row],[FECHA DE
NACIMIENTO]]</f>
        <v>35019</v>
      </c>
      <c r="AZ825" s="7">
        <f ca="1">+Tabla1[[#This Row],[CODTRA6]]</f>
        <v>0</v>
      </c>
      <c r="BA825" s="7">
        <f ca="1">+Tabla1[[#This Row],[CODTRA7]]</f>
        <v>0</v>
      </c>
      <c r="BB825" s="7" t="e">
        <f ca="1">+Tabla1[[#This Row],[CODTRA8]]</f>
        <v>#NAME?</v>
      </c>
      <c r="BC825" s="7">
        <f>+Tabla1[[#This Row],[SEXO]]</f>
        <v>1</v>
      </c>
      <c r="BD825" s="7">
        <v>9589</v>
      </c>
      <c r="BE825" s="7"/>
      <c r="BF825" s="7">
        <v>959616135</v>
      </c>
      <c r="BG825" s="10" t="s">
        <v>1704</v>
      </c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</row>
    <row r="826" spans="1:88" ht="15" x14ac:dyDescent="0.25">
      <c r="A826">
        <v>825</v>
      </c>
      <c r="B826" s="28">
        <v>335</v>
      </c>
      <c r="C826" s="28" t="s">
        <v>1355</v>
      </c>
      <c r="D826" s="45">
        <v>30846881</v>
      </c>
      <c r="E826" s="35" t="s">
        <v>3566</v>
      </c>
      <c r="F826" s="29" t="s">
        <v>1720</v>
      </c>
      <c r="G826" s="29" t="s">
        <v>1702</v>
      </c>
      <c r="H826" s="30">
        <f t="shared" si="127"/>
        <v>26824</v>
      </c>
      <c r="I826" s="29" t="s">
        <v>1720</v>
      </c>
      <c r="J826" s="28">
        <v>0</v>
      </c>
      <c r="K826" s="31">
        <v>0</v>
      </c>
      <c r="L826" s="7"/>
      <c r="M826" s="7"/>
      <c r="N826" s="7"/>
      <c r="O826" s="32" t="str">
        <f>"Retención Judicial "&amp;(Tabla1[[#This Row],[JUDICIAL]]*100)&amp;"%"</f>
        <v>Retención Judicial 0%</v>
      </c>
      <c r="P826" s="7"/>
      <c r="Q826" s="33">
        <f t="shared" si="132"/>
        <v>930</v>
      </c>
      <c r="R826" s="34">
        <f>+Tabla1[[#This Row],[MINIMO VITAL]]*9%</f>
        <v>83.7</v>
      </c>
      <c r="S826" s="7"/>
      <c r="T826" s="7">
        <f t="shared" ca="1" si="123"/>
        <v>45</v>
      </c>
      <c r="U826" s="7" t="str">
        <f t="shared" si="124"/>
        <v>30846881</v>
      </c>
      <c r="V826" s="7"/>
      <c r="W826" s="7"/>
      <c r="X826" s="7"/>
      <c r="Y826" s="7"/>
      <c r="Z826" s="7"/>
      <c r="AA826" s="8">
        <f>+Tabla1[[#This Row],[FECHA DE
NACIMIENTO]]</f>
        <v>26824</v>
      </c>
      <c r="AB826" s="20"/>
      <c r="AC826" s="7"/>
      <c r="AD826" s="7" t="str">
        <f>IF(COUNTIF(D$1:D825,D826)=0,"OK","Duplicado")</f>
        <v>OK</v>
      </c>
      <c r="AE826" s="7" t="str">
        <f t="shared" ca="1" si="125"/>
        <v>Inactivo</v>
      </c>
      <c r="AF826" s="9" t="s">
        <v>1720</v>
      </c>
      <c r="AG826" s="9" t="str">
        <f t="shared" si="128"/>
        <v/>
      </c>
      <c r="AH826" s="7"/>
      <c r="AI826" s="7"/>
      <c r="AJ826" s="7"/>
      <c r="AK826" s="7"/>
      <c r="AL826" s="7"/>
      <c r="AM826" s="7"/>
      <c r="AN826" s="7"/>
      <c r="AO826" s="7" t="e">
        <f ca="1">SEPARARAPELLIDOS2018(Tabla1[[#This Row],[APELLIDOS Y NOMBRES]])</f>
        <v>#NAME?</v>
      </c>
      <c r="AP826" s="7">
        <f t="shared" ca="1" si="129"/>
        <v>0</v>
      </c>
      <c r="AQ826" s="7">
        <f t="shared" ca="1" si="130"/>
        <v>0</v>
      </c>
      <c r="AR826" s="7">
        <f t="shared" ca="1" si="131"/>
        <v>0</v>
      </c>
      <c r="AS826" s="7" t="e">
        <f ca="1">QuitarSimbolos(Tabla1[[#This Row],[CODTRA5]])</f>
        <v>#NAME?</v>
      </c>
      <c r="AT826" s="7" t="s">
        <v>1703</v>
      </c>
      <c r="AU826" s="7">
        <f t="shared" si="126"/>
        <v>1</v>
      </c>
      <c r="AV826" s="7">
        <v>1</v>
      </c>
      <c r="AW826" s="7" t="str">
        <f>+Tabla1[[#This Row],[DNI23]]</f>
        <v>30846881</v>
      </c>
      <c r="AX826" s="7">
        <v>604</v>
      </c>
      <c r="AY826" s="11">
        <f>+Tabla1[[#This Row],[FECHA DE
NACIMIENTO]]</f>
        <v>26824</v>
      </c>
      <c r="AZ826" s="7">
        <f ca="1">+Tabla1[[#This Row],[CODTRA6]]</f>
        <v>0</v>
      </c>
      <c r="BA826" s="7">
        <f ca="1">+Tabla1[[#This Row],[CODTRA7]]</f>
        <v>0</v>
      </c>
      <c r="BB826" s="7" t="e">
        <f ca="1">+Tabla1[[#This Row],[CODTRA8]]</f>
        <v>#NAME?</v>
      </c>
      <c r="BC826" s="7">
        <f>+Tabla1[[#This Row],[SEXO]]</f>
        <v>1</v>
      </c>
      <c r="BD826" s="7">
        <v>9589</v>
      </c>
      <c r="BE826" s="7"/>
      <c r="BF826" s="7">
        <v>959616135</v>
      </c>
      <c r="BG826" s="10" t="s">
        <v>1704</v>
      </c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</row>
    <row r="827" spans="1:88" ht="15" x14ac:dyDescent="0.25">
      <c r="A827">
        <v>826</v>
      </c>
      <c r="B827" s="28">
        <v>32</v>
      </c>
      <c r="C827" s="28" t="s">
        <v>1356</v>
      </c>
      <c r="D827" s="45">
        <v>40040443</v>
      </c>
      <c r="E827" s="35" t="s">
        <v>3171</v>
      </c>
      <c r="F827" s="29"/>
      <c r="G827" s="29" t="s">
        <v>1702</v>
      </c>
      <c r="H827" s="30">
        <f t="shared" si="127"/>
        <v>28850</v>
      </c>
      <c r="I827" s="29"/>
      <c r="J827" s="28">
        <v>0</v>
      </c>
      <c r="K827" s="31">
        <v>0</v>
      </c>
      <c r="L827" s="7"/>
      <c r="M827" s="7"/>
      <c r="N827" s="7"/>
      <c r="O827" s="32" t="str">
        <f>"Retención Judicial "&amp;(Tabla1[[#This Row],[JUDICIAL]]*100)&amp;"%"</f>
        <v>Retención Judicial 0%</v>
      </c>
      <c r="P827" s="7"/>
      <c r="Q827" s="33">
        <f t="shared" si="132"/>
        <v>930</v>
      </c>
      <c r="R827" s="34">
        <f>+Tabla1[[#This Row],[MINIMO VITAL]]*9%</f>
        <v>83.7</v>
      </c>
      <c r="S827" s="7"/>
      <c r="T827" s="7">
        <f t="shared" ca="1" si="123"/>
        <v>40</v>
      </c>
      <c r="U827" s="7" t="str">
        <f t="shared" si="124"/>
        <v>40040443</v>
      </c>
      <c r="V827" s="7"/>
      <c r="W827" s="7"/>
      <c r="X827" s="7"/>
      <c r="Y827" s="7"/>
      <c r="Z827" s="7"/>
      <c r="AA827" s="8">
        <f>+Tabla1[[#This Row],[FECHA DE
NACIMIENTO]]</f>
        <v>28850</v>
      </c>
      <c r="AB827" s="20"/>
      <c r="AC827" s="7"/>
      <c r="AD827" s="7" t="str">
        <f>IF(COUNTIF(D$1:D826,D827)=0,"OK","Duplicado")</f>
        <v>OK</v>
      </c>
      <c r="AE827" s="7" t="str">
        <f t="shared" ca="1" si="125"/>
        <v>Inactivo</v>
      </c>
      <c r="AF827" s="9" t="s">
        <v>1357</v>
      </c>
      <c r="AG827" s="9" t="str">
        <f t="shared" si="128"/>
        <v>CMAC</v>
      </c>
      <c r="AH827" s="7"/>
      <c r="AI827" s="7"/>
      <c r="AJ827" s="7"/>
      <c r="AK827" s="7"/>
      <c r="AL827" s="7"/>
      <c r="AM827" s="7"/>
      <c r="AN827" s="7"/>
      <c r="AO827" s="7" t="e">
        <f ca="1">SEPARARAPELLIDOS2018(Tabla1[[#This Row],[APELLIDOS Y NOMBRES]])</f>
        <v>#NAME?</v>
      </c>
      <c r="AP827" s="7">
        <f t="shared" ca="1" si="129"/>
        <v>0</v>
      </c>
      <c r="AQ827" s="7">
        <f t="shared" ca="1" si="130"/>
        <v>0</v>
      </c>
      <c r="AR827" s="7">
        <f t="shared" ca="1" si="131"/>
        <v>0</v>
      </c>
      <c r="AS827" s="7" t="e">
        <f ca="1">QuitarSimbolos(Tabla1[[#This Row],[CODTRA5]])</f>
        <v>#NAME?</v>
      </c>
      <c r="AT827" s="7" t="s">
        <v>1703</v>
      </c>
      <c r="AU827" s="7">
        <f t="shared" si="126"/>
        <v>1</v>
      </c>
      <c r="AV827" s="7">
        <v>1</v>
      </c>
      <c r="AW827" s="7" t="str">
        <f>+Tabla1[[#This Row],[DNI23]]</f>
        <v>40040443</v>
      </c>
      <c r="AX827" s="7">
        <v>604</v>
      </c>
      <c r="AY827" s="11">
        <f>+Tabla1[[#This Row],[FECHA DE
NACIMIENTO]]</f>
        <v>28850</v>
      </c>
      <c r="AZ827" s="7">
        <f ca="1">+Tabla1[[#This Row],[CODTRA6]]</f>
        <v>0</v>
      </c>
      <c r="BA827" s="7">
        <f ca="1">+Tabla1[[#This Row],[CODTRA7]]</f>
        <v>0</v>
      </c>
      <c r="BB827" s="7" t="e">
        <f ca="1">+Tabla1[[#This Row],[CODTRA8]]</f>
        <v>#NAME?</v>
      </c>
      <c r="BC827" s="7">
        <f>+Tabla1[[#This Row],[SEXO]]</f>
        <v>1</v>
      </c>
      <c r="BD827" s="7">
        <v>9589</v>
      </c>
      <c r="BE827" s="7"/>
      <c r="BF827" s="7">
        <v>959616135</v>
      </c>
      <c r="BG827" s="10" t="s">
        <v>1704</v>
      </c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</row>
    <row r="828" spans="1:88" ht="15" x14ac:dyDescent="0.25">
      <c r="A828">
        <v>827</v>
      </c>
      <c r="B828" s="28">
        <v>315</v>
      </c>
      <c r="C828" s="28" t="s">
        <v>3570</v>
      </c>
      <c r="D828" s="45">
        <v>30857231</v>
      </c>
      <c r="E828" s="35" t="s">
        <v>3567</v>
      </c>
      <c r="F828" s="35" t="s">
        <v>3709</v>
      </c>
      <c r="G828" s="35" t="s">
        <v>1736</v>
      </c>
      <c r="H828" s="30">
        <f t="shared" si="127"/>
        <v>28443</v>
      </c>
      <c r="I828" s="29" t="s">
        <v>1710</v>
      </c>
      <c r="J828" s="28">
        <v>0</v>
      </c>
      <c r="K828" s="31">
        <v>0</v>
      </c>
      <c r="L828" s="7"/>
      <c r="M828" s="7"/>
      <c r="N828" s="7"/>
      <c r="O828" s="32" t="str">
        <f>"Retención Judicial "&amp;(Tabla1[[#This Row],[JUDICIAL]]*100)&amp;"%"</f>
        <v>Retención Judicial 0%</v>
      </c>
      <c r="P828" s="7"/>
      <c r="Q828" s="33">
        <f t="shared" si="132"/>
        <v>930</v>
      </c>
      <c r="R828" s="34">
        <f>+Tabla1[[#This Row],[MINIMO VITAL]]*9%</f>
        <v>83.7</v>
      </c>
      <c r="S828" s="7"/>
      <c r="T828" s="7">
        <f t="shared" ca="1" si="123"/>
        <v>41</v>
      </c>
      <c r="U828" s="7" t="str">
        <f t="shared" si="124"/>
        <v>30857231</v>
      </c>
      <c r="V828" s="7"/>
      <c r="W828" s="7"/>
      <c r="X828" s="7"/>
      <c r="Y828" s="7"/>
      <c r="Z828" s="7"/>
      <c r="AA828" s="8">
        <f>+Tabla1[[#This Row],[FECHA DE
NACIMIENTO]]</f>
        <v>28443</v>
      </c>
      <c r="AB828" s="20"/>
      <c r="AC828" s="7"/>
      <c r="AD828" s="7" t="str">
        <f>IF(COUNTIF(D$1:D827,D828)=0,"OK","Duplicado")</f>
        <v>OK</v>
      </c>
      <c r="AE828" s="7" t="str">
        <f t="shared" ca="1" si="125"/>
        <v>Inactivo</v>
      </c>
      <c r="AF828" s="9" t="s">
        <v>1720</v>
      </c>
      <c r="AG828" s="9" t="str">
        <f t="shared" si="128"/>
        <v/>
      </c>
      <c r="AH828" s="7"/>
      <c r="AI828" s="7"/>
      <c r="AJ828" s="7"/>
      <c r="AK828" s="7"/>
      <c r="AL828" s="7"/>
      <c r="AM828" s="7"/>
      <c r="AN828" s="7"/>
      <c r="AO828" s="7" t="e">
        <f ca="1">SEPARARAPELLIDOS2018(Tabla1[[#This Row],[APELLIDOS Y NOMBRES]])</f>
        <v>#NAME?</v>
      </c>
      <c r="AP828" s="7">
        <f t="shared" ca="1" si="129"/>
        <v>0</v>
      </c>
      <c r="AQ828" s="7">
        <f t="shared" ca="1" si="130"/>
        <v>0</v>
      </c>
      <c r="AR828" s="7">
        <f t="shared" ca="1" si="131"/>
        <v>0</v>
      </c>
      <c r="AS828" s="7" t="e">
        <f ca="1">QuitarSimbolos(Tabla1[[#This Row],[CODTRA5]])</f>
        <v>#NAME?</v>
      </c>
      <c r="AT828" s="7" t="s">
        <v>1703</v>
      </c>
      <c r="AU828" s="7">
        <f t="shared" si="126"/>
        <v>1</v>
      </c>
      <c r="AV828" s="7">
        <v>1</v>
      </c>
      <c r="AW828" s="7" t="str">
        <f>+Tabla1[[#This Row],[DNI23]]</f>
        <v>30857231</v>
      </c>
      <c r="AX828" s="7">
        <v>604</v>
      </c>
      <c r="AY828" s="11">
        <f>+Tabla1[[#This Row],[FECHA DE
NACIMIENTO]]</f>
        <v>28443</v>
      </c>
      <c r="AZ828" s="7">
        <f ca="1">+Tabla1[[#This Row],[CODTRA6]]</f>
        <v>0</v>
      </c>
      <c r="BA828" s="7">
        <f ca="1">+Tabla1[[#This Row],[CODTRA7]]</f>
        <v>0</v>
      </c>
      <c r="BB828" s="7" t="e">
        <f ca="1">+Tabla1[[#This Row],[CODTRA8]]</f>
        <v>#NAME?</v>
      </c>
      <c r="BC828" s="7">
        <f>+Tabla1[[#This Row],[SEXO]]</f>
        <v>1</v>
      </c>
      <c r="BD828" s="7">
        <v>9589</v>
      </c>
      <c r="BE828" s="7"/>
      <c r="BF828" s="7">
        <v>959616135</v>
      </c>
      <c r="BG828" s="10" t="s">
        <v>1704</v>
      </c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</row>
    <row r="829" spans="1:88" ht="15" x14ac:dyDescent="0.25">
      <c r="A829">
        <v>828</v>
      </c>
      <c r="B829" s="28">
        <v>422</v>
      </c>
      <c r="C829" s="28" t="s">
        <v>1358</v>
      </c>
      <c r="D829" s="45">
        <v>42640150</v>
      </c>
      <c r="E829" s="35" t="s">
        <v>3568</v>
      </c>
      <c r="F829" s="29" t="s">
        <v>1720</v>
      </c>
      <c r="G829" s="29" t="s">
        <v>1702</v>
      </c>
      <c r="H829" s="30">
        <f t="shared" si="127"/>
        <v>30869</v>
      </c>
      <c r="I829" s="29" t="s">
        <v>1720</v>
      </c>
      <c r="J829" s="28">
        <v>0</v>
      </c>
      <c r="K829" s="31">
        <v>0</v>
      </c>
      <c r="L829" s="7"/>
      <c r="M829" s="7"/>
      <c r="N829" s="7"/>
      <c r="O829" s="32" t="str">
        <f>"Retención Judicial "&amp;(Tabla1[[#This Row],[JUDICIAL]]*100)&amp;"%"</f>
        <v>Retención Judicial 0%</v>
      </c>
      <c r="P829" s="7"/>
      <c r="Q829" s="33">
        <f t="shared" si="132"/>
        <v>930</v>
      </c>
      <c r="R829" s="34">
        <f>+Tabla1[[#This Row],[MINIMO VITAL]]*9%</f>
        <v>83.7</v>
      </c>
      <c r="S829" s="7"/>
      <c r="T829" s="7">
        <f t="shared" ca="1" si="123"/>
        <v>34</v>
      </c>
      <c r="U829" s="7" t="str">
        <f t="shared" si="124"/>
        <v>42640150</v>
      </c>
      <c r="V829" s="7"/>
      <c r="W829" s="7"/>
      <c r="X829" s="7"/>
      <c r="Y829" s="7"/>
      <c r="Z829" s="7"/>
      <c r="AA829" s="8">
        <f>+Tabla1[[#This Row],[FECHA DE
NACIMIENTO]]</f>
        <v>30869</v>
      </c>
      <c r="AB829" s="20"/>
      <c r="AC829" s="7"/>
      <c r="AD829" s="7" t="str">
        <f>IF(COUNTIF(D$1:D828,D829)=0,"OK","Duplicado")</f>
        <v>OK</v>
      </c>
      <c r="AE829" s="7" t="str">
        <f t="shared" ca="1" si="125"/>
        <v>Inactivo</v>
      </c>
      <c r="AF829" s="9" t="s">
        <v>1720</v>
      </c>
      <c r="AG829" s="9" t="str">
        <f t="shared" si="128"/>
        <v/>
      </c>
      <c r="AH829" s="7"/>
      <c r="AI829" s="7"/>
      <c r="AJ829" s="7"/>
      <c r="AK829" s="7"/>
      <c r="AL829" s="7"/>
      <c r="AM829" s="7"/>
      <c r="AN829" s="7"/>
      <c r="AO829" s="7" t="e">
        <f ca="1">SEPARARAPELLIDOS2018(Tabla1[[#This Row],[APELLIDOS Y NOMBRES]])</f>
        <v>#NAME?</v>
      </c>
      <c r="AP829" s="7">
        <f t="shared" ca="1" si="129"/>
        <v>0</v>
      </c>
      <c r="AQ829" s="7">
        <f t="shared" ca="1" si="130"/>
        <v>0</v>
      </c>
      <c r="AR829" s="7">
        <f t="shared" ca="1" si="131"/>
        <v>0</v>
      </c>
      <c r="AS829" s="7" t="e">
        <f ca="1">QuitarSimbolos(Tabla1[[#This Row],[CODTRA5]])</f>
        <v>#NAME?</v>
      </c>
      <c r="AT829" s="7" t="s">
        <v>1703</v>
      </c>
      <c r="AU829" s="7">
        <f t="shared" si="126"/>
        <v>1</v>
      </c>
      <c r="AV829" s="7">
        <v>1</v>
      </c>
      <c r="AW829" s="7" t="str">
        <f>+Tabla1[[#This Row],[DNI23]]</f>
        <v>42640150</v>
      </c>
      <c r="AX829" s="7">
        <v>604</v>
      </c>
      <c r="AY829" s="11">
        <f>+Tabla1[[#This Row],[FECHA DE
NACIMIENTO]]</f>
        <v>30869</v>
      </c>
      <c r="AZ829" s="7">
        <f ca="1">+Tabla1[[#This Row],[CODTRA6]]</f>
        <v>0</v>
      </c>
      <c r="BA829" s="7">
        <f ca="1">+Tabla1[[#This Row],[CODTRA7]]</f>
        <v>0</v>
      </c>
      <c r="BB829" s="7" t="e">
        <f ca="1">+Tabla1[[#This Row],[CODTRA8]]</f>
        <v>#NAME?</v>
      </c>
      <c r="BC829" s="7">
        <f>+Tabla1[[#This Row],[SEXO]]</f>
        <v>1</v>
      </c>
      <c r="BD829" s="7">
        <v>9589</v>
      </c>
      <c r="BE829" s="7"/>
      <c r="BF829" s="7">
        <v>959616135</v>
      </c>
      <c r="BG829" s="10" t="s">
        <v>1704</v>
      </c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</row>
    <row r="830" spans="1:88" ht="15" x14ac:dyDescent="0.25">
      <c r="A830">
        <v>829</v>
      </c>
      <c r="B830" s="28">
        <v>70</v>
      </c>
      <c r="C830" s="28" t="s">
        <v>1359</v>
      </c>
      <c r="D830" s="45">
        <v>4649039</v>
      </c>
      <c r="E830" s="35" t="s">
        <v>3172</v>
      </c>
      <c r="F830" s="29" t="s">
        <v>3173</v>
      </c>
      <c r="G830" s="29" t="s">
        <v>1736</v>
      </c>
      <c r="H830" s="30">
        <f t="shared" si="127"/>
        <v>20823</v>
      </c>
      <c r="I830" s="29" t="s">
        <v>1737</v>
      </c>
      <c r="J830" s="28">
        <v>0</v>
      </c>
      <c r="K830" s="31">
        <v>0</v>
      </c>
      <c r="L830" s="7"/>
      <c r="M830" s="7"/>
      <c r="N830" s="7"/>
      <c r="O830" s="32" t="str">
        <f>"Retención Judicial "&amp;(Tabla1[[#This Row],[JUDICIAL]]*100)&amp;"%"</f>
        <v>Retención Judicial 0%</v>
      </c>
      <c r="P830" s="7"/>
      <c r="Q830" s="33">
        <f t="shared" si="132"/>
        <v>930</v>
      </c>
      <c r="R830" s="34">
        <f>+Tabla1[[#This Row],[MINIMO VITAL]]*9%</f>
        <v>83.7</v>
      </c>
      <c r="S830" s="7"/>
      <c r="T830" s="7">
        <f t="shared" ca="1" si="123"/>
        <v>62</v>
      </c>
      <c r="U830" s="7" t="str">
        <f t="shared" si="124"/>
        <v>04649039</v>
      </c>
      <c r="V830" s="7"/>
      <c r="W830" s="7"/>
      <c r="X830" s="7"/>
      <c r="Y830" s="7"/>
      <c r="Z830" s="7"/>
      <c r="AA830" s="8">
        <f>+Tabla1[[#This Row],[FECHA DE
NACIMIENTO]]</f>
        <v>20823</v>
      </c>
      <c r="AB830" s="20"/>
      <c r="AC830" s="7"/>
      <c r="AD830" s="7" t="str">
        <f>IF(COUNTIF(D$1:D829,D830)=0,"OK","Duplicado")</f>
        <v>OK</v>
      </c>
      <c r="AE830" s="7" t="str">
        <f t="shared" ca="1" si="125"/>
        <v>Inactivo</v>
      </c>
      <c r="AF830" s="9" t="s">
        <v>1360</v>
      </c>
      <c r="AG830" s="9" t="str">
        <f t="shared" si="128"/>
        <v>CMAC</v>
      </c>
      <c r="AH830" s="7"/>
      <c r="AI830" s="7"/>
      <c r="AJ830" s="7"/>
      <c r="AK830" s="7"/>
      <c r="AL830" s="7"/>
      <c r="AM830" s="7"/>
      <c r="AN830" s="7"/>
      <c r="AO830" s="7" t="e">
        <f ca="1">SEPARARAPELLIDOS2018(Tabla1[[#This Row],[APELLIDOS Y NOMBRES]])</f>
        <v>#NAME?</v>
      </c>
      <c r="AP830" s="7">
        <f t="shared" ca="1" si="129"/>
        <v>0</v>
      </c>
      <c r="AQ830" s="7">
        <f t="shared" ca="1" si="130"/>
        <v>0</v>
      </c>
      <c r="AR830" s="7">
        <f t="shared" ca="1" si="131"/>
        <v>0</v>
      </c>
      <c r="AS830" s="7" t="e">
        <f ca="1">QuitarSimbolos(Tabla1[[#This Row],[CODTRA5]])</f>
        <v>#NAME?</v>
      </c>
      <c r="AT830" s="7" t="s">
        <v>1703</v>
      </c>
      <c r="AU830" s="7">
        <f t="shared" si="126"/>
        <v>1</v>
      </c>
      <c r="AV830" s="7">
        <v>1</v>
      </c>
      <c r="AW830" s="7" t="str">
        <f>+Tabla1[[#This Row],[DNI23]]</f>
        <v>04649039</v>
      </c>
      <c r="AX830" s="7">
        <v>604</v>
      </c>
      <c r="AY830" s="11">
        <f>+Tabla1[[#This Row],[FECHA DE
NACIMIENTO]]</f>
        <v>20823</v>
      </c>
      <c r="AZ830" s="7">
        <f ca="1">+Tabla1[[#This Row],[CODTRA6]]</f>
        <v>0</v>
      </c>
      <c r="BA830" s="7">
        <f ca="1">+Tabla1[[#This Row],[CODTRA7]]</f>
        <v>0</v>
      </c>
      <c r="BB830" s="7" t="e">
        <f ca="1">+Tabla1[[#This Row],[CODTRA8]]</f>
        <v>#NAME?</v>
      </c>
      <c r="BC830" s="7">
        <f>+Tabla1[[#This Row],[SEXO]]</f>
        <v>1</v>
      </c>
      <c r="BD830" s="7">
        <v>9589</v>
      </c>
      <c r="BE830" s="7"/>
      <c r="BF830" s="7">
        <v>959616135</v>
      </c>
      <c r="BG830" s="10" t="s">
        <v>1704</v>
      </c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</row>
    <row r="831" spans="1:88" ht="15" x14ac:dyDescent="0.25">
      <c r="A831">
        <v>830</v>
      </c>
      <c r="B831" s="28">
        <v>1220</v>
      </c>
      <c r="C831" s="28" t="s">
        <v>1361</v>
      </c>
      <c r="D831" s="45">
        <v>32971198</v>
      </c>
      <c r="E831" s="35" t="s">
        <v>3174</v>
      </c>
      <c r="F831" s="35" t="s">
        <v>3175</v>
      </c>
      <c r="G831" s="29" t="s">
        <v>1736</v>
      </c>
      <c r="H831" s="30">
        <f t="shared" si="127"/>
        <v>27638</v>
      </c>
      <c r="I831" s="29" t="s">
        <v>1737</v>
      </c>
      <c r="J831" s="28">
        <v>0</v>
      </c>
      <c r="K831" s="31">
        <v>0</v>
      </c>
      <c r="L831" s="7"/>
      <c r="M831" s="7"/>
      <c r="N831" s="7"/>
      <c r="O831" s="32" t="str">
        <f>"Retención Judicial "&amp;(Tabla1[[#This Row],[JUDICIAL]]*100)&amp;"%"</f>
        <v>Retención Judicial 0%</v>
      </c>
      <c r="P831" s="7"/>
      <c r="Q831" s="33">
        <f t="shared" si="132"/>
        <v>930</v>
      </c>
      <c r="R831" s="34">
        <f>+Tabla1[[#This Row],[MINIMO VITAL]]*9%</f>
        <v>83.7</v>
      </c>
      <c r="S831" s="7"/>
      <c r="T831" s="7">
        <f t="shared" ca="1" si="123"/>
        <v>43</v>
      </c>
      <c r="U831" s="7" t="str">
        <f t="shared" si="124"/>
        <v>32971198</v>
      </c>
      <c r="V831" s="7"/>
      <c r="W831" s="7"/>
      <c r="X831" s="7"/>
      <c r="Y831" s="7"/>
      <c r="Z831" s="7"/>
      <c r="AA831" s="8">
        <f>+Tabla1[[#This Row],[FECHA DE
NACIMIENTO]]</f>
        <v>27638</v>
      </c>
      <c r="AB831" s="20"/>
      <c r="AC831" s="7"/>
      <c r="AD831" s="7" t="str">
        <f>IF(COUNTIF(D$1:D830,D831)=0,"OK","Duplicado")</f>
        <v>OK</v>
      </c>
      <c r="AE831" s="7" t="str">
        <f t="shared" ca="1" si="125"/>
        <v>Inactivo</v>
      </c>
      <c r="AF831" s="9" t="s">
        <v>1362</v>
      </c>
      <c r="AG831" s="9" t="str">
        <f t="shared" si="128"/>
        <v>CMAC</v>
      </c>
      <c r="AH831" s="7"/>
      <c r="AI831" s="7"/>
      <c r="AJ831" s="7"/>
      <c r="AK831" s="7"/>
      <c r="AL831" s="7"/>
      <c r="AM831" s="7"/>
      <c r="AN831" s="7"/>
      <c r="AO831" s="7" t="e">
        <f ca="1">SEPARARAPELLIDOS2018(Tabla1[[#This Row],[APELLIDOS Y NOMBRES]])</f>
        <v>#NAME?</v>
      </c>
      <c r="AP831" s="7">
        <f t="shared" ca="1" si="129"/>
        <v>0</v>
      </c>
      <c r="AQ831" s="7">
        <f t="shared" ca="1" si="130"/>
        <v>0</v>
      </c>
      <c r="AR831" s="7">
        <f t="shared" ca="1" si="131"/>
        <v>0</v>
      </c>
      <c r="AS831" s="7" t="e">
        <f ca="1">QuitarSimbolos(Tabla1[[#This Row],[CODTRA5]])</f>
        <v>#NAME?</v>
      </c>
      <c r="AT831" s="7" t="s">
        <v>1703</v>
      </c>
      <c r="AU831" s="7">
        <f t="shared" si="126"/>
        <v>1</v>
      </c>
      <c r="AV831" s="7">
        <v>1</v>
      </c>
      <c r="AW831" s="7" t="str">
        <f>+Tabla1[[#This Row],[DNI23]]</f>
        <v>32971198</v>
      </c>
      <c r="AX831" s="7">
        <v>604</v>
      </c>
      <c r="AY831" s="11">
        <f>+Tabla1[[#This Row],[FECHA DE
NACIMIENTO]]</f>
        <v>27638</v>
      </c>
      <c r="AZ831" s="7">
        <f ca="1">+Tabla1[[#This Row],[CODTRA6]]</f>
        <v>0</v>
      </c>
      <c r="BA831" s="7">
        <f ca="1">+Tabla1[[#This Row],[CODTRA7]]</f>
        <v>0</v>
      </c>
      <c r="BB831" s="7" t="e">
        <f ca="1">+Tabla1[[#This Row],[CODTRA8]]</f>
        <v>#NAME?</v>
      </c>
      <c r="BC831" s="7">
        <f>+Tabla1[[#This Row],[SEXO]]</f>
        <v>1</v>
      </c>
      <c r="BD831" s="7">
        <v>9589</v>
      </c>
      <c r="BE831" s="7"/>
      <c r="BF831" s="7">
        <v>959616135</v>
      </c>
      <c r="BG831" s="10" t="s">
        <v>1704</v>
      </c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</row>
    <row r="832" spans="1:88" ht="15" x14ac:dyDescent="0.25">
      <c r="A832">
        <v>831</v>
      </c>
      <c r="B832" s="28">
        <v>1221</v>
      </c>
      <c r="C832" s="28" t="s">
        <v>1363</v>
      </c>
      <c r="D832" s="45">
        <v>40569213</v>
      </c>
      <c r="E832" s="35" t="s">
        <v>3176</v>
      </c>
      <c r="F832" s="35" t="s">
        <v>3177</v>
      </c>
      <c r="G832" s="29" t="s">
        <v>1736</v>
      </c>
      <c r="H832" s="30">
        <f t="shared" si="127"/>
        <v>28744</v>
      </c>
      <c r="I832" s="29" t="s">
        <v>1737</v>
      </c>
      <c r="J832" s="28">
        <v>0</v>
      </c>
      <c r="K832" s="31">
        <v>0</v>
      </c>
      <c r="L832" s="7"/>
      <c r="M832" s="7"/>
      <c r="N832" s="7"/>
      <c r="O832" s="32" t="str">
        <f>"Retención Judicial "&amp;(Tabla1[[#This Row],[JUDICIAL]]*100)&amp;"%"</f>
        <v>Retención Judicial 0%</v>
      </c>
      <c r="P832" s="7"/>
      <c r="Q832" s="33">
        <f t="shared" si="132"/>
        <v>930</v>
      </c>
      <c r="R832" s="34">
        <f>+Tabla1[[#This Row],[MINIMO VITAL]]*9%</f>
        <v>83.7</v>
      </c>
      <c r="S832" s="7"/>
      <c r="T832" s="7">
        <f t="shared" ca="1" si="123"/>
        <v>40</v>
      </c>
      <c r="U832" s="7" t="str">
        <f t="shared" si="124"/>
        <v>40569213</v>
      </c>
      <c r="V832" s="7"/>
      <c r="W832" s="7"/>
      <c r="X832" s="7"/>
      <c r="Y832" s="7"/>
      <c r="Z832" s="7"/>
      <c r="AA832" s="8">
        <f>+Tabla1[[#This Row],[FECHA DE
NACIMIENTO]]</f>
        <v>28744</v>
      </c>
      <c r="AB832" s="20"/>
      <c r="AC832" s="7"/>
      <c r="AD832" s="7" t="str">
        <f>IF(COUNTIF(D$1:D831,D832)=0,"OK","Duplicado")</f>
        <v>OK</v>
      </c>
      <c r="AE832" s="7" t="str">
        <f t="shared" ca="1" si="125"/>
        <v>Inactivo</v>
      </c>
      <c r="AF832" s="9" t="s">
        <v>1364</v>
      </c>
      <c r="AG832" s="9" t="str">
        <f t="shared" si="128"/>
        <v>CMAC</v>
      </c>
      <c r="AH832" s="7"/>
      <c r="AI832" s="7"/>
      <c r="AJ832" s="7"/>
      <c r="AK832" s="7"/>
      <c r="AL832" s="7"/>
      <c r="AM832" s="7"/>
      <c r="AN832" s="7"/>
      <c r="AO832" s="7" t="e">
        <f ca="1">SEPARARAPELLIDOS2018(Tabla1[[#This Row],[APELLIDOS Y NOMBRES]])</f>
        <v>#NAME?</v>
      </c>
      <c r="AP832" s="7">
        <f t="shared" ca="1" si="129"/>
        <v>0</v>
      </c>
      <c r="AQ832" s="7">
        <f t="shared" ca="1" si="130"/>
        <v>0</v>
      </c>
      <c r="AR832" s="7">
        <f t="shared" ca="1" si="131"/>
        <v>0</v>
      </c>
      <c r="AS832" s="7" t="e">
        <f ca="1">QuitarSimbolos(Tabla1[[#This Row],[CODTRA5]])</f>
        <v>#NAME?</v>
      </c>
      <c r="AT832" s="7" t="s">
        <v>1703</v>
      </c>
      <c r="AU832" s="7">
        <f t="shared" si="126"/>
        <v>1</v>
      </c>
      <c r="AV832" s="7">
        <v>1</v>
      </c>
      <c r="AW832" s="7" t="str">
        <f>+Tabla1[[#This Row],[DNI23]]</f>
        <v>40569213</v>
      </c>
      <c r="AX832" s="7">
        <v>604</v>
      </c>
      <c r="AY832" s="11">
        <f>+Tabla1[[#This Row],[FECHA DE
NACIMIENTO]]</f>
        <v>28744</v>
      </c>
      <c r="AZ832" s="7">
        <f ca="1">+Tabla1[[#This Row],[CODTRA6]]</f>
        <v>0</v>
      </c>
      <c r="BA832" s="7">
        <f ca="1">+Tabla1[[#This Row],[CODTRA7]]</f>
        <v>0</v>
      </c>
      <c r="BB832" s="7" t="e">
        <f ca="1">+Tabla1[[#This Row],[CODTRA8]]</f>
        <v>#NAME?</v>
      </c>
      <c r="BC832" s="7">
        <f>+Tabla1[[#This Row],[SEXO]]</f>
        <v>1</v>
      </c>
      <c r="BD832" s="7">
        <v>9589</v>
      </c>
      <c r="BE832" s="7"/>
      <c r="BF832" s="7">
        <v>959616135</v>
      </c>
      <c r="BG832" s="10" t="s">
        <v>1704</v>
      </c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</row>
    <row r="833" spans="1:88" ht="15" x14ac:dyDescent="0.25">
      <c r="A833">
        <v>832</v>
      </c>
      <c r="B833" s="28">
        <v>130</v>
      </c>
      <c r="C833" s="28" t="s">
        <v>1365</v>
      </c>
      <c r="D833" s="45">
        <v>4629398</v>
      </c>
      <c r="E833" s="35" t="s">
        <v>3178</v>
      </c>
      <c r="F833" s="29" t="s">
        <v>3179</v>
      </c>
      <c r="G833" s="29" t="s">
        <v>1742</v>
      </c>
      <c r="H833" s="30">
        <f t="shared" si="127"/>
        <v>21510</v>
      </c>
      <c r="I833" s="29" t="s">
        <v>1737</v>
      </c>
      <c r="J833" s="28">
        <v>0</v>
      </c>
      <c r="K833" s="31">
        <v>0</v>
      </c>
      <c r="L833" s="7"/>
      <c r="M833" s="7"/>
      <c r="N833" s="7"/>
      <c r="O833" s="32" t="str">
        <f>"Retención Judicial "&amp;(Tabla1[[#This Row],[JUDICIAL]]*100)&amp;"%"</f>
        <v>Retención Judicial 0%</v>
      </c>
      <c r="P833" s="7"/>
      <c r="Q833" s="33">
        <f t="shared" si="132"/>
        <v>930</v>
      </c>
      <c r="R833" s="34">
        <f>+Tabla1[[#This Row],[MINIMO VITAL]]*9%</f>
        <v>83.7</v>
      </c>
      <c r="S833" s="7"/>
      <c r="T833" s="7">
        <f t="shared" ca="1" si="123"/>
        <v>60</v>
      </c>
      <c r="U833" s="7" t="str">
        <f t="shared" si="124"/>
        <v>04629398</v>
      </c>
      <c r="V833" s="7"/>
      <c r="W833" s="7"/>
      <c r="X833" s="7"/>
      <c r="Y833" s="7"/>
      <c r="Z833" s="7"/>
      <c r="AA833" s="8">
        <f>+Tabla1[[#This Row],[FECHA DE
NACIMIENTO]]</f>
        <v>21510</v>
      </c>
      <c r="AB833" s="20"/>
      <c r="AC833" s="7"/>
      <c r="AD833" s="7" t="str">
        <f>IF(COUNTIF(D$1:D832,D833)=0,"OK","Duplicado")</f>
        <v>OK</v>
      </c>
      <c r="AE833" s="7" t="str">
        <f t="shared" ca="1" si="125"/>
        <v>Inactivo</v>
      </c>
      <c r="AF833" s="9" t="s">
        <v>1366</v>
      </c>
      <c r="AG833" s="9" t="str">
        <f t="shared" si="128"/>
        <v>CMAC</v>
      </c>
      <c r="AH833" s="7"/>
      <c r="AI833" s="7"/>
      <c r="AJ833" s="7"/>
      <c r="AK833" s="7"/>
      <c r="AL833" s="7"/>
      <c r="AM833" s="7"/>
      <c r="AN833" s="7"/>
      <c r="AO833" s="7" t="e">
        <f ca="1">SEPARARAPELLIDOS2018(Tabla1[[#This Row],[APELLIDOS Y NOMBRES]])</f>
        <v>#NAME?</v>
      </c>
      <c r="AP833" s="7">
        <f t="shared" ca="1" si="129"/>
        <v>0</v>
      </c>
      <c r="AQ833" s="7">
        <f t="shared" ca="1" si="130"/>
        <v>0</v>
      </c>
      <c r="AR833" s="7">
        <f t="shared" ca="1" si="131"/>
        <v>0</v>
      </c>
      <c r="AS833" s="7" t="e">
        <f ca="1">QuitarSimbolos(Tabla1[[#This Row],[CODTRA5]])</f>
        <v>#NAME?</v>
      </c>
      <c r="AT833" s="7" t="s">
        <v>1703</v>
      </c>
      <c r="AU833" s="7">
        <f t="shared" si="126"/>
        <v>1</v>
      </c>
      <c r="AV833" s="7">
        <v>1</v>
      </c>
      <c r="AW833" s="7" t="str">
        <f>+Tabla1[[#This Row],[DNI23]]</f>
        <v>04629398</v>
      </c>
      <c r="AX833" s="7">
        <v>604</v>
      </c>
      <c r="AY833" s="11">
        <f>+Tabla1[[#This Row],[FECHA DE
NACIMIENTO]]</f>
        <v>21510</v>
      </c>
      <c r="AZ833" s="7">
        <f ca="1">+Tabla1[[#This Row],[CODTRA6]]</f>
        <v>0</v>
      </c>
      <c r="BA833" s="7">
        <f ca="1">+Tabla1[[#This Row],[CODTRA7]]</f>
        <v>0</v>
      </c>
      <c r="BB833" s="7" t="e">
        <f ca="1">+Tabla1[[#This Row],[CODTRA8]]</f>
        <v>#NAME?</v>
      </c>
      <c r="BC833" s="7">
        <f>+Tabla1[[#This Row],[SEXO]]</f>
        <v>1</v>
      </c>
      <c r="BD833" s="7">
        <v>9589</v>
      </c>
      <c r="BE833" s="7"/>
      <c r="BF833" s="7">
        <v>959616135</v>
      </c>
      <c r="BG833" s="10" t="s">
        <v>1704</v>
      </c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</row>
    <row r="834" spans="1:88" ht="15" x14ac:dyDescent="0.25">
      <c r="A834">
        <v>833</v>
      </c>
      <c r="B834" s="28">
        <v>1222</v>
      </c>
      <c r="C834" s="28" t="s">
        <v>1367</v>
      </c>
      <c r="D834" s="45">
        <v>42015616</v>
      </c>
      <c r="E834" s="35" t="s">
        <v>3180</v>
      </c>
      <c r="F834" s="29"/>
      <c r="G834" s="29" t="s">
        <v>1702</v>
      </c>
      <c r="H834" s="30">
        <f t="shared" si="127"/>
        <v>30533</v>
      </c>
      <c r="I834" s="29"/>
      <c r="J834" s="28">
        <v>0</v>
      </c>
      <c r="K834" s="31">
        <v>0</v>
      </c>
      <c r="L834" s="7"/>
      <c r="M834" s="7"/>
      <c r="N834" s="7"/>
      <c r="O834" s="32" t="str">
        <f>"Retención Judicial "&amp;(Tabla1[[#This Row],[JUDICIAL]]*100)&amp;"%"</f>
        <v>Retención Judicial 0%</v>
      </c>
      <c r="P834" s="7"/>
      <c r="Q834" s="33">
        <f t="shared" si="132"/>
        <v>930</v>
      </c>
      <c r="R834" s="34">
        <f>+Tabla1[[#This Row],[MINIMO VITAL]]*9%</f>
        <v>83.7</v>
      </c>
      <c r="S834" s="7"/>
      <c r="T834" s="7">
        <f t="shared" ref="T834:T897" ca="1" si="133">IFERROR(DATEDIF(H834,TODAY(),"y")," ")</f>
        <v>35</v>
      </c>
      <c r="U834" s="7" t="str">
        <f t="shared" ref="U834:U897" si="134">IF(D834="","",REPT("0",8-LEN(D834))&amp;D834)</f>
        <v>42015616</v>
      </c>
      <c r="V834" s="7"/>
      <c r="W834" s="7"/>
      <c r="X834" s="7"/>
      <c r="Y834" s="7"/>
      <c r="Z834" s="7"/>
      <c r="AA834" s="8">
        <f>+Tabla1[[#This Row],[FECHA DE
NACIMIENTO]]</f>
        <v>30533</v>
      </c>
      <c r="AB834" s="20"/>
      <c r="AC834" s="7"/>
      <c r="AD834" s="7" t="str">
        <f>IF(COUNTIF(D$1:D833,D834)=0,"OK","Duplicado")</f>
        <v>OK</v>
      </c>
      <c r="AE834" s="7" t="str">
        <f t="shared" ref="AE834:AE897" ca="1" si="135">IF(TODAY()&lt;A834,"Pendiente",IF(TODAY()&gt;A834,"Inactivo","Activo"))</f>
        <v>Inactivo</v>
      </c>
      <c r="AF834" s="9" t="s">
        <v>1368</v>
      </c>
      <c r="AG834" s="9" t="str">
        <f t="shared" si="128"/>
        <v>CMAC</v>
      </c>
      <c r="AH834" s="7"/>
      <c r="AI834" s="7"/>
      <c r="AJ834" s="7"/>
      <c r="AK834" s="7"/>
      <c r="AL834" s="7"/>
      <c r="AM834" s="7"/>
      <c r="AN834" s="7"/>
      <c r="AO834" s="7" t="e">
        <f ca="1">SEPARARAPELLIDOS2018(Tabla1[[#This Row],[APELLIDOS Y NOMBRES]])</f>
        <v>#NAME?</v>
      </c>
      <c r="AP834" s="7">
        <f t="shared" ca="1" si="129"/>
        <v>0</v>
      </c>
      <c r="AQ834" s="7">
        <f t="shared" ca="1" si="130"/>
        <v>0</v>
      </c>
      <c r="AR834" s="7">
        <f t="shared" ca="1" si="131"/>
        <v>0</v>
      </c>
      <c r="AS834" s="7" t="e">
        <f ca="1">QuitarSimbolos(Tabla1[[#This Row],[CODTRA5]])</f>
        <v>#NAME?</v>
      </c>
      <c r="AT834" s="7" t="s">
        <v>1703</v>
      </c>
      <c r="AU834" s="7">
        <f t="shared" ref="AU834:AU897" si="136">IF(AT834="","",IF(AT834="MASCULINO",1,2))</f>
        <v>1</v>
      </c>
      <c r="AV834" s="7">
        <v>1</v>
      </c>
      <c r="AW834" s="7" t="str">
        <f>+Tabla1[[#This Row],[DNI23]]</f>
        <v>42015616</v>
      </c>
      <c r="AX834" s="7">
        <v>604</v>
      </c>
      <c r="AY834" s="11">
        <f>+Tabla1[[#This Row],[FECHA DE
NACIMIENTO]]</f>
        <v>30533</v>
      </c>
      <c r="AZ834" s="7">
        <f ca="1">+Tabla1[[#This Row],[CODTRA6]]</f>
        <v>0</v>
      </c>
      <c r="BA834" s="7">
        <f ca="1">+Tabla1[[#This Row],[CODTRA7]]</f>
        <v>0</v>
      </c>
      <c r="BB834" s="7" t="e">
        <f ca="1">+Tabla1[[#This Row],[CODTRA8]]</f>
        <v>#NAME?</v>
      </c>
      <c r="BC834" s="7">
        <f>+Tabla1[[#This Row],[SEXO]]</f>
        <v>1</v>
      </c>
      <c r="BD834" s="7">
        <v>9589</v>
      </c>
      <c r="BE834" s="7"/>
      <c r="BF834" s="7">
        <v>959616135</v>
      </c>
      <c r="BG834" s="10" t="s">
        <v>1704</v>
      </c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</row>
    <row r="835" spans="1:88" ht="15" x14ac:dyDescent="0.25">
      <c r="A835">
        <v>834</v>
      </c>
      <c r="B835" s="28">
        <v>167</v>
      </c>
      <c r="C835" s="28" t="s">
        <v>1369</v>
      </c>
      <c r="D835" s="45">
        <v>4629214</v>
      </c>
      <c r="E835" s="35" t="s">
        <v>3181</v>
      </c>
      <c r="F835" s="29"/>
      <c r="G835" s="29" t="s">
        <v>1702</v>
      </c>
      <c r="H835" s="30">
        <f t="shared" ref="H835:H898" si="137">IFERROR(DATE(MID(E835,1,2),MID(E835,3,2),MID(E835,5,2))," ")</f>
        <v>21405</v>
      </c>
      <c r="I835" s="29" t="s">
        <v>1720</v>
      </c>
      <c r="J835" s="28">
        <v>0</v>
      </c>
      <c r="K835" s="31">
        <v>0</v>
      </c>
      <c r="L835" s="7"/>
      <c r="M835" s="7"/>
      <c r="N835" s="7"/>
      <c r="O835" s="32" t="str">
        <f>"Retención Judicial "&amp;(Tabla1[[#This Row],[JUDICIAL]]*100)&amp;"%"</f>
        <v>Retención Judicial 0%</v>
      </c>
      <c r="P835" s="7"/>
      <c r="Q835" s="33">
        <f t="shared" si="132"/>
        <v>930</v>
      </c>
      <c r="R835" s="34">
        <f>+Tabla1[[#This Row],[MINIMO VITAL]]*9%</f>
        <v>83.7</v>
      </c>
      <c r="S835" s="7"/>
      <c r="T835" s="7">
        <f t="shared" ca="1" si="133"/>
        <v>60</v>
      </c>
      <c r="U835" s="7" t="str">
        <f t="shared" si="134"/>
        <v>04629214</v>
      </c>
      <c r="V835" s="7"/>
      <c r="W835" s="7"/>
      <c r="X835" s="7"/>
      <c r="Y835" s="7"/>
      <c r="Z835" s="7"/>
      <c r="AA835" s="8">
        <f>+Tabla1[[#This Row],[FECHA DE
NACIMIENTO]]</f>
        <v>21405</v>
      </c>
      <c r="AB835" s="20"/>
      <c r="AC835" s="7"/>
      <c r="AD835" s="7" t="str">
        <f>IF(COUNTIF(D$1:D834,D835)=0,"OK","Duplicado")</f>
        <v>OK</v>
      </c>
      <c r="AE835" s="7" t="str">
        <f t="shared" ca="1" si="135"/>
        <v>Inactivo</v>
      </c>
      <c r="AF835" s="9" t="s">
        <v>1370</v>
      </c>
      <c r="AG835" s="9" t="str">
        <f t="shared" ref="AG835:AG898" si="138">IF(AF835="","",IF(AF835="00","","CMAC"))</f>
        <v>CMAC</v>
      </c>
      <c r="AH835" s="7"/>
      <c r="AI835" s="7"/>
      <c r="AJ835" s="7"/>
      <c r="AK835" s="7"/>
      <c r="AL835" s="7"/>
      <c r="AM835" s="7"/>
      <c r="AN835" s="7"/>
      <c r="AO835" s="7" t="e">
        <f ca="1">SEPARARAPELLIDOS2018(Tabla1[[#This Row],[APELLIDOS Y NOMBRES]])</f>
        <v>#NAME?</v>
      </c>
      <c r="AP835" s="7">
        <f t="shared" ref="AP835:AP898" ca="1" si="139">IFERROR(IF(AO835="","",MID((REPLACE((AO835),(SEARCH("@",(AO835))),1,"")),(SEARCH("@",(REPLACE((AO835),(SEARCH("@",(AO835))),1,""))))+1,((LEN((REPLACE((AO835),(SEARCH("@",(AO835))),1,""))))-(SEARCH("@",(REPLACE((AO835),(SEARCH("@",(AO835))),1,""))))))),)</f>
        <v>0</v>
      </c>
      <c r="AQ835" s="7">
        <f t="shared" ref="AQ835:AQ898" ca="1" si="140">IFERROR(IF(AO835="","",LEFT(AO835,(SEARCH("@",AO835))-1)),)</f>
        <v>0</v>
      </c>
      <c r="AR835" s="7">
        <f t="shared" ref="AR835:AR898" ca="1" si="141">IFERROR(IF(AO835="","",LEFT((RIGHT(AO835,(LEN(AO835))-(SEARCH("@",AO835)))),(SEARCH("@",(RIGHT(AO835,(LEN(AO835))-(SEARCH("@",AO835))))))-1)),)</f>
        <v>0</v>
      </c>
      <c r="AS835" s="7" t="e">
        <f ca="1">QuitarSimbolos(Tabla1[[#This Row],[CODTRA5]])</f>
        <v>#NAME?</v>
      </c>
      <c r="AT835" s="7" t="s">
        <v>1703</v>
      </c>
      <c r="AU835" s="7">
        <f t="shared" si="136"/>
        <v>1</v>
      </c>
      <c r="AV835" s="7">
        <v>1</v>
      </c>
      <c r="AW835" s="7" t="str">
        <f>+Tabla1[[#This Row],[DNI23]]</f>
        <v>04629214</v>
      </c>
      <c r="AX835" s="7">
        <v>604</v>
      </c>
      <c r="AY835" s="11">
        <f>+Tabla1[[#This Row],[FECHA DE
NACIMIENTO]]</f>
        <v>21405</v>
      </c>
      <c r="AZ835" s="7">
        <f ca="1">+Tabla1[[#This Row],[CODTRA6]]</f>
        <v>0</v>
      </c>
      <c r="BA835" s="7">
        <f ca="1">+Tabla1[[#This Row],[CODTRA7]]</f>
        <v>0</v>
      </c>
      <c r="BB835" s="7" t="e">
        <f ca="1">+Tabla1[[#This Row],[CODTRA8]]</f>
        <v>#NAME?</v>
      </c>
      <c r="BC835" s="7">
        <f>+Tabla1[[#This Row],[SEXO]]</f>
        <v>1</v>
      </c>
      <c r="BD835" s="7">
        <v>9589</v>
      </c>
      <c r="BE835" s="7"/>
      <c r="BF835" s="7">
        <v>959616135</v>
      </c>
      <c r="BG835" s="10" t="s">
        <v>1704</v>
      </c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</row>
    <row r="836" spans="1:88" ht="15" x14ac:dyDescent="0.25">
      <c r="A836">
        <v>835</v>
      </c>
      <c r="B836" s="28">
        <v>492</v>
      </c>
      <c r="C836" s="28" t="s">
        <v>1371</v>
      </c>
      <c r="D836" s="45">
        <v>44174653</v>
      </c>
      <c r="E836" s="35" t="s">
        <v>3569</v>
      </c>
      <c r="F836" s="29" t="s">
        <v>1720</v>
      </c>
      <c r="G836" s="29" t="s">
        <v>1702</v>
      </c>
      <c r="H836" s="30">
        <f t="shared" si="137"/>
        <v>31701</v>
      </c>
      <c r="I836" s="29" t="s">
        <v>1720</v>
      </c>
      <c r="J836" s="28">
        <v>0</v>
      </c>
      <c r="K836" s="31">
        <v>0</v>
      </c>
      <c r="L836" s="7"/>
      <c r="M836" s="7"/>
      <c r="N836" s="7"/>
      <c r="O836" s="32" t="str">
        <f>"Retención Judicial "&amp;(Tabla1[[#This Row],[JUDICIAL]]*100)&amp;"%"</f>
        <v>Retención Judicial 0%</v>
      </c>
      <c r="P836" s="7"/>
      <c r="Q836" s="33">
        <f t="shared" ref="Q836:Q899" si="142">+Q835</f>
        <v>930</v>
      </c>
      <c r="R836" s="34">
        <f>+Tabla1[[#This Row],[MINIMO VITAL]]*9%</f>
        <v>83.7</v>
      </c>
      <c r="S836" s="7"/>
      <c r="T836" s="7">
        <f t="shared" ca="1" si="133"/>
        <v>32</v>
      </c>
      <c r="U836" s="7" t="str">
        <f t="shared" si="134"/>
        <v>44174653</v>
      </c>
      <c r="V836" s="7"/>
      <c r="W836" s="7"/>
      <c r="X836" s="7"/>
      <c r="Y836" s="7"/>
      <c r="Z836" s="7"/>
      <c r="AA836" s="8">
        <f>+Tabla1[[#This Row],[FECHA DE
NACIMIENTO]]</f>
        <v>31701</v>
      </c>
      <c r="AB836" s="20"/>
      <c r="AC836" s="7"/>
      <c r="AD836" s="7" t="str">
        <f>IF(COUNTIF(D$1:D835,D836)=0,"OK","Duplicado")</f>
        <v>OK</v>
      </c>
      <c r="AE836" s="7" t="str">
        <f t="shared" ca="1" si="135"/>
        <v>Inactivo</v>
      </c>
      <c r="AF836" s="9" t="s">
        <v>1720</v>
      </c>
      <c r="AG836" s="9" t="str">
        <f t="shared" si="138"/>
        <v/>
      </c>
      <c r="AH836" s="7"/>
      <c r="AI836" s="7"/>
      <c r="AJ836" s="7"/>
      <c r="AK836" s="7"/>
      <c r="AL836" s="7"/>
      <c r="AM836" s="7"/>
      <c r="AN836" s="7"/>
      <c r="AO836" s="7" t="e">
        <f ca="1">SEPARARAPELLIDOS2018(Tabla1[[#This Row],[APELLIDOS Y NOMBRES]])</f>
        <v>#NAME?</v>
      </c>
      <c r="AP836" s="7">
        <f t="shared" ca="1" si="139"/>
        <v>0</v>
      </c>
      <c r="AQ836" s="7">
        <f t="shared" ca="1" si="140"/>
        <v>0</v>
      </c>
      <c r="AR836" s="7">
        <f t="shared" ca="1" si="141"/>
        <v>0</v>
      </c>
      <c r="AS836" s="7" t="e">
        <f ca="1">QuitarSimbolos(Tabla1[[#This Row],[CODTRA5]])</f>
        <v>#NAME?</v>
      </c>
      <c r="AT836" s="7" t="s">
        <v>1703</v>
      </c>
      <c r="AU836" s="7">
        <f t="shared" si="136"/>
        <v>1</v>
      </c>
      <c r="AV836" s="7">
        <v>1</v>
      </c>
      <c r="AW836" s="7" t="str">
        <f>+Tabla1[[#This Row],[DNI23]]</f>
        <v>44174653</v>
      </c>
      <c r="AX836" s="7">
        <v>604</v>
      </c>
      <c r="AY836" s="11">
        <f>+Tabla1[[#This Row],[FECHA DE
NACIMIENTO]]</f>
        <v>31701</v>
      </c>
      <c r="AZ836" s="7">
        <f ca="1">+Tabla1[[#This Row],[CODTRA6]]</f>
        <v>0</v>
      </c>
      <c r="BA836" s="7">
        <f ca="1">+Tabla1[[#This Row],[CODTRA7]]</f>
        <v>0</v>
      </c>
      <c r="BB836" s="7" t="e">
        <f ca="1">+Tabla1[[#This Row],[CODTRA8]]</f>
        <v>#NAME?</v>
      </c>
      <c r="BC836" s="7">
        <f>+Tabla1[[#This Row],[SEXO]]</f>
        <v>1</v>
      </c>
      <c r="BD836" s="7">
        <v>9589</v>
      </c>
      <c r="BE836" s="7"/>
      <c r="BF836" s="7">
        <v>959616135</v>
      </c>
      <c r="BG836" s="10" t="s">
        <v>1704</v>
      </c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</row>
    <row r="837" spans="1:88" ht="15" x14ac:dyDescent="0.25">
      <c r="A837">
        <v>836</v>
      </c>
      <c r="B837" s="28">
        <v>1223</v>
      </c>
      <c r="C837" s="28" t="s">
        <v>1372</v>
      </c>
      <c r="D837" s="45">
        <v>47185921</v>
      </c>
      <c r="E837" s="29" t="s">
        <v>3182</v>
      </c>
      <c r="F837" s="29"/>
      <c r="G837" s="29" t="s">
        <v>1702</v>
      </c>
      <c r="H837" s="30">
        <f t="shared" si="137"/>
        <v>33391</v>
      </c>
      <c r="I837" s="29"/>
      <c r="J837" s="28">
        <v>0</v>
      </c>
      <c r="K837" s="31">
        <v>0</v>
      </c>
      <c r="L837" s="7"/>
      <c r="M837" s="7"/>
      <c r="N837" s="7"/>
      <c r="O837" s="32" t="str">
        <f>"Retención Judicial "&amp;(Tabla1[[#This Row],[JUDICIAL]]*100)&amp;"%"</f>
        <v>Retención Judicial 0%</v>
      </c>
      <c r="P837" s="7"/>
      <c r="Q837" s="33">
        <f t="shared" si="142"/>
        <v>930</v>
      </c>
      <c r="R837" s="34">
        <f>+Tabla1[[#This Row],[MINIMO VITAL]]*9%</f>
        <v>83.7</v>
      </c>
      <c r="S837" s="7"/>
      <c r="T837" s="7">
        <f t="shared" ca="1" si="133"/>
        <v>27</v>
      </c>
      <c r="U837" s="7" t="str">
        <f t="shared" si="134"/>
        <v>47185921</v>
      </c>
      <c r="V837" s="7"/>
      <c r="W837" s="7"/>
      <c r="X837" s="7"/>
      <c r="Y837" s="7"/>
      <c r="Z837" s="7"/>
      <c r="AA837" s="8">
        <f>+Tabla1[[#This Row],[FECHA DE
NACIMIENTO]]</f>
        <v>33391</v>
      </c>
      <c r="AB837" s="20">
        <v>3.1</v>
      </c>
      <c r="AC837" s="7"/>
      <c r="AD837" s="7" t="str">
        <f>IF(COUNTIF(D$1:D836,D837)=0,"OK","Duplicado")</f>
        <v>OK</v>
      </c>
      <c r="AE837" s="7" t="str">
        <f t="shared" ca="1" si="135"/>
        <v>Inactivo</v>
      </c>
      <c r="AF837" s="9" t="s">
        <v>1373</v>
      </c>
      <c r="AG837" s="9" t="str">
        <f t="shared" si="138"/>
        <v>CMAC</v>
      </c>
      <c r="AH837" s="7"/>
      <c r="AI837" s="7"/>
      <c r="AJ837" s="7"/>
      <c r="AK837" s="7"/>
      <c r="AL837" s="7"/>
      <c r="AM837" s="7"/>
      <c r="AN837" s="7"/>
      <c r="AO837" s="7" t="e">
        <f ca="1">SEPARARAPELLIDOS2018(Tabla1[[#This Row],[APELLIDOS Y NOMBRES]])</f>
        <v>#NAME?</v>
      </c>
      <c r="AP837" s="7">
        <f t="shared" ca="1" si="139"/>
        <v>0</v>
      </c>
      <c r="AQ837" s="7">
        <f t="shared" ca="1" si="140"/>
        <v>0</v>
      </c>
      <c r="AR837" s="7">
        <f t="shared" ca="1" si="141"/>
        <v>0</v>
      </c>
      <c r="AS837" s="7" t="e">
        <f ca="1">QuitarSimbolos(Tabla1[[#This Row],[CODTRA5]])</f>
        <v>#NAME?</v>
      </c>
      <c r="AT837" s="7" t="s">
        <v>1974</v>
      </c>
      <c r="AU837" s="7">
        <f t="shared" si="136"/>
        <v>2</v>
      </c>
      <c r="AV837" s="7">
        <v>1</v>
      </c>
      <c r="AW837" s="7" t="str">
        <f>+Tabla1[[#This Row],[DNI23]]</f>
        <v>47185921</v>
      </c>
      <c r="AX837" s="7">
        <v>604</v>
      </c>
      <c r="AY837" s="11">
        <f>+Tabla1[[#This Row],[FECHA DE
NACIMIENTO]]</f>
        <v>33391</v>
      </c>
      <c r="AZ837" s="7">
        <f ca="1">+Tabla1[[#This Row],[CODTRA6]]</f>
        <v>0</v>
      </c>
      <c r="BA837" s="7">
        <f ca="1">+Tabla1[[#This Row],[CODTRA7]]</f>
        <v>0</v>
      </c>
      <c r="BB837" s="7" t="e">
        <f ca="1">+Tabla1[[#This Row],[CODTRA8]]</f>
        <v>#NAME?</v>
      </c>
      <c r="BC837" s="7">
        <f>+Tabla1[[#This Row],[SEXO]]</f>
        <v>2</v>
      </c>
      <c r="BD837" s="7">
        <v>9589</v>
      </c>
      <c r="BE837" s="7"/>
      <c r="BF837" s="7">
        <v>959616135</v>
      </c>
      <c r="BG837" s="10" t="s">
        <v>1704</v>
      </c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</row>
    <row r="838" spans="1:88" ht="15" x14ac:dyDescent="0.25">
      <c r="A838">
        <v>837</v>
      </c>
      <c r="B838" s="28">
        <v>113</v>
      </c>
      <c r="C838" s="28" t="s">
        <v>1374</v>
      </c>
      <c r="D838" s="45">
        <v>25714332</v>
      </c>
      <c r="E838" s="29" t="s">
        <v>3183</v>
      </c>
      <c r="F838" s="29" t="s">
        <v>3184</v>
      </c>
      <c r="G838" s="29" t="s">
        <v>1742</v>
      </c>
      <c r="H838" s="30">
        <f t="shared" si="137"/>
        <v>26365</v>
      </c>
      <c r="I838" s="29" t="s">
        <v>1737</v>
      </c>
      <c r="J838" s="28">
        <v>0</v>
      </c>
      <c r="K838" s="31">
        <v>0</v>
      </c>
      <c r="L838" s="7"/>
      <c r="M838" s="7"/>
      <c r="N838" s="7"/>
      <c r="O838" s="32" t="str">
        <f>"Retención Judicial "&amp;(Tabla1[[#This Row],[JUDICIAL]]*100)&amp;"%"</f>
        <v>Retención Judicial 0%</v>
      </c>
      <c r="P838" s="7"/>
      <c r="Q838" s="33">
        <f t="shared" si="142"/>
        <v>930</v>
      </c>
      <c r="R838" s="34">
        <f>+Tabla1[[#This Row],[MINIMO VITAL]]*9%</f>
        <v>83.7</v>
      </c>
      <c r="S838" s="7"/>
      <c r="T838" s="7">
        <f t="shared" ca="1" si="133"/>
        <v>47</v>
      </c>
      <c r="U838" s="7" t="str">
        <f t="shared" si="134"/>
        <v>25714332</v>
      </c>
      <c r="V838" s="7"/>
      <c r="W838" s="7"/>
      <c r="X838" s="7"/>
      <c r="Y838" s="7"/>
      <c r="Z838" s="7"/>
      <c r="AA838" s="8">
        <f>+Tabla1[[#This Row],[FECHA DE
NACIMIENTO]]</f>
        <v>26365</v>
      </c>
      <c r="AB838" s="20"/>
      <c r="AC838" s="7"/>
      <c r="AD838" s="7" t="str">
        <f>IF(COUNTIF(D$1:D837,D838)=0,"OK","Duplicado")</f>
        <v>OK</v>
      </c>
      <c r="AE838" s="7" t="str">
        <f t="shared" ca="1" si="135"/>
        <v>Inactivo</v>
      </c>
      <c r="AF838" s="9" t="s">
        <v>1375</v>
      </c>
      <c r="AG838" s="9" t="str">
        <f t="shared" si="138"/>
        <v>CMAC</v>
      </c>
      <c r="AH838" s="7"/>
      <c r="AI838" s="7"/>
      <c r="AJ838" s="7"/>
      <c r="AK838" s="7"/>
      <c r="AL838" s="7"/>
      <c r="AM838" s="7"/>
      <c r="AN838" s="7"/>
      <c r="AO838" s="7" t="e">
        <f ca="1">SEPARARAPELLIDOS2018(Tabla1[[#This Row],[APELLIDOS Y NOMBRES]])</f>
        <v>#NAME?</v>
      </c>
      <c r="AP838" s="7">
        <f t="shared" ca="1" si="139"/>
        <v>0</v>
      </c>
      <c r="AQ838" s="7">
        <f t="shared" ca="1" si="140"/>
        <v>0</v>
      </c>
      <c r="AR838" s="7">
        <f t="shared" ca="1" si="141"/>
        <v>0</v>
      </c>
      <c r="AS838" s="7" t="e">
        <f ca="1">QuitarSimbolos(Tabla1[[#This Row],[CODTRA5]])</f>
        <v>#NAME?</v>
      </c>
      <c r="AT838" s="7" t="s">
        <v>1703</v>
      </c>
      <c r="AU838" s="7">
        <f t="shared" si="136"/>
        <v>1</v>
      </c>
      <c r="AV838" s="7">
        <v>1</v>
      </c>
      <c r="AW838" s="7" t="str">
        <f>+Tabla1[[#This Row],[DNI23]]</f>
        <v>25714332</v>
      </c>
      <c r="AX838" s="7">
        <v>604</v>
      </c>
      <c r="AY838" s="11">
        <f>+Tabla1[[#This Row],[FECHA DE
NACIMIENTO]]</f>
        <v>26365</v>
      </c>
      <c r="AZ838" s="7">
        <f ca="1">+Tabla1[[#This Row],[CODTRA6]]</f>
        <v>0</v>
      </c>
      <c r="BA838" s="7">
        <f ca="1">+Tabla1[[#This Row],[CODTRA7]]</f>
        <v>0</v>
      </c>
      <c r="BB838" s="7" t="e">
        <f ca="1">+Tabla1[[#This Row],[CODTRA8]]</f>
        <v>#NAME?</v>
      </c>
      <c r="BC838" s="7">
        <f>+Tabla1[[#This Row],[SEXO]]</f>
        <v>1</v>
      </c>
      <c r="BD838" s="7">
        <v>9589</v>
      </c>
      <c r="BE838" s="7"/>
      <c r="BF838" s="7">
        <v>959616135</v>
      </c>
      <c r="BG838" s="10" t="s">
        <v>1704</v>
      </c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</row>
    <row r="839" spans="1:88" ht="15" x14ac:dyDescent="0.25">
      <c r="A839">
        <v>838</v>
      </c>
      <c r="B839" s="28">
        <v>1225</v>
      </c>
      <c r="C839" s="28" t="s">
        <v>1376</v>
      </c>
      <c r="D839" s="45">
        <v>16570832</v>
      </c>
      <c r="E839" s="29" t="s">
        <v>3185</v>
      </c>
      <c r="F839" s="29"/>
      <c r="G839" s="29" t="s">
        <v>1702</v>
      </c>
      <c r="H839" s="30">
        <f t="shared" si="137"/>
        <v>23621</v>
      </c>
      <c r="I839" s="29"/>
      <c r="J839" s="28">
        <v>0</v>
      </c>
      <c r="K839" s="31">
        <v>0</v>
      </c>
      <c r="L839" s="7"/>
      <c r="M839" s="7"/>
      <c r="N839" s="7"/>
      <c r="O839" s="32" t="str">
        <f>"Retención Judicial "&amp;(Tabla1[[#This Row],[JUDICIAL]]*100)&amp;"%"</f>
        <v>Retención Judicial 0%</v>
      </c>
      <c r="P839" s="7"/>
      <c r="Q839" s="33">
        <f t="shared" si="142"/>
        <v>930</v>
      </c>
      <c r="R839" s="34">
        <f>+Tabla1[[#This Row],[MINIMO VITAL]]*9%</f>
        <v>83.7</v>
      </c>
      <c r="S839" s="7"/>
      <c r="T839" s="7">
        <f t="shared" ca="1" si="133"/>
        <v>54</v>
      </c>
      <c r="U839" s="7" t="str">
        <f t="shared" si="134"/>
        <v>16570832</v>
      </c>
      <c r="V839" s="7"/>
      <c r="W839" s="7"/>
      <c r="X839" s="7"/>
      <c r="Y839" s="7"/>
      <c r="Z839" s="7"/>
      <c r="AA839" s="8">
        <f>+Tabla1[[#This Row],[FECHA DE
NACIMIENTO]]</f>
        <v>23621</v>
      </c>
      <c r="AB839" s="20"/>
      <c r="AC839" s="7"/>
      <c r="AD839" s="7" t="str">
        <f>IF(COUNTIF(D$1:D838,D839)=0,"OK","Duplicado")</f>
        <v>OK</v>
      </c>
      <c r="AE839" s="7" t="str">
        <f t="shared" ca="1" si="135"/>
        <v>Inactivo</v>
      </c>
      <c r="AF839" s="9" t="s">
        <v>1377</v>
      </c>
      <c r="AG839" s="9" t="str">
        <f t="shared" si="138"/>
        <v>CMAC</v>
      </c>
      <c r="AH839" s="7"/>
      <c r="AI839" s="7"/>
      <c r="AJ839" s="7"/>
      <c r="AK839" s="7"/>
      <c r="AL839" s="7"/>
      <c r="AM839" s="7"/>
      <c r="AN839" s="7"/>
      <c r="AO839" s="7" t="e">
        <f ca="1">SEPARARAPELLIDOS2018(Tabla1[[#This Row],[APELLIDOS Y NOMBRES]])</f>
        <v>#NAME?</v>
      </c>
      <c r="AP839" s="7">
        <f t="shared" ca="1" si="139"/>
        <v>0</v>
      </c>
      <c r="AQ839" s="7">
        <f t="shared" ca="1" si="140"/>
        <v>0</v>
      </c>
      <c r="AR839" s="7">
        <f t="shared" ca="1" si="141"/>
        <v>0</v>
      </c>
      <c r="AS839" s="7" t="e">
        <f ca="1">QuitarSimbolos(Tabla1[[#This Row],[CODTRA5]])</f>
        <v>#NAME?</v>
      </c>
      <c r="AT839" s="7" t="s">
        <v>1703</v>
      </c>
      <c r="AU839" s="7">
        <f t="shared" si="136"/>
        <v>1</v>
      </c>
      <c r="AV839" s="7">
        <v>1</v>
      </c>
      <c r="AW839" s="7" t="str">
        <f>+Tabla1[[#This Row],[DNI23]]</f>
        <v>16570832</v>
      </c>
      <c r="AX839" s="7">
        <v>604</v>
      </c>
      <c r="AY839" s="11">
        <f>+Tabla1[[#This Row],[FECHA DE
NACIMIENTO]]</f>
        <v>23621</v>
      </c>
      <c r="AZ839" s="7">
        <f ca="1">+Tabla1[[#This Row],[CODTRA6]]</f>
        <v>0</v>
      </c>
      <c r="BA839" s="7">
        <f ca="1">+Tabla1[[#This Row],[CODTRA7]]</f>
        <v>0</v>
      </c>
      <c r="BB839" s="7" t="e">
        <f ca="1">+Tabla1[[#This Row],[CODTRA8]]</f>
        <v>#NAME?</v>
      </c>
      <c r="BC839" s="7">
        <f>+Tabla1[[#This Row],[SEXO]]</f>
        <v>1</v>
      </c>
      <c r="BD839" s="7">
        <v>9589</v>
      </c>
      <c r="BE839" s="7"/>
      <c r="BF839" s="7">
        <v>959616135</v>
      </c>
      <c r="BG839" s="10" t="s">
        <v>1704</v>
      </c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</row>
    <row r="840" spans="1:88" ht="15" x14ac:dyDescent="0.25">
      <c r="A840">
        <v>839</v>
      </c>
      <c r="B840" s="28">
        <v>1226</v>
      </c>
      <c r="C840" s="28" t="s">
        <v>1378</v>
      </c>
      <c r="D840" s="45">
        <v>43183495</v>
      </c>
      <c r="E840" s="29" t="s">
        <v>3186</v>
      </c>
      <c r="F840" s="29" t="s">
        <v>3187</v>
      </c>
      <c r="G840" s="29" t="s">
        <v>1757</v>
      </c>
      <c r="H840" s="30">
        <f t="shared" si="137"/>
        <v>30716</v>
      </c>
      <c r="I840" s="29" t="s">
        <v>1710</v>
      </c>
      <c r="J840" s="28">
        <v>0</v>
      </c>
      <c r="K840" s="31">
        <v>0</v>
      </c>
      <c r="L840" s="7"/>
      <c r="M840" s="7"/>
      <c r="N840" s="7"/>
      <c r="O840" s="32" t="str">
        <f>"Retención Judicial "&amp;(Tabla1[[#This Row],[JUDICIAL]]*100)&amp;"%"</f>
        <v>Retención Judicial 0%</v>
      </c>
      <c r="P840" s="7"/>
      <c r="Q840" s="33">
        <f t="shared" si="142"/>
        <v>930</v>
      </c>
      <c r="R840" s="34">
        <f>+Tabla1[[#This Row],[MINIMO VITAL]]*9%</f>
        <v>83.7</v>
      </c>
      <c r="S840" s="7"/>
      <c r="T840" s="7">
        <f t="shared" ca="1" si="133"/>
        <v>35</v>
      </c>
      <c r="U840" s="7" t="str">
        <f t="shared" si="134"/>
        <v>43183495</v>
      </c>
      <c r="V840" s="7"/>
      <c r="W840" s="7"/>
      <c r="X840" s="7"/>
      <c r="Y840" s="7"/>
      <c r="Z840" s="7"/>
      <c r="AA840" s="8">
        <f>+Tabla1[[#This Row],[FECHA DE
NACIMIENTO]]</f>
        <v>30716</v>
      </c>
      <c r="AB840" s="20"/>
      <c r="AC840" s="7"/>
      <c r="AD840" s="7" t="str">
        <f>IF(COUNTIF(D$1:D839,D840)=0,"OK","Duplicado")</f>
        <v>OK</v>
      </c>
      <c r="AE840" s="7" t="str">
        <f t="shared" ca="1" si="135"/>
        <v>Inactivo</v>
      </c>
      <c r="AF840" s="9" t="s">
        <v>1379</v>
      </c>
      <c r="AG840" s="9" t="str">
        <f t="shared" si="138"/>
        <v>CMAC</v>
      </c>
      <c r="AH840" s="7"/>
      <c r="AI840" s="7"/>
      <c r="AJ840" s="7"/>
      <c r="AK840" s="7"/>
      <c r="AL840" s="7"/>
      <c r="AM840" s="7"/>
      <c r="AN840" s="7"/>
      <c r="AO840" s="7" t="e">
        <f ca="1">SEPARARAPELLIDOS2018(Tabla1[[#This Row],[APELLIDOS Y NOMBRES]])</f>
        <v>#NAME?</v>
      </c>
      <c r="AP840" s="7">
        <f t="shared" ca="1" si="139"/>
        <v>0</v>
      </c>
      <c r="AQ840" s="7">
        <f t="shared" ca="1" si="140"/>
        <v>0</v>
      </c>
      <c r="AR840" s="7">
        <f t="shared" ca="1" si="141"/>
        <v>0</v>
      </c>
      <c r="AS840" s="7" t="e">
        <f ca="1">QuitarSimbolos(Tabla1[[#This Row],[CODTRA5]])</f>
        <v>#NAME?</v>
      </c>
      <c r="AT840" s="7" t="s">
        <v>1703</v>
      </c>
      <c r="AU840" s="7">
        <f t="shared" si="136"/>
        <v>1</v>
      </c>
      <c r="AV840" s="7">
        <v>1</v>
      </c>
      <c r="AW840" s="7" t="str">
        <f>+Tabla1[[#This Row],[DNI23]]</f>
        <v>43183495</v>
      </c>
      <c r="AX840" s="7">
        <v>604</v>
      </c>
      <c r="AY840" s="11">
        <f>+Tabla1[[#This Row],[FECHA DE
NACIMIENTO]]</f>
        <v>30716</v>
      </c>
      <c r="AZ840" s="7">
        <f ca="1">+Tabla1[[#This Row],[CODTRA6]]</f>
        <v>0</v>
      </c>
      <c r="BA840" s="7">
        <f ca="1">+Tabla1[[#This Row],[CODTRA7]]</f>
        <v>0</v>
      </c>
      <c r="BB840" s="7" t="e">
        <f ca="1">+Tabla1[[#This Row],[CODTRA8]]</f>
        <v>#NAME?</v>
      </c>
      <c r="BC840" s="7">
        <f>+Tabla1[[#This Row],[SEXO]]</f>
        <v>1</v>
      </c>
      <c r="BD840" s="7">
        <v>9589</v>
      </c>
      <c r="BE840" s="7"/>
      <c r="BF840" s="7">
        <v>959616135</v>
      </c>
      <c r="BG840" s="10" t="s">
        <v>1704</v>
      </c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</row>
    <row r="841" spans="1:88" ht="15" x14ac:dyDescent="0.25">
      <c r="A841">
        <v>840</v>
      </c>
      <c r="B841" s="28">
        <v>144</v>
      </c>
      <c r="C841" s="28" t="s">
        <v>1380</v>
      </c>
      <c r="D841" s="45">
        <v>4628381</v>
      </c>
      <c r="E841" s="29" t="s">
        <v>3188</v>
      </c>
      <c r="F841" s="29"/>
      <c r="G841" s="29" t="s">
        <v>1702</v>
      </c>
      <c r="H841" s="30">
        <f t="shared" si="137"/>
        <v>19841</v>
      </c>
      <c r="I841" s="29" t="s">
        <v>1720</v>
      </c>
      <c r="J841" s="28">
        <v>0</v>
      </c>
      <c r="K841" s="31">
        <v>0</v>
      </c>
      <c r="L841" s="7"/>
      <c r="M841" s="7"/>
      <c r="N841" s="7"/>
      <c r="O841" s="32" t="str">
        <f>"Retención Judicial "&amp;(Tabla1[[#This Row],[JUDICIAL]]*100)&amp;"%"</f>
        <v>Retención Judicial 0%</v>
      </c>
      <c r="P841" s="7"/>
      <c r="Q841" s="33">
        <f t="shared" si="142"/>
        <v>930</v>
      </c>
      <c r="R841" s="34">
        <f>+Tabla1[[#This Row],[MINIMO VITAL]]*9%</f>
        <v>83.7</v>
      </c>
      <c r="S841" s="7"/>
      <c r="T841" s="7">
        <f t="shared" ca="1" si="133"/>
        <v>64</v>
      </c>
      <c r="U841" s="7" t="str">
        <f t="shared" si="134"/>
        <v>04628381</v>
      </c>
      <c r="V841" s="7"/>
      <c r="W841" s="7"/>
      <c r="X841" s="7"/>
      <c r="Y841" s="7"/>
      <c r="Z841" s="7"/>
      <c r="AA841" s="8">
        <f>+Tabla1[[#This Row],[FECHA DE
NACIMIENTO]]</f>
        <v>19841</v>
      </c>
      <c r="AB841" s="20"/>
      <c r="AC841" s="7"/>
      <c r="AD841" s="7" t="str">
        <f>IF(COUNTIF(D$1:D840,D841)=0,"OK","Duplicado")</f>
        <v>OK</v>
      </c>
      <c r="AE841" s="7" t="str">
        <f t="shared" ca="1" si="135"/>
        <v>Inactivo</v>
      </c>
      <c r="AF841" s="9" t="s">
        <v>1381</v>
      </c>
      <c r="AG841" s="9" t="str">
        <f t="shared" si="138"/>
        <v>CMAC</v>
      </c>
      <c r="AH841" s="7"/>
      <c r="AI841" s="7"/>
      <c r="AJ841" s="7"/>
      <c r="AK841" s="7"/>
      <c r="AL841" s="7"/>
      <c r="AM841" s="7"/>
      <c r="AN841" s="7"/>
      <c r="AO841" s="7" t="e">
        <f ca="1">SEPARARAPELLIDOS2018(Tabla1[[#This Row],[APELLIDOS Y NOMBRES]])</f>
        <v>#NAME?</v>
      </c>
      <c r="AP841" s="7">
        <f t="shared" ca="1" si="139"/>
        <v>0</v>
      </c>
      <c r="AQ841" s="7">
        <f t="shared" ca="1" si="140"/>
        <v>0</v>
      </c>
      <c r="AR841" s="7">
        <f t="shared" ca="1" si="141"/>
        <v>0</v>
      </c>
      <c r="AS841" s="7" t="e">
        <f ca="1">QuitarSimbolos(Tabla1[[#This Row],[CODTRA5]])</f>
        <v>#NAME?</v>
      </c>
      <c r="AT841" s="7" t="s">
        <v>1703</v>
      </c>
      <c r="AU841" s="7">
        <f t="shared" si="136"/>
        <v>1</v>
      </c>
      <c r="AV841" s="7">
        <v>1</v>
      </c>
      <c r="AW841" s="7" t="str">
        <f>+Tabla1[[#This Row],[DNI23]]</f>
        <v>04628381</v>
      </c>
      <c r="AX841" s="7">
        <v>604</v>
      </c>
      <c r="AY841" s="11">
        <f>+Tabla1[[#This Row],[FECHA DE
NACIMIENTO]]</f>
        <v>19841</v>
      </c>
      <c r="AZ841" s="7">
        <f ca="1">+Tabla1[[#This Row],[CODTRA6]]</f>
        <v>0</v>
      </c>
      <c r="BA841" s="7">
        <f ca="1">+Tabla1[[#This Row],[CODTRA7]]</f>
        <v>0</v>
      </c>
      <c r="BB841" s="7" t="e">
        <f ca="1">+Tabla1[[#This Row],[CODTRA8]]</f>
        <v>#NAME?</v>
      </c>
      <c r="BC841" s="7">
        <f>+Tabla1[[#This Row],[SEXO]]</f>
        <v>1</v>
      </c>
      <c r="BD841" s="7">
        <v>9589</v>
      </c>
      <c r="BE841" s="7"/>
      <c r="BF841" s="7">
        <v>959616135</v>
      </c>
      <c r="BG841" s="10" t="s">
        <v>1704</v>
      </c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</row>
    <row r="842" spans="1:88" ht="15" x14ac:dyDescent="0.25">
      <c r="A842">
        <v>841</v>
      </c>
      <c r="B842" s="28">
        <v>1294</v>
      </c>
      <c r="C842" s="28" t="s">
        <v>1382</v>
      </c>
      <c r="D842" s="45">
        <v>41333318</v>
      </c>
      <c r="E842" s="29" t="s">
        <v>3189</v>
      </c>
      <c r="F842" s="29" t="s">
        <v>3190</v>
      </c>
      <c r="G842" s="29" t="s">
        <v>1757</v>
      </c>
      <c r="H842" s="30">
        <f t="shared" si="137"/>
        <v>30125</v>
      </c>
      <c r="I842" s="29" t="s">
        <v>1710</v>
      </c>
      <c r="J842" s="28">
        <v>0</v>
      </c>
      <c r="K842" s="31">
        <v>0</v>
      </c>
      <c r="L842" s="7"/>
      <c r="M842" s="7"/>
      <c r="N842" s="7"/>
      <c r="O842" s="32" t="str">
        <f>"Retención Judicial "&amp;(Tabla1[[#This Row],[JUDICIAL]]*100)&amp;"%"</f>
        <v>Retención Judicial 0%</v>
      </c>
      <c r="P842" s="7"/>
      <c r="Q842" s="33">
        <f t="shared" si="142"/>
        <v>930</v>
      </c>
      <c r="R842" s="34">
        <f>+Tabla1[[#This Row],[MINIMO VITAL]]*9%</f>
        <v>83.7</v>
      </c>
      <c r="S842" s="7"/>
      <c r="T842" s="7">
        <f t="shared" ca="1" si="133"/>
        <v>36</v>
      </c>
      <c r="U842" s="7" t="str">
        <f t="shared" si="134"/>
        <v>41333318</v>
      </c>
      <c r="V842" s="7"/>
      <c r="W842" s="7"/>
      <c r="X842" s="7"/>
      <c r="Y842" s="7"/>
      <c r="Z842" s="7"/>
      <c r="AA842" s="8">
        <f>+Tabla1[[#This Row],[FECHA DE
NACIMIENTO]]</f>
        <v>30125</v>
      </c>
      <c r="AB842" s="20"/>
      <c r="AC842" s="7"/>
      <c r="AD842" s="7" t="str">
        <f>IF(COUNTIF(D$1:D841,D842)=0,"OK","Duplicado")</f>
        <v>OK</v>
      </c>
      <c r="AE842" s="7" t="str">
        <f t="shared" ca="1" si="135"/>
        <v>Inactivo</v>
      </c>
      <c r="AF842" s="9" t="s">
        <v>1383</v>
      </c>
      <c r="AG842" s="9" t="str">
        <f t="shared" si="138"/>
        <v>CMAC</v>
      </c>
      <c r="AH842" s="7"/>
      <c r="AI842" s="7"/>
      <c r="AJ842" s="7"/>
      <c r="AK842" s="7"/>
      <c r="AL842" s="7"/>
      <c r="AM842" s="7"/>
      <c r="AN842" s="7"/>
      <c r="AO842" s="7" t="e">
        <f ca="1">SEPARARAPELLIDOS2018(Tabla1[[#This Row],[APELLIDOS Y NOMBRES]])</f>
        <v>#NAME?</v>
      </c>
      <c r="AP842" s="7">
        <f t="shared" ca="1" si="139"/>
        <v>0</v>
      </c>
      <c r="AQ842" s="7">
        <f t="shared" ca="1" si="140"/>
        <v>0</v>
      </c>
      <c r="AR842" s="7">
        <f t="shared" ca="1" si="141"/>
        <v>0</v>
      </c>
      <c r="AS842" s="7" t="e">
        <f ca="1">QuitarSimbolos(Tabla1[[#This Row],[CODTRA5]])</f>
        <v>#NAME?</v>
      </c>
      <c r="AT842" s="7" t="s">
        <v>1703</v>
      </c>
      <c r="AU842" s="7">
        <f t="shared" si="136"/>
        <v>1</v>
      </c>
      <c r="AV842" s="7">
        <v>1</v>
      </c>
      <c r="AW842" s="7" t="str">
        <f>+Tabla1[[#This Row],[DNI23]]</f>
        <v>41333318</v>
      </c>
      <c r="AX842" s="7">
        <v>604</v>
      </c>
      <c r="AY842" s="11">
        <f>+Tabla1[[#This Row],[FECHA DE
NACIMIENTO]]</f>
        <v>30125</v>
      </c>
      <c r="AZ842" s="7">
        <f ca="1">+Tabla1[[#This Row],[CODTRA6]]</f>
        <v>0</v>
      </c>
      <c r="BA842" s="7">
        <f ca="1">+Tabla1[[#This Row],[CODTRA7]]</f>
        <v>0</v>
      </c>
      <c r="BB842" s="7" t="e">
        <f ca="1">+Tabla1[[#This Row],[CODTRA8]]</f>
        <v>#NAME?</v>
      </c>
      <c r="BC842" s="7">
        <f>+Tabla1[[#This Row],[SEXO]]</f>
        <v>1</v>
      </c>
      <c r="BD842" s="7">
        <v>9589</v>
      </c>
      <c r="BE842" s="7"/>
      <c r="BF842" s="7">
        <v>959616135</v>
      </c>
      <c r="BG842" s="10" t="s">
        <v>1704</v>
      </c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</row>
    <row r="843" spans="1:88" ht="15" x14ac:dyDescent="0.25">
      <c r="A843">
        <v>842</v>
      </c>
      <c r="B843" s="28">
        <v>232</v>
      </c>
      <c r="C843" s="28" t="s">
        <v>1384</v>
      </c>
      <c r="D843" s="45">
        <v>4629118</v>
      </c>
      <c r="E843" s="29" t="s">
        <v>3191</v>
      </c>
      <c r="F843" s="29" t="s">
        <v>3192</v>
      </c>
      <c r="G843" s="29" t="s">
        <v>1742</v>
      </c>
      <c r="H843" s="30">
        <f t="shared" si="137"/>
        <v>20176</v>
      </c>
      <c r="I843" s="29" t="s">
        <v>1737</v>
      </c>
      <c r="J843" s="28">
        <v>0</v>
      </c>
      <c r="K843" s="31">
        <v>0</v>
      </c>
      <c r="L843" s="7"/>
      <c r="M843" s="7"/>
      <c r="N843" s="7"/>
      <c r="O843" s="32" t="str">
        <f>"Retención Judicial "&amp;(Tabla1[[#This Row],[JUDICIAL]]*100)&amp;"%"</f>
        <v>Retención Judicial 0%</v>
      </c>
      <c r="P843" s="7"/>
      <c r="Q843" s="33">
        <f t="shared" si="142"/>
        <v>930</v>
      </c>
      <c r="R843" s="34">
        <f>+Tabla1[[#This Row],[MINIMO VITAL]]*9%</f>
        <v>83.7</v>
      </c>
      <c r="S843" s="7"/>
      <c r="T843" s="7">
        <f t="shared" ca="1" si="133"/>
        <v>64</v>
      </c>
      <c r="U843" s="7" t="str">
        <f t="shared" si="134"/>
        <v>04629118</v>
      </c>
      <c r="V843" s="7"/>
      <c r="W843" s="7"/>
      <c r="X843" s="7"/>
      <c r="Y843" s="7"/>
      <c r="Z843" s="7"/>
      <c r="AA843" s="8">
        <f>+Tabla1[[#This Row],[FECHA DE
NACIMIENTO]]</f>
        <v>20176</v>
      </c>
      <c r="AB843" s="20"/>
      <c r="AC843" s="7"/>
      <c r="AD843" s="7" t="str">
        <f>IF(COUNTIF(D$1:D842,D843)=0,"OK","Duplicado")</f>
        <v>OK</v>
      </c>
      <c r="AE843" s="7" t="str">
        <f t="shared" ca="1" si="135"/>
        <v>Inactivo</v>
      </c>
      <c r="AF843" s="9" t="s">
        <v>1385</v>
      </c>
      <c r="AG843" s="9" t="str">
        <f t="shared" si="138"/>
        <v>CMAC</v>
      </c>
      <c r="AH843" s="7"/>
      <c r="AI843" s="7"/>
      <c r="AJ843" s="7"/>
      <c r="AK843" s="7"/>
      <c r="AL843" s="7"/>
      <c r="AM843" s="7"/>
      <c r="AN843" s="7"/>
      <c r="AO843" s="7" t="e">
        <f ca="1">SEPARARAPELLIDOS2018(Tabla1[[#This Row],[APELLIDOS Y NOMBRES]])</f>
        <v>#NAME?</v>
      </c>
      <c r="AP843" s="7">
        <f t="shared" ca="1" si="139"/>
        <v>0</v>
      </c>
      <c r="AQ843" s="7">
        <f t="shared" ca="1" si="140"/>
        <v>0</v>
      </c>
      <c r="AR843" s="7">
        <f t="shared" ca="1" si="141"/>
        <v>0</v>
      </c>
      <c r="AS843" s="7" t="e">
        <f ca="1">QuitarSimbolos(Tabla1[[#This Row],[CODTRA5]])</f>
        <v>#NAME?</v>
      </c>
      <c r="AT843" s="7" t="s">
        <v>1703</v>
      </c>
      <c r="AU843" s="7">
        <f t="shared" si="136"/>
        <v>1</v>
      </c>
      <c r="AV843" s="7">
        <v>1</v>
      </c>
      <c r="AW843" s="7" t="str">
        <f>+Tabla1[[#This Row],[DNI23]]</f>
        <v>04629118</v>
      </c>
      <c r="AX843" s="7">
        <v>604</v>
      </c>
      <c r="AY843" s="11">
        <f>+Tabla1[[#This Row],[FECHA DE
NACIMIENTO]]</f>
        <v>20176</v>
      </c>
      <c r="AZ843" s="7">
        <f ca="1">+Tabla1[[#This Row],[CODTRA6]]</f>
        <v>0</v>
      </c>
      <c r="BA843" s="7">
        <f ca="1">+Tabla1[[#This Row],[CODTRA7]]</f>
        <v>0</v>
      </c>
      <c r="BB843" s="7" t="e">
        <f ca="1">+Tabla1[[#This Row],[CODTRA8]]</f>
        <v>#NAME?</v>
      </c>
      <c r="BC843" s="7">
        <f>+Tabla1[[#This Row],[SEXO]]</f>
        <v>1</v>
      </c>
      <c r="BD843" s="7">
        <v>9589</v>
      </c>
      <c r="BE843" s="7"/>
      <c r="BF843" s="7">
        <v>959616135</v>
      </c>
      <c r="BG843" s="10" t="s">
        <v>1704</v>
      </c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</row>
    <row r="844" spans="1:88" ht="15" x14ac:dyDescent="0.25">
      <c r="A844">
        <v>843</v>
      </c>
      <c r="B844" s="28">
        <v>425</v>
      </c>
      <c r="C844" s="28" t="s">
        <v>1386</v>
      </c>
      <c r="D844" s="45">
        <v>40998453</v>
      </c>
      <c r="E844" s="35" t="s">
        <v>3571</v>
      </c>
      <c r="F844" s="35" t="s">
        <v>3710</v>
      </c>
      <c r="G844" s="35" t="s">
        <v>1736</v>
      </c>
      <c r="H844" s="30">
        <f t="shared" si="137"/>
        <v>29740</v>
      </c>
      <c r="I844" s="29" t="s">
        <v>1710</v>
      </c>
      <c r="J844" s="28">
        <v>0</v>
      </c>
      <c r="K844" s="31">
        <v>0</v>
      </c>
      <c r="L844" s="7"/>
      <c r="M844" s="7"/>
      <c r="N844" s="7"/>
      <c r="O844" s="32" t="str">
        <f>"Retención Judicial "&amp;(Tabla1[[#This Row],[JUDICIAL]]*100)&amp;"%"</f>
        <v>Retención Judicial 0%</v>
      </c>
      <c r="P844" s="7"/>
      <c r="Q844" s="33">
        <f t="shared" si="142"/>
        <v>930</v>
      </c>
      <c r="R844" s="34">
        <f>+Tabla1[[#This Row],[MINIMO VITAL]]*9%</f>
        <v>83.7</v>
      </c>
      <c r="S844" s="7"/>
      <c r="T844" s="7">
        <f t="shared" ca="1" si="133"/>
        <v>37</v>
      </c>
      <c r="U844" s="7" t="str">
        <f t="shared" si="134"/>
        <v>40998453</v>
      </c>
      <c r="V844" s="7"/>
      <c r="W844" s="7"/>
      <c r="X844" s="7"/>
      <c r="Y844" s="7"/>
      <c r="Z844" s="7"/>
      <c r="AA844" s="8">
        <f>+Tabla1[[#This Row],[FECHA DE
NACIMIENTO]]</f>
        <v>29740</v>
      </c>
      <c r="AB844" s="20"/>
      <c r="AC844" s="7"/>
      <c r="AD844" s="7" t="str">
        <f>IF(COUNTIF(D$1:D843,D844)=0,"OK","Duplicado")</f>
        <v>OK</v>
      </c>
      <c r="AE844" s="7" t="str">
        <f t="shared" ca="1" si="135"/>
        <v>Inactivo</v>
      </c>
      <c r="AF844" s="9" t="s">
        <v>1720</v>
      </c>
      <c r="AG844" s="9" t="str">
        <f t="shared" si="138"/>
        <v/>
      </c>
      <c r="AH844" s="7"/>
      <c r="AI844" s="7"/>
      <c r="AJ844" s="7"/>
      <c r="AK844" s="7"/>
      <c r="AL844" s="7"/>
      <c r="AM844" s="7"/>
      <c r="AN844" s="7"/>
      <c r="AO844" s="7" t="e">
        <f ca="1">SEPARARAPELLIDOS2018(Tabla1[[#This Row],[APELLIDOS Y NOMBRES]])</f>
        <v>#NAME?</v>
      </c>
      <c r="AP844" s="7">
        <f t="shared" ca="1" si="139"/>
        <v>0</v>
      </c>
      <c r="AQ844" s="7">
        <f t="shared" ca="1" si="140"/>
        <v>0</v>
      </c>
      <c r="AR844" s="7">
        <f t="shared" ca="1" si="141"/>
        <v>0</v>
      </c>
      <c r="AS844" s="7" t="e">
        <f ca="1">QuitarSimbolos(Tabla1[[#This Row],[CODTRA5]])</f>
        <v>#NAME?</v>
      </c>
      <c r="AT844" s="7" t="s">
        <v>1703</v>
      </c>
      <c r="AU844" s="7">
        <f t="shared" si="136"/>
        <v>1</v>
      </c>
      <c r="AV844" s="7">
        <v>1</v>
      </c>
      <c r="AW844" s="7" t="str">
        <f>+Tabla1[[#This Row],[DNI23]]</f>
        <v>40998453</v>
      </c>
      <c r="AX844" s="7">
        <v>604</v>
      </c>
      <c r="AY844" s="11">
        <f>+Tabla1[[#This Row],[FECHA DE
NACIMIENTO]]</f>
        <v>29740</v>
      </c>
      <c r="AZ844" s="7">
        <f ca="1">+Tabla1[[#This Row],[CODTRA6]]</f>
        <v>0</v>
      </c>
      <c r="BA844" s="7">
        <f ca="1">+Tabla1[[#This Row],[CODTRA7]]</f>
        <v>0</v>
      </c>
      <c r="BB844" s="7" t="e">
        <f ca="1">+Tabla1[[#This Row],[CODTRA8]]</f>
        <v>#NAME?</v>
      </c>
      <c r="BC844" s="7">
        <f>+Tabla1[[#This Row],[SEXO]]</f>
        <v>1</v>
      </c>
      <c r="BD844" s="7">
        <v>9589</v>
      </c>
      <c r="BE844" s="7"/>
      <c r="BF844" s="7">
        <v>959616135</v>
      </c>
      <c r="BG844" s="10" t="s">
        <v>1704</v>
      </c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</row>
    <row r="845" spans="1:88" ht="15" x14ac:dyDescent="0.25">
      <c r="A845">
        <v>844</v>
      </c>
      <c r="B845" s="28">
        <v>474</v>
      </c>
      <c r="C845" s="28" t="s">
        <v>1387</v>
      </c>
      <c r="D845" s="45">
        <v>30827232</v>
      </c>
      <c r="E845" s="35" t="s">
        <v>3572</v>
      </c>
      <c r="F845" s="35" t="s">
        <v>3711</v>
      </c>
      <c r="G845" s="35" t="s">
        <v>1757</v>
      </c>
      <c r="H845" s="30">
        <f t="shared" si="137"/>
        <v>22929</v>
      </c>
      <c r="I845" s="29" t="s">
        <v>1737</v>
      </c>
      <c r="J845" s="28">
        <v>0</v>
      </c>
      <c r="K845" s="31">
        <v>0</v>
      </c>
      <c r="L845" s="7"/>
      <c r="M845" s="7"/>
      <c r="N845" s="7"/>
      <c r="O845" s="32" t="str">
        <f>"Retención Judicial "&amp;(Tabla1[[#This Row],[JUDICIAL]]*100)&amp;"%"</f>
        <v>Retención Judicial 0%</v>
      </c>
      <c r="P845" s="7"/>
      <c r="Q845" s="33">
        <f t="shared" si="142"/>
        <v>930</v>
      </c>
      <c r="R845" s="34">
        <f>+Tabla1[[#This Row],[MINIMO VITAL]]*9%</f>
        <v>83.7</v>
      </c>
      <c r="S845" s="7"/>
      <c r="T845" s="7">
        <f t="shared" ca="1" si="133"/>
        <v>56</v>
      </c>
      <c r="U845" s="7" t="str">
        <f t="shared" si="134"/>
        <v>30827232</v>
      </c>
      <c r="V845" s="7"/>
      <c r="W845" s="7"/>
      <c r="X845" s="7"/>
      <c r="Y845" s="7"/>
      <c r="Z845" s="7"/>
      <c r="AA845" s="8">
        <f>+Tabla1[[#This Row],[FECHA DE
NACIMIENTO]]</f>
        <v>22929</v>
      </c>
      <c r="AB845" s="20"/>
      <c r="AC845" s="7"/>
      <c r="AD845" s="7" t="str">
        <f>IF(COUNTIF(D$1:D844,D845)=0,"OK","Duplicado")</f>
        <v>OK</v>
      </c>
      <c r="AE845" s="7" t="str">
        <f t="shared" ca="1" si="135"/>
        <v>Inactivo</v>
      </c>
      <c r="AF845" s="9" t="s">
        <v>1720</v>
      </c>
      <c r="AG845" s="9" t="str">
        <f t="shared" si="138"/>
        <v/>
      </c>
      <c r="AH845" s="7"/>
      <c r="AI845" s="7"/>
      <c r="AJ845" s="7"/>
      <c r="AK845" s="7"/>
      <c r="AL845" s="7"/>
      <c r="AM845" s="7"/>
      <c r="AN845" s="7"/>
      <c r="AO845" s="7" t="e">
        <f ca="1">SEPARARAPELLIDOS2018(Tabla1[[#This Row],[APELLIDOS Y NOMBRES]])</f>
        <v>#NAME?</v>
      </c>
      <c r="AP845" s="7">
        <f t="shared" ca="1" si="139"/>
        <v>0</v>
      </c>
      <c r="AQ845" s="7">
        <f t="shared" ca="1" si="140"/>
        <v>0</v>
      </c>
      <c r="AR845" s="7">
        <f t="shared" ca="1" si="141"/>
        <v>0</v>
      </c>
      <c r="AS845" s="7" t="e">
        <f ca="1">QuitarSimbolos(Tabla1[[#This Row],[CODTRA5]])</f>
        <v>#NAME?</v>
      </c>
      <c r="AT845" s="7" t="s">
        <v>1703</v>
      </c>
      <c r="AU845" s="7">
        <f t="shared" si="136"/>
        <v>1</v>
      </c>
      <c r="AV845" s="7">
        <v>1</v>
      </c>
      <c r="AW845" s="7" t="str">
        <f>+Tabla1[[#This Row],[DNI23]]</f>
        <v>30827232</v>
      </c>
      <c r="AX845" s="7">
        <v>604</v>
      </c>
      <c r="AY845" s="11">
        <f>+Tabla1[[#This Row],[FECHA DE
NACIMIENTO]]</f>
        <v>22929</v>
      </c>
      <c r="AZ845" s="7">
        <f ca="1">+Tabla1[[#This Row],[CODTRA6]]</f>
        <v>0</v>
      </c>
      <c r="BA845" s="7">
        <f ca="1">+Tabla1[[#This Row],[CODTRA7]]</f>
        <v>0</v>
      </c>
      <c r="BB845" s="7" t="e">
        <f ca="1">+Tabla1[[#This Row],[CODTRA8]]</f>
        <v>#NAME?</v>
      </c>
      <c r="BC845" s="7">
        <f>+Tabla1[[#This Row],[SEXO]]</f>
        <v>1</v>
      </c>
      <c r="BD845" s="7">
        <v>9589</v>
      </c>
      <c r="BE845" s="7"/>
      <c r="BF845" s="7">
        <v>959616135</v>
      </c>
      <c r="BG845" s="10" t="s">
        <v>1704</v>
      </c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</row>
    <row r="846" spans="1:88" ht="15" x14ac:dyDescent="0.25">
      <c r="A846">
        <v>845</v>
      </c>
      <c r="B846" s="28">
        <v>300</v>
      </c>
      <c r="C846" s="28" t="s">
        <v>3580</v>
      </c>
      <c r="D846" s="45">
        <v>30833555</v>
      </c>
      <c r="E846" s="35" t="s">
        <v>3573</v>
      </c>
      <c r="F846" s="35" t="s">
        <v>3712</v>
      </c>
      <c r="G846" s="35" t="s">
        <v>1742</v>
      </c>
      <c r="H846" s="30">
        <f t="shared" si="137"/>
        <v>25558</v>
      </c>
      <c r="I846" s="29" t="s">
        <v>1737</v>
      </c>
      <c r="J846" s="28">
        <v>0</v>
      </c>
      <c r="K846" s="31">
        <v>0</v>
      </c>
      <c r="L846" s="7"/>
      <c r="M846" s="7"/>
      <c r="N846" s="7"/>
      <c r="O846" s="32" t="str">
        <f>"Retención Judicial "&amp;(Tabla1[[#This Row],[JUDICIAL]]*100)&amp;"%"</f>
        <v>Retención Judicial 0%</v>
      </c>
      <c r="P846" s="7"/>
      <c r="Q846" s="33">
        <f t="shared" si="142"/>
        <v>930</v>
      </c>
      <c r="R846" s="34">
        <f>+Tabla1[[#This Row],[MINIMO VITAL]]*9%</f>
        <v>83.7</v>
      </c>
      <c r="S846" s="7"/>
      <c r="T846" s="7">
        <f t="shared" ca="1" si="133"/>
        <v>49</v>
      </c>
      <c r="U846" s="7" t="str">
        <f t="shared" si="134"/>
        <v>30833555</v>
      </c>
      <c r="V846" s="7"/>
      <c r="W846" s="7"/>
      <c r="X846" s="7"/>
      <c r="Y846" s="7"/>
      <c r="Z846" s="7"/>
      <c r="AA846" s="8">
        <f>+Tabla1[[#This Row],[FECHA DE
NACIMIENTO]]</f>
        <v>25558</v>
      </c>
      <c r="AB846" s="20"/>
      <c r="AC846" s="7"/>
      <c r="AD846" s="7" t="str">
        <f>IF(COUNTIF(D$1:D845,D846)=0,"OK","Duplicado")</f>
        <v>OK</v>
      </c>
      <c r="AE846" s="7" t="str">
        <f t="shared" ca="1" si="135"/>
        <v>Inactivo</v>
      </c>
      <c r="AF846" s="9" t="s">
        <v>1720</v>
      </c>
      <c r="AG846" s="9" t="str">
        <f t="shared" si="138"/>
        <v/>
      </c>
      <c r="AH846" s="7"/>
      <c r="AI846" s="7"/>
      <c r="AJ846" s="7"/>
      <c r="AK846" s="7"/>
      <c r="AL846" s="7"/>
      <c r="AM846" s="7"/>
      <c r="AN846" s="7"/>
      <c r="AO846" s="7" t="e">
        <f ca="1">SEPARARAPELLIDOS2018(Tabla1[[#This Row],[APELLIDOS Y NOMBRES]])</f>
        <v>#NAME?</v>
      </c>
      <c r="AP846" s="7">
        <f t="shared" ca="1" si="139"/>
        <v>0</v>
      </c>
      <c r="AQ846" s="7">
        <f t="shared" ca="1" si="140"/>
        <v>0</v>
      </c>
      <c r="AR846" s="7">
        <f t="shared" ca="1" si="141"/>
        <v>0</v>
      </c>
      <c r="AS846" s="7" t="e">
        <f ca="1">QuitarSimbolos(Tabla1[[#This Row],[CODTRA5]])</f>
        <v>#NAME?</v>
      </c>
      <c r="AT846" s="7" t="s">
        <v>1703</v>
      </c>
      <c r="AU846" s="7">
        <f t="shared" si="136"/>
        <v>1</v>
      </c>
      <c r="AV846" s="7">
        <v>1</v>
      </c>
      <c r="AW846" s="7" t="str">
        <f>+Tabla1[[#This Row],[DNI23]]</f>
        <v>30833555</v>
      </c>
      <c r="AX846" s="7">
        <v>604</v>
      </c>
      <c r="AY846" s="11">
        <f>+Tabla1[[#This Row],[FECHA DE
NACIMIENTO]]</f>
        <v>25558</v>
      </c>
      <c r="AZ846" s="7">
        <f ca="1">+Tabla1[[#This Row],[CODTRA6]]</f>
        <v>0</v>
      </c>
      <c r="BA846" s="7">
        <f ca="1">+Tabla1[[#This Row],[CODTRA7]]</f>
        <v>0</v>
      </c>
      <c r="BB846" s="7" t="e">
        <f ca="1">+Tabla1[[#This Row],[CODTRA8]]</f>
        <v>#NAME?</v>
      </c>
      <c r="BC846" s="7">
        <f>+Tabla1[[#This Row],[SEXO]]</f>
        <v>1</v>
      </c>
      <c r="BD846" s="7">
        <v>9589</v>
      </c>
      <c r="BE846" s="7"/>
      <c r="BF846" s="7">
        <v>959616135</v>
      </c>
      <c r="BG846" s="10" t="s">
        <v>1704</v>
      </c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</row>
    <row r="847" spans="1:88" ht="15" x14ac:dyDescent="0.25">
      <c r="A847">
        <v>846</v>
      </c>
      <c r="B847" s="28">
        <v>223</v>
      </c>
      <c r="C847" s="28" t="s">
        <v>3581</v>
      </c>
      <c r="D847" s="45">
        <v>30822851</v>
      </c>
      <c r="E847" s="35" t="s">
        <v>3574</v>
      </c>
      <c r="F847" s="35" t="s">
        <v>3713</v>
      </c>
      <c r="G847" s="35" t="s">
        <v>1742</v>
      </c>
      <c r="H847" s="30">
        <f t="shared" si="137"/>
        <v>22292</v>
      </c>
      <c r="I847" s="29" t="s">
        <v>1737</v>
      </c>
      <c r="J847" s="28">
        <v>0</v>
      </c>
      <c r="K847" s="31">
        <v>0</v>
      </c>
      <c r="L847" s="7"/>
      <c r="M847" s="7"/>
      <c r="N847" s="7"/>
      <c r="O847" s="32" t="str">
        <f>"Retención Judicial "&amp;(Tabla1[[#This Row],[JUDICIAL]]*100)&amp;"%"</f>
        <v>Retención Judicial 0%</v>
      </c>
      <c r="P847" s="7"/>
      <c r="Q847" s="33">
        <f t="shared" si="142"/>
        <v>930</v>
      </c>
      <c r="R847" s="34">
        <f>+Tabla1[[#This Row],[MINIMO VITAL]]*9%</f>
        <v>83.7</v>
      </c>
      <c r="S847" s="7"/>
      <c r="T847" s="7">
        <f t="shared" ca="1" si="133"/>
        <v>58</v>
      </c>
      <c r="U847" s="7" t="str">
        <f t="shared" si="134"/>
        <v>30822851</v>
      </c>
      <c r="V847" s="7"/>
      <c r="W847" s="7"/>
      <c r="X847" s="7"/>
      <c r="Y847" s="7"/>
      <c r="Z847" s="7"/>
      <c r="AA847" s="8">
        <f>+Tabla1[[#This Row],[FECHA DE
NACIMIENTO]]</f>
        <v>22292</v>
      </c>
      <c r="AB847" s="20"/>
      <c r="AC847" s="7"/>
      <c r="AD847" s="7" t="str">
        <f>IF(COUNTIF(D$1:D846,D847)=0,"OK","Duplicado")</f>
        <v>OK</v>
      </c>
      <c r="AE847" s="7" t="str">
        <f t="shared" ca="1" si="135"/>
        <v>Inactivo</v>
      </c>
      <c r="AF847" s="9" t="s">
        <v>1720</v>
      </c>
      <c r="AG847" s="9" t="str">
        <f t="shared" si="138"/>
        <v/>
      </c>
      <c r="AH847" s="7"/>
      <c r="AI847" s="7"/>
      <c r="AJ847" s="7"/>
      <c r="AK847" s="7"/>
      <c r="AL847" s="7"/>
      <c r="AM847" s="7"/>
      <c r="AN847" s="7"/>
      <c r="AO847" s="7" t="e">
        <f ca="1">SEPARARAPELLIDOS2018(Tabla1[[#This Row],[APELLIDOS Y NOMBRES]])</f>
        <v>#NAME?</v>
      </c>
      <c r="AP847" s="7">
        <f t="shared" ca="1" si="139"/>
        <v>0</v>
      </c>
      <c r="AQ847" s="7">
        <f t="shared" ca="1" si="140"/>
        <v>0</v>
      </c>
      <c r="AR847" s="7">
        <f t="shared" ca="1" si="141"/>
        <v>0</v>
      </c>
      <c r="AS847" s="7" t="e">
        <f ca="1">QuitarSimbolos(Tabla1[[#This Row],[CODTRA5]])</f>
        <v>#NAME?</v>
      </c>
      <c r="AT847" s="7" t="s">
        <v>1703</v>
      </c>
      <c r="AU847" s="7">
        <f t="shared" si="136"/>
        <v>1</v>
      </c>
      <c r="AV847" s="7">
        <v>1</v>
      </c>
      <c r="AW847" s="7" t="str">
        <f>+Tabla1[[#This Row],[DNI23]]</f>
        <v>30822851</v>
      </c>
      <c r="AX847" s="7">
        <v>604</v>
      </c>
      <c r="AY847" s="11">
        <f>+Tabla1[[#This Row],[FECHA DE
NACIMIENTO]]</f>
        <v>22292</v>
      </c>
      <c r="AZ847" s="7">
        <f ca="1">+Tabla1[[#This Row],[CODTRA6]]</f>
        <v>0</v>
      </c>
      <c r="BA847" s="7">
        <f ca="1">+Tabla1[[#This Row],[CODTRA7]]</f>
        <v>0</v>
      </c>
      <c r="BB847" s="7" t="e">
        <f ca="1">+Tabla1[[#This Row],[CODTRA8]]</f>
        <v>#NAME?</v>
      </c>
      <c r="BC847" s="7">
        <f>+Tabla1[[#This Row],[SEXO]]</f>
        <v>1</v>
      </c>
      <c r="BD847" s="7">
        <v>9589</v>
      </c>
      <c r="BE847" s="7"/>
      <c r="BF847" s="7">
        <v>959616135</v>
      </c>
      <c r="BG847" s="10" t="s">
        <v>1704</v>
      </c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</row>
    <row r="848" spans="1:88" ht="15" x14ac:dyDescent="0.25">
      <c r="A848">
        <v>847</v>
      </c>
      <c r="B848" s="28">
        <v>553</v>
      </c>
      <c r="C848" s="28" t="s">
        <v>1388</v>
      </c>
      <c r="D848" s="45">
        <v>30825748</v>
      </c>
      <c r="E848" s="35" t="s">
        <v>3193</v>
      </c>
      <c r="F848" s="29"/>
      <c r="G848" s="29" t="s">
        <v>1702</v>
      </c>
      <c r="H848" s="30">
        <f t="shared" si="137"/>
        <v>23097</v>
      </c>
      <c r="I848" s="29"/>
      <c r="J848" s="28">
        <v>0</v>
      </c>
      <c r="K848" s="31">
        <v>0</v>
      </c>
      <c r="L848" s="7"/>
      <c r="M848" s="7"/>
      <c r="N848" s="7"/>
      <c r="O848" s="32" t="str">
        <f>"Retención Judicial "&amp;(Tabla1[[#This Row],[JUDICIAL]]*100)&amp;"%"</f>
        <v>Retención Judicial 0%</v>
      </c>
      <c r="P848" s="7"/>
      <c r="Q848" s="33">
        <f t="shared" si="142"/>
        <v>930</v>
      </c>
      <c r="R848" s="34">
        <f>+Tabla1[[#This Row],[MINIMO VITAL]]*9%</f>
        <v>83.7</v>
      </c>
      <c r="S848" s="7"/>
      <c r="T848" s="7">
        <f t="shared" ca="1" si="133"/>
        <v>56</v>
      </c>
      <c r="U848" s="7" t="str">
        <f t="shared" si="134"/>
        <v>30825748</v>
      </c>
      <c r="V848" s="7"/>
      <c r="W848" s="7"/>
      <c r="X848" s="7"/>
      <c r="Y848" s="7"/>
      <c r="Z848" s="7"/>
      <c r="AA848" s="8">
        <f>+Tabla1[[#This Row],[FECHA DE
NACIMIENTO]]</f>
        <v>23097</v>
      </c>
      <c r="AB848" s="20"/>
      <c r="AC848" s="7"/>
      <c r="AD848" s="7" t="str">
        <f>IF(COUNTIF(D$1:D847,D848)=0,"OK","Duplicado")</f>
        <v>OK</v>
      </c>
      <c r="AE848" s="7" t="str">
        <f t="shared" ca="1" si="135"/>
        <v>Inactivo</v>
      </c>
      <c r="AF848" s="9" t="s">
        <v>1389</v>
      </c>
      <c r="AG848" s="9" t="str">
        <f t="shared" si="138"/>
        <v>CMAC</v>
      </c>
      <c r="AH848" s="7"/>
      <c r="AI848" s="7"/>
      <c r="AJ848" s="7"/>
      <c r="AK848" s="7"/>
      <c r="AL848" s="7"/>
      <c r="AM848" s="7"/>
      <c r="AN848" s="7"/>
      <c r="AO848" s="7" t="e">
        <f ca="1">SEPARARAPELLIDOS2018(Tabla1[[#This Row],[APELLIDOS Y NOMBRES]])</f>
        <v>#NAME?</v>
      </c>
      <c r="AP848" s="7">
        <f t="shared" ca="1" si="139"/>
        <v>0</v>
      </c>
      <c r="AQ848" s="7">
        <f t="shared" ca="1" si="140"/>
        <v>0</v>
      </c>
      <c r="AR848" s="7">
        <f t="shared" ca="1" si="141"/>
        <v>0</v>
      </c>
      <c r="AS848" s="7" t="e">
        <f ca="1">QuitarSimbolos(Tabla1[[#This Row],[CODTRA5]])</f>
        <v>#NAME?</v>
      </c>
      <c r="AT848" s="7" t="s">
        <v>1703</v>
      </c>
      <c r="AU848" s="7">
        <f t="shared" si="136"/>
        <v>1</v>
      </c>
      <c r="AV848" s="7">
        <v>1</v>
      </c>
      <c r="AW848" s="7" t="str">
        <f>+Tabla1[[#This Row],[DNI23]]</f>
        <v>30825748</v>
      </c>
      <c r="AX848" s="7">
        <v>604</v>
      </c>
      <c r="AY848" s="11">
        <f>+Tabla1[[#This Row],[FECHA DE
NACIMIENTO]]</f>
        <v>23097</v>
      </c>
      <c r="AZ848" s="7">
        <f ca="1">+Tabla1[[#This Row],[CODTRA6]]</f>
        <v>0</v>
      </c>
      <c r="BA848" s="7">
        <f ca="1">+Tabla1[[#This Row],[CODTRA7]]</f>
        <v>0</v>
      </c>
      <c r="BB848" s="7" t="e">
        <f ca="1">+Tabla1[[#This Row],[CODTRA8]]</f>
        <v>#NAME?</v>
      </c>
      <c r="BC848" s="7">
        <f>+Tabla1[[#This Row],[SEXO]]</f>
        <v>1</v>
      </c>
      <c r="BD848" s="7">
        <v>9589</v>
      </c>
      <c r="BE848" s="7"/>
      <c r="BF848" s="7">
        <v>959616135</v>
      </c>
      <c r="BG848" s="10" t="s">
        <v>1704</v>
      </c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</row>
    <row r="849" spans="1:88" ht="15" x14ac:dyDescent="0.25">
      <c r="A849">
        <v>848</v>
      </c>
      <c r="B849" s="28">
        <v>195</v>
      </c>
      <c r="C849" s="28" t="s">
        <v>1390</v>
      </c>
      <c r="D849" s="45">
        <v>30826290</v>
      </c>
      <c r="E849" s="35" t="s">
        <v>3575</v>
      </c>
      <c r="F849" s="29" t="s">
        <v>1720</v>
      </c>
      <c r="G849" s="29" t="s">
        <v>1702</v>
      </c>
      <c r="H849" s="30">
        <f t="shared" si="137"/>
        <v>16284</v>
      </c>
      <c r="I849" s="29" t="s">
        <v>1720</v>
      </c>
      <c r="J849" s="28">
        <v>0</v>
      </c>
      <c r="K849" s="31">
        <v>0</v>
      </c>
      <c r="L849" s="7"/>
      <c r="M849" s="7"/>
      <c r="N849" s="7"/>
      <c r="O849" s="32" t="str">
        <f>"Retención Judicial "&amp;(Tabla1[[#This Row],[JUDICIAL]]*100)&amp;"%"</f>
        <v>Retención Judicial 0%</v>
      </c>
      <c r="P849" s="7"/>
      <c r="Q849" s="33">
        <f t="shared" si="142"/>
        <v>930</v>
      </c>
      <c r="R849" s="34">
        <f>+Tabla1[[#This Row],[MINIMO VITAL]]*9%</f>
        <v>83.7</v>
      </c>
      <c r="S849" s="7"/>
      <c r="T849" s="7">
        <f t="shared" ca="1" si="133"/>
        <v>74</v>
      </c>
      <c r="U849" s="7" t="str">
        <f t="shared" si="134"/>
        <v>30826290</v>
      </c>
      <c r="V849" s="7"/>
      <c r="W849" s="7"/>
      <c r="X849" s="7"/>
      <c r="Y849" s="7"/>
      <c r="Z849" s="7"/>
      <c r="AA849" s="8">
        <f>+Tabla1[[#This Row],[FECHA DE
NACIMIENTO]]</f>
        <v>16284</v>
      </c>
      <c r="AB849" s="20"/>
      <c r="AC849" s="7"/>
      <c r="AD849" s="7" t="str">
        <f>IF(COUNTIF(D$1:D848,D849)=0,"OK","Duplicado")</f>
        <v>OK</v>
      </c>
      <c r="AE849" s="7" t="str">
        <f t="shared" ca="1" si="135"/>
        <v>Inactivo</v>
      </c>
      <c r="AF849" s="9" t="s">
        <v>1720</v>
      </c>
      <c r="AG849" s="9" t="str">
        <f t="shared" si="138"/>
        <v/>
      </c>
      <c r="AH849" s="7"/>
      <c r="AI849" s="7"/>
      <c r="AJ849" s="7"/>
      <c r="AK849" s="7"/>
      <c r="AL849" s="7"/>
      <c r="AM849" s="7"/>
      <c r="AN849" s="7"/>
      <c r="AO849" s="7" t="e">
        <f ca="1">SEPARARAPELLIDOS2018(Tabla1[[#This Row],[APELLIDOS Y NOMBRES]])</f>
        <v>#NAME?</v>
      </c>
      <c r="AP849" s="7">
        <f t="shared" ca="1" si="139"/>
        <v>0</v>
      </c>
      <c r="AQ849" s="7">
        <f t="shared" ca="1" si="140"/>
        <v>0</v>
      </c>
      <c r="AR849" s="7">
        <f t="shared" ca="1" si="141"/>
        <v>0</v>
      </c>
      <c r="AS849" s="7" t="e">
        <f ca="1">QuitarSimbolos(Tabla1[[#This Row],[CODTRA5]])</f>
        <v>#NAME?</v>
      </c>
      <c r="AT849" s="7" t="s">
        <v>1703</v>
      </c>
      <c r="AU849" s="7">
        <f t="shared" si="136"/>
        <v>1</v>
      </c>
      <c r="AV849" s="7">
        <v>1</v>
      </c>
      <c r="AW849" s="7" t="str">
        <f>+Tabla1[[#This Row],[DNI23]]</f>
        <v>30826290</v>
      </c>
      <c r="AX849" s="7">
        <v>604</v>
      </c>
      <c r="AY849" s="11">
        <f>+Tabla1[[#This Row],[FECHA DE
NACIMIENTO]]</f>
        <v>16284</v>
      </c>
      <c r="AZ849" s="7">
        <f ca="1">+Tabla1[[#This Row],[CODTRA6]]</f>
        <v>0</v>
      </c>
      <c r="BA849" s="7">
        <f ca="1">+Tabla1[[#This Row],[CODTRA7]]</f>
        <v>0</v>
      </c>
      <c r="BB849" s="7" t="e">
        <f ca="1">+Tabla1[[#This Row],[CODTRA8]]</f>
        <v>#NAME?</v>
      </c>
      <c r="BC849" s="7">
        <f>+Tabla1[[#This Row],[SEXO]]</f>
        <v>1</v>
      </c>
      <c r="BD849" s="7">
        <v>9589</v>
      </c>
      <c r="BE849" s="7"/>
      <c r="BF849" s="7">
        <v>959616135</v>
      </c>
      <c r="BG849" s="10" t="s">
        <v>1704</v>
      </c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</row>
    <row r="850" spans="1:88" ht="15" x14ac:dyDescent="0.25">
      <c r="A850">
        <v>849</v>
      </c>
      <c r="B850" s="28">
        <v>138</v>
      </c>
      <c r="C850" s="28" t="s">
        <v>1391</v>
      </c>
      <c r="D850" s="45">
        <v>4631678</v>
      </c>
      <c r="E850" s="35" t="s">
        <v>3194</v>
      </c>
      <c r="F850" s="29" t="s">
        <v>3195</v>
      </c>
      <c r="G850" s="29" t="s">
        <v>1742</v>
      </c>
      <c r="H850" s="30">
        <f t="shared" si="137"/>
        <v>21966</v>
      </c>
      <c r="I850" s="29" t="s">
        <v>1737</v>
      </c>
      <c r="J850" s="28">
        <v>0</v>
      </c>
      <c r="K850" s="31">
        <v>0</v>
      </c>
      <c r="L850" s="7"/>
      <c r="M850" s="7"/>
      <c r="N850" s="7"/>
      <c r="O850" s="32" t="str">
        <f>"Retención Judicial "&amp;(Tabla1[[#This Row],[JUDICIAL]]*100)&amp;"%"</f>
        <v>Retención Judicial 0%</v>
      </c>
      <c r="P850" s="7"/>
      <c r="Q850" s="33">
        <f t="shared" si="142"/>
        <v>930</v>
      </c>
      <c r="R850" s="34">
        <f>+Tabla1[[#This Row],[MINIMO VITAL]]*9%</f>
        <v>83.7</v>
      </c>
      <c r="S850" s="7"/>
      <c r="T850" s="7">
        <f t="shared" ca="1" si="133"/>
        <v>59</v>
      </c>
      <c r="U850" s="7" t="str">
        <f t="shared" si="134"/>
        <v>04631678</v>
      </c>
      <c r="V850" s="7"/>
      <c r="W850" s="7"/>
      <c r="X850" s="7"/>
      <c r="Y850" s="7"/>
      <c r="Z850" s="7"/>
      <c r="AA850" s="8">
        <f>+Tabla1[[#This Row],[FECHA DE
NACIMIENTO]]</f>
        <v>21966</v>
      </c>
      <c r="AB850" s="20"/>
      <c r="AC850" s="7"/>
      <c r="AD850" s="7" t="str">
        <f>IF(COUNTIF(D$1:D849,D850)=0,"OK","Duplicado")</f>
        <v>OK</v>
      </c>
      <c r="AE850" s="7" t="str">
        <f t="shared" ca="1" si="135"/>
        <v>Inactivo</v>
      </c>
      <c r="AF850" s="9" t="s">
        <v>1392</v>
      </c>
      <c r="AG850" s="9" t="str">
        <f t="shared" si="138"/>
        <v>CMAC</v>
      </c>
      <c r="AH850" s="7"/>
      <c r="AI850" s="7"/>
      <c r="AJ850" s="7"/>
      <c r="AK850" s="7"/>
      <c r="AL850" s="7"/>
      <c r="AM850" s="7"/>
      <c r="AN850" s="7"/>
      <c r="AO850" s="7" t="e">
        <f ca="1">SEPARARAPELLIDOS2018(Tabla1[[#This Row],[APELLIDOS Y NOMBRES]])</f>
        <v>#NAME?</v>
      </c>
      <c r="AP850" s="7">
        <f t="shared" ca="1" si="139"/>
        <v>0</v>
      </c>
      <c r="AQ850" s="7">
        <f t="shared" ca="1" si="140"/>
        <v>0</v>
      </c>
      <c r="AR850" s="7">
        <f t="shared" ca="1" si="141"/>
        <v>0</v>
      </c>
      <c r="AS850" s="7" t="e">
        <f ca="1">QuitarSimbolos(Tabla1[[#This Row],[CODTRA5]])</f>
        <v>#NAME?</v>
      </c>
      <c r="AT850" s="7" t="s">
        <v>1703</v>
      </c>
      <c r="AU850" s="7">
        <f t="shared" si="136"/>
        <v>1</v>
      </c>
      <c r="AV850" s="7">
        <v>1</v>
      </c>
      <c r="AW850" s="7" t="str">
        <f>+Tabla1[[#This Row],[DNI23]]</f>
        <v>04631678</v>
      </c>
      <c r="AX850" s="7">
        <v>604</v>
      </c>
      <c r="AY850" s="11">
        <f>+Tabla1[[#This Row],[FECHA DE
NACIMIENTO]]</f>
        <v>21966</v>
      </c>
      <c r="AZ850" s="7">
        <f ca="1">+Tabla1[[#This Row],[CODTRA6]]</f>
        <v>0</v>
      </c>
      <c r="BA850" s="7">
        <f ca="1">+Tabla1[[#This Row],[CODTRA7]]</f>
        <v>0</v>
      </c>
      <c r="BB850" s="7" t="e">
        <f ca="1">+Tabla1[[#This Row],[CODTRA8]]</f>
        <v>#NAME?</v>
      </c>
      <c r="BC850" s="7">
        <f>+Tabla1[[#This Row],[SEXO]]</f>
        <v>1</v>
      </c>
      <c r="BD850" s="7">
        <v>9589</v>
      </c>
      <c r="BE850" s="7"/>
      <c r="BF850" s="7">
        <v>959616135</v>
      </c>
      <c r="BG850" s="10" t="s">
        <v>1704</v>
      </c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</row>
    <row r="851" spans="1:88" ht="15" x14ac:dyDescent="0.25">
      <c r="A851">
        <v>850</v>
      </c>
      <c r="B851" s="28">
        <v>354</v>
      </c>
      <c r="C851" s="28" t="s">
        <v>1393</v>
      </c>
      <c r="D851" s="45">
        <v>30826732</v>
      </c>
      <c r="E851" s="35" t="s">
        <v>3576</v>
      </c>
      <c r="F851" s="35" t="s">
        <v>3714</v>
      </c>
      <c r="G851" s="35" t="s">
        <v>1742</v>
      </c>
      <c r="H851" s="30">
        <f t="shared" si="137"/>
        <v>20497</v>
      </c>
      <c r="I851" s="29" t="s">
        <v>1710</v>
      </c>
      <c r="J851" s="28">
        <v>0</v>
      </c>
      <c r="K851" s="31">
        <v>0</v>
      </c>
      <c r="L851" s="7"/>
      <c r="M851" s="7"/>
      <c r="N851" s="7"/>
      <c r="O851" s="32" t="str">
        <f>"Retención Judicial "&amp;(Tabla1[[#This Row],[JUDICIAL]]*100)&amp;"%"</f>
        <v>Retención Judicial 0%</v>
      </c>
      <c r="P851" s="7"/>
      <c r="Q851" s="33">
        <f t="shared" si="142"/>
        <v>930</v>
      </c>
      <c r="R851" s="34">
        <f>+Tabla1[[#This Row],[MINIMO VITAL]]*9%</f>
        <v>83.7</v>
      </c>
      <c r="S851" s="7"/>
      <c r="T851" s="7">
        <f t="shared" ca="1" si="133"/>
        <v>63</v>
      </c>
      <c r="U851" s="7" t="str">
        <f t="shared" si="134"/>
        <v>30826732</v>
      </c>
      <c r="V851" s="7"/>
      <c r="W851" s="7"/>
      <c r="X851" s="7"/>
      <c r="Y851" s="7"/>
      <c r="Z851" s="7"/>
      <c r="AA851" s="8">
        <f>+Tabla1[[#This Row],[FECHA DE
NACIMIENTO]]</f>
        <v>20497</v>
      </c>
      <c r="AB851" s="20"/>
      <c r="AC851" s="7"/>
      <c r="AD851" s="7" t="str">
        <f>IF(COUNTIF(D$1:D850,D851)=0,"OK","Duplicado")</f>
        <v>OK</v>
      </c>
      <c r="AE851" s="7" t="str">
        <f t="shared" ca="1" si="135"/>
        <v>Inactivo</v>
      </c>
      <c r="AF851" s="9" t="s">
        <v>1720</v>
      </c>
      <c r="AG851" s="9" t="str">
        <f t="shared" si="138"/>
        <v/>
      </c>
      <c r="AH851" s="7"/>
      <c r="AI851" s="7"/>
      <c r="AJ851" s="7"/>
      <c r="AK851" s="7"/>
      <c r="AL851" s="7"/>
      <c r="AM851" s="7"/>
      <c r="AN851" s="7"/>
      <c r="AO851" s="7" t="e">
        <f ca="1">SEPARARAPELLIDOS2018(Tabla1[[#This Row],[APELLIDOS Y NOMBRES]])</f>
        <v>#NAME?</v>
      </c>
      <c r="AP851" s="7">
        <f t="shared" ca="1" si="139"/>
        <v>0</v>
      </c>
      <c r="AQ851" s="7">
        <f t="shared" ca="1" si="140"/>
        <v>0</v>
      </c>
      <c r="AR851" s="7">
        <f t="shared" ca="1" si="141"/>
        <v>0</v>
      </c>
      <c r="AS851" s="7" t="e">
        <f ca="1">QuitarSimbolos(Tabla1[[#This Row],[CODTRA5]])</f>
        <v>#NAME?</v>
      </c>
      <c r="AT851" s="7" t="s">
        <v>1703</v>
      </c>
      <c r="AU851" s="7">
        <f t="shared" si="136"/>
        <v>1</v>
      </c>
      <c r="AV851" s="7">
        <v>1</v>
      </c>
      <c r="AW851" s="7" t="str">
        <f>+Tabla1[[#This Row],[DNI23]]</f>
        <v>30826732</v>
      </c>
      <c r="AX851" s="7">
        <v>604</v>
      </c>
      <c r="AY851" s="11">
        <f>+Tabla1[[#This Row],[FECHA DE
NACIMIENTO]]</f>
        <v>20497</v>
      </c>
      <c r="AZ851" s="7">
        <f ca="1">+Tabla1[[#This Row],[CODTRA6]]</f>
        <v>0</v>
      </c>
      <c r="BA851" s="7">
        <f ca="1">+Tabla1[[#This Row],[CODTRA7]]</f>
        <v>0</v>
      </c>
      <c r="BB851" s="7" t="e">
        <f ca="1">+Tabla1[[#This Row],[CODTRA8]]</f>
        <v>#NAME?</v>
      </c>
      <c r="BC851" s="7">
        <f>+Tabla1[[#This Row],[SEXO]]</f>
        <v>1</v>
      </c>
      <c r="BD851" s="7">
        <v>9589</v>
      </c>
      <c r="BE851" s="7"/>
      <c r="BF851" s="7">
        <v>959616135</v>
      </c>
      <c r="BG851" s="10" t="s">
        <v>1704</v>
      </c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</row>
    <row r="852" spans="1:88" ht="15" x14ac:dyDescent="0.25">
      <c r="A852">
        <v>851</v>
      </c>
      <c r="B852" s="28">
        <v>303</v>
      </c>
      <c r="C852" s="28" t="s">
        <v>3582</v>
      </c>
      <c r="D852" s="45">
        <v>30836204</v>
      </c>
      <c r="E852" s="35" t="s">
        <v>3577</v>
      </c>
      <c r="F852" s="35" t="s">
        <v>3715</v>
      </c>
      <c r="G852" s="35" t="s">
        <v>1736</v>
      </c>
      <c r="H852" s="30">
        <f t="shared" si="137"/>
        <v>27335</v>
      </c>
      <c r="I852" s="29" t="s">
        <v>1710</v>
      </c>
      <c r="J852" s="28">
        <v>0</v>
      </c>
      <c r="K852" s="31">
        <v>0</v>
      </c>
      <c r="L852" s="7"/>
      <c r="M852" s="7"/>
      <c r="N852" s="7"/>
      <c r="O852" s="32" t="str">
        <f>"Retención Judicial "&amp;(Tabla1[[#This Row],[JUDICIAL]]*100)&amp;"%"</f>
        <v>Retención Judicial 0%</v>
      </c>
      <c r="P852" s="7"/>
      <c r="Q852" s="33">
        <f t="shared" si="142"/>
        <v>930</v>
      </c>
      <c r="R852" s="34">
        <f>+Tabla1[[#This Row],[MINIMO VITAL]]*9%</f>
        <v>83.7</v>
      </c>
      <c r="S852" s="7"/>
      <c r="T852" s="7">
        <f t="shared" ca="1" si="133"/>
        <v>44</v>
      </c>
      <c r="U852" s="7" t="str">
        <f t="shared" si="134"/>
        <v>30836204</v>
      </c>
      <c r="V852" s="7"/>
      <c r="W852" s="7"/>
      <c r="X852" s="7"/>
      <c r="Y852" s="7"/>
      <c r="Z852" s="7"/>
      <c r="AA852" s="8">
        <f>+Tabla1[[#This Row],[FECHA DE
NACIMIENTO]]</f>
        <v>27335</v>
      </c>
      <c r="AB852" s="20"/>
      <c r="AC852" s="7"/>
      <c r="AD852" s="7" t="str">
        <f>IF(COUNTIF(D$1:D851,D852)=0,"OK","Duplicado")</f>
        <v>OK</v>
      </c>
      <c r="AE852" s="7" t="str">
        <f t="shared" ca="1" si="135"/>
        <v>Inactivo</v>
      </c>
      <c r="AF852" s="9" t="s">
        <v>1720</v>
      </c>
      <c r="AG852" s="9" t="str">
        <f t="shared" si="138"/>
        <v/>
      </c>
      <c r="AH852" s="7"/>
      <c r="AI852" s="7"/>
      <c r="AJ852" s="7"/>
      <c r="AK852" s="7"/>
      <c r="AL852" s="7"/>
      <c r="AM852" s="7"/>
      <c r="AN852" s="7"/>
      <c r="AO852" s="7" t="e">
        <f ca="1">SEPARARAPELLIDOS2018(Tabla1[[#This Row],[APELLIDOS Y NOMBRES]])</f>
        <v>#NAME?</v>
      </c>
      <c r="AP852" s="7">
        <f t="shared" ca="1" si="139"/>
        <v>0</v>
      </c>
      <c r="AQ852" s="7">
        <f t="shared" ca="1" si="140"/>
        <v>0</v>
      </c>
      <c r="AR852" s="7">
        <f t="shared" ca="1" si="141"/>
        <v>0</v>
      </c>
      <c r="AS852" s="7" t="e">
        <f ca="1">QuitarSimbolos(Tabla1[[#This Row],[CODTRA5]])</f>
        <v>#NAME?</v>
      </c>
      <c r="AT852" s="7" t="s">
        <v>1703</v>
      </c>
      <c r="AU852" s="7">
        <f t="shared" si="136"/>
        <v>1</v>
      </c>
      <c r="AV852" s="7">
        <v>1</v>
      </c>
      <c r="AW852" s="7" t="str">
        <f>+Tabla1[[#This Row],[DNI23]]</f>
        <v>30836204</v>
      </c>
      <c r="AX852" s="7">
        <v>604</v>
      </c>
      <c r="AY852" s="11">
        <f>+Tabla1[[#This Row],[FECHA DE
NACIMIENTO]]</f>
        <v>27335</v>
      </c>
      <c r="AZ852" s="7">
        <f ca="1">+Tabla1[[#This Row],[CODTRA6]]</f>
        <v>0</v>
      </c>
      <c r="BA852" s="7">
        <f ca="1">+Tabla1[[#This Row],[CODTRA7]]</f>
        <v>0</v>
      </c>
      <c r="BB852" s="7" t="e">
        <f ca="1">+Tabla1[[#This Row],[CODTRA8]]</f>
        <v>#NAME?</v>
      </c>
      <c r="BC852" s="7">
        <f>+Tabla1[[#This Row],[SEXO]]</f>
        <v>1</v>
      </c>
      <c r="BD852" s="7">
        <v>9589</v>
      </c>
      <c r="BE852" s="7"/>
      <c r="BF852" s="7">
        <v>959616135</v>
      </c>
      <c r="BG852" s="10" t="s">
        <v>1704</v>
      </c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</row>
    <row r="853" spans="1:88" ht="15" x14ac:dyDescent="0.25">
      <c r="A853">
        <v>852</v>
      </c>
      <c r="B853" s="28">
        <v>402</v>
      </c>
      <c r="C853" s="28" t="s">
        <v>1394</v>
      </c>
      <c r="D853" s="45">
        <v>30823632</v>
      </c>
      <c r="E853" s="35" t="s">
        <v>3578</v>
      </c>
      <c r="F853" s="35" t="s">
        <v>3716</v>
      </c>
      <c r="G853" s="35" t="s">
        <v>1757</v>
      </c>
      <c r="H853" s="30">
        <f t="shared" si="137"/>
        <v>22609</v>
      </c>
      <c r="I853" s="29" t="s">
        <v>1710</v>
      </c>
      <c r="J853" s="28">
        <v>0</v>
      </c>
      <c r="K853" s="31">
        <v>0</v>
      </c>
      <c r="L853" s="7"/>
      <c r="M853" s="7"/>
      <c r="N853" s="7"/>
      <c r="O853" s="32" t="str">
        <f>"Retención Judicial "&amp;(Tabla1[[#This Row],[JUDICIAL]]*100)&amp;"%"</f>
        <v>Retención Judicial 0%</v>
      </c>
      <c r="P853" s="7"/>
      <c r="Q853" s="33">
        <f t="shared" si="142"/>
        <v>930</v>
      </c>
      <c r="R853" s="34">
        <f>+Tabla1[[#This Row],[MINIMO VITAL]]*9%</f>
        <v>83.7</v>
      </c>
      <c r="S853" s="7"/>
      <c r="T853" s="7">
        <f t="shared" ca="1" si="133"/>
        <v>57</v>
      </c>
      <c r="U853" s="7" t="str">
        <f t="shared" si="134"/>
        <v>30823632</v>
      </c>
      <c r="V853" s="7"/>
      <c r="W853" s="7"/>
      <c r="X853" s="7"/>
      <c r="Y853" s="7"/>
      <c r="Z853" s="7"/>
      <c r="AA853" s="8">
        <f>+Tabla1[[#This Row],[FECHA DE
NACIMIENTO]]</f>
        <v>22609</v>
      </c>
      <c r="AB853" s="20"/>
      <c r="AC853" s="7"/>
      <c r="AD853" s="7" t="str">
        <f>IF(COUNTIF(D$1:D852,D853)=0,"OK","Duplicado")</f>
        <v>OK</v>
      </c>
      <c r="AE853" s="7" t="str">
        <f t="shared" ca="1" si="135"/>
        <v>Inactivo</v>
      </c>
      <c r="AF853" s="9" t="s">
        <v>1720</v>
      </c>
      <c r="AG853" s="9" t="str">
        <f t="shared" si="138"/>
        <v/>
      </c>
      <c r="AH853" s="7"/>
      <c r="AI853" s="7"/>
      <c r="AJ853" s="7"/>
      <c r="AK853" s="7"/>
      <c r="AL853" s="7"/>
      <c r="AM853" s="7"/>
      <c r="AN853" s="7"/>
      <c r="AO853" s="7" t="e">
        <f ca="1">SEPARARAPELLIDOS2018(Tabla1[[#This Row],[APELLIDOS Y NOMBRES]])</f>
        <v>#NAME?</v>
      </c>
      <c r="AP853" s="7">
        <f t="shared" ca="1" si="139"/>
        <v>0</v>
      </c>
      <c r="AQ853" s="7">
        <f t="shared" ca="1" si="140"/>
        <v>0</v>
      </c>
      <c r="AR853" s="7">
        <f t="shared" ca="1" si="141"/>
        <v>0</v>
      </c>
      <c r="AS853" s="7" t="e">
        <f ca="1">QuitarSimbolos(Tabla1[[#This Row],[CODTRA5]])</f>
        <v>#NAME?</v>
      </c>
      <c r="AT853" s="7" t="s">
        <v>1703</v>
      </c>
      <c r="AU853" s="7">
        <f t="shared" si="136"/>
        <v>1</v>
      </c>
      <c r="AV853" s="7">
        <v>1</v>
      </c>
      <c r="AW853" s="7" t="str">
        <f>+Tabla1[[#This Row],[DNI23]]</f>
        <v>30823632</v>
      </c>
      <c r="AX853" s="7">
        <v>604</v>
      </c>
      <c r="AY853" s="11">
        <f>+Tabla1[[#This Row],[FECHA DE
NACIMIENTO]]</f>
        <v>22609</v>
      </c>
      <c r="AZ853" s="7">
        <f ca="1">+Tabla1[[#This Row],[CODTRA6]]</f>
        <v>0</v>
      </c>
      <c r="BA853" s="7">
        <f ca="1">+Tabla1[[#This Row],[CODTRA7]]</f>
        <v>0</v>
      </c>
      <c r="BB853" s="7" t="e">
        <f ca="1">+Tabla1[[#This Row],[CODTRA8]]</f>
        <v>#NAME?</v>
      </c>
      <c r="BC853" s="7">
        <f>+Tabla1[[#This Row],[SEXO]]</f>
        <v>1</v>
      </c>
      <c r="BD853" s="7">
        <v>9589</v>
      </c>
      <c r="BE853" s="7"/>
      <c r="BF853" s="7">
        <v>959616135</v>
      </c>
      <c r="BG853" s="10" t="s">
        <v>1704</v>
      </c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</row>
    <row r="854" spans="1:88" ht="15" x14ac:dyDescent="0.25">
      <c r="A854">
        <v>853</v>
      </c>
      <c r="B854" s="28">
        <v>1228</v>
      </c>
      <c r="C854" s="28" t="s">
        <v>1395</v>
      </c>
      <c r="D854" s="45">
        <v>30822822</v>
      </c>
      <c r="E854" s="35" t="s">
        <v>3196</v>
      </c>
      <c r="F854" s="29"/>
      <c r="G854" s="29" t="s">
        <v>1702</v>
      </c>
      <c r="H854" s="30">
        <f t="shared" si="137"/>
        <v>18096</v>
      </c>
      <c r="I854" s="29"/>
      <c r="J854" s="28">
        <v>0</v>
      </c>
      <c r="K854" s="31">
        <v>0</v>
      </c>
      <c r="L854" s="7"/>
      <c r="M854" s="7"/>
      <c r="N854" s="7"/>
      <c r="O854" s="32" t="str">
        <f>"Retención Judicial "&amp;(Tabla1[[#This Row],[JUDICIAL]]*100)&amp;"%"</f>
        <v>Retención Judicial 0%</v>
      </c>
      <c r="P854" s="7"/>
      <c r="Q854" s="33">
        <f t="shared" si="142"/>
        <v>930</v>
      </c>
      <c r="R854" s="34">
        <f>+Tabla1[[#This Row],[MINIMO VITAL]]*9%</f>
        <v>83.7</v>
      </c>
      <c r="S854" s="7"/>
      <c r="T854" s="7">
        <f t="shared" ca="1" si="133"/>
        <v>69</v>
      </c>
      <c r="U854" s="7" t="str">
        <f t="shared" si="134"/>
        <v>30822822</v>
      </c>
      <c r="V854" s="7"/>
      <c r="W854" s="7"/>
      <c r="X854" s="7"/>
      <c r="Y854" s="7"/>
      <c r="Z854" s="7"/>
      <c r="AA854" s="8">
        <f>+Tabla1[[#This Row],[FECHA DE
NACIMIENTO]]</f>
        <v>18096</v>
      </c>
      <c r="AB854" s="20"/>
      <c r="AC854" s="7"/>
      <c r="AD854" s="7" t="str">
        <f>IF(COUNTIF(D$1:D853,D854)=0,"OK","Duplicado")</f>
        <v>OK</v>
      </c>
      <c r="AE854" s="7" t="str">
        <f t="shared" ca="1" si="135"/>
        <v>Inactivo</v>
      </c>
      <c r="AF854" s="9" t="s">
        <v>1396</v>
      </c>
      <c r="AG854" s="9" t="str">
        <f t="shared" si="138"/>
        <v>CMAC</v>
      </c>
      <c r="AH854" s="7"/>
      <c r="AI854" s="7"/>
      <c r="AJ854" s="7"/>
      <c r="AK854" s="7"/>
      <c r="AL854" s="7"/>
      <c r="AM854" s="7"/>
      <c r="AN854" s="7"/>
      <c r="AO854" s="7" t="e">
        <f ca="1">SEPARARAPELLIDOS2018(Tabla1[[#This Row],[APELLIDOS Y NOMBRES]])</f>
        <v>#NAME?</v>
      </c>
      <c r="AP854" s="7">
        <f t="shared" ca="1" si="139"/>
        <v>0</v>
      </c>
      <c r="AQ854" s="7">
        <f t="shared" ca="1" si="140"/>
        <v>0</v>
      </c>
      <c r="AR854" s="7">
        <f t="shared" ca="1" si="141"/>
        <v>0</v>
      </c>
      <c r="AS854" s="7" t="e">
        <f ca="1">QuitarSimbolos(Tabla1[[#This Row],[CODTRA5]])</f>
        <v>#NAME?</v>
      </c>
      <c r="AT854" s="7" t="s">
        <v>1703</v>
      </c>
      <c r="AU854" s="7">
        <f t="shared" si="136"/>
        <v>1</v>
      </c>
      <c r="AV854" s="7">
        <v>1</v>
      </c>
      <c r="AW854" s="7" t="str">
        <f>+Tabla1[[#This Row],[DNI23]]</f>
        <v>30822822</v>
      </c>
      <c r="AX854" s="7">
        <v>604</v>
      </c>
      <c r="AY854" s="11">
        <f>+Tabla1[[#This Row],[FECHA DE
NACIMIENTO]]</f>
        <v>18096</v>
      </c>
      <c r="AZ854" s="7">
        <f ca="1">+Tabla1[[#This Row],[CODTRA6]]</f>
        <v>0</v>
      </c>
      <c r="BA854" s="7">
        <f ca="1">+Tabla1[[#This Row],[CODTRA7]]</f>
        <v>0</v>
      </c>
      <c r="BB854" s="7" t="e">
        <f ca="1">+Tabla1[[#This Row],[CODTRA8]]</f>
        <v>#NAME?</v>
      </c>
      <c r="BC854" s="7">
        <f>+Tabla1[[#This Row],[SEXO]]</f>
        <v>1</v>
      </c>
      <c r="BD854" s="7">
        <v>9589</v>
      </c>
      <c r="BE854" s="7"/>
      <c r="BF854" s="7">
        <v>959616135</v>
      </c>
      <c r="BG854" s="10" t="s">
        <v>1704</v>
      </c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</row>
    <row r="855" spans="1:88" ht="15" x14ac:dyDescent="0.25">
      <c r="A855">
        <v>854</v>
      </c>
      <c r="B855" s="28">
        <v>445</v>
      </c>
      <c r="C855" s="28" t="s">
        <v>1397</v>
      </c>
      <c r="D855" s="45">
        <v>30835556</v>
      </c>
      <c r="E855" s="35" t="s">
        <v>3197</v>
      </c>
      <c r="F855" s="29" t="s">
        <v>3198</v>
      </c>
      <c r="G855" s="29" t="s">
        <v>1757</v>
      </c>
      <c r="H855" s="30">
        <f t="shared" si="137"/>
        <v>26933</v>
      </c>
      <c r="I855" s="29" t="s">
        <v>1710</v>
      </c>
      <c r="J855" s="28">
        <v>0</v>
      </c>
      <c r="K855" s="31">
        <v>0</v>
      </c>
      <c r="L855" s="7"/>
      <c r="M855" s="7"/>
      <c r="N855" s="7"/>
      <c r="O855" s="32" t="str">
        <f>"Retención Judicial "&amp;(Tabla1[[#This Row],[JUDICIAL]]*100)&amp;"%"</f>
        <v>Retención Judicial 0%</v>
      </c>
      <c r="P855" s="7"/>
      <c r="Q855" s="33">
        <f t="shared" si="142"/>
        <v>930</v>
      </c>
      <c r="R855" s="34">
        <f>+Tabla1[[#This Row],[MINIMO VITAL]]*9%</f>
        <v>83.7</v>
      </c>
      <c r="S855" s="7"/>
      <c r="T855" s="7">
        <f t="shared" ca="1" si="133"/>
        <v>45</v>
      </c>
      <c r="U855" s="7" t="str">
        <f t="shared" si="134"/>
        <v>30835556</v>
      </c>
      <c r="V855" s="7"/>
      <c r="W855" s="7"/>
      <c r="X855" s="7"/>
      <c r="Y855" s="7"/>
      <c r="Z855" s="7"/>
      <c r="AA855" s="8">
        <f>+Tabla1[[#This Row],[FECHA DE
NACIMIENTO]]</f>
        <v>26933</v>
      </c>
      <c r="AB855" s="20"/>
      <c r="AC855" s="7"/>
      <c r="AD855" s="7" t="str">
        <f>IF(COUNTIF(D$1:D854,D855)=0,"OK","Duplicado")</f>
        <v>OK</v>
      </c>
      <c r="AE855" s="7" t="str">
        <f t="shared" ca="1" si="135"/>
        <v>Inactivo</v>
      </c>
      <c r="AF855" s="9" t="s">
        <v>1398</v>
      </c>
      <c r="AG855" s="9" t="str">
        <f t="shared" si="138"/>
        <v>CMAC</v>
      </c>
      <c r="AH855" s="7"/>
      <c r="AI855" s="7"/>
      <c r="AJ855" s="7"/>
      <c r="AK855" s="7"/>
      <c r="AL855" s="7"/>
      <c r="AM855" s="7"/>
      <c r="AN855" s="7"/>
      <c r="AO855" s="7" t="e">
        <f ca="1">SEPARARAPELLIDOS2018(Tabla1[[#This Row],[APELLIDOS Y NOMBRES]])</f>
        <v>#NAME?</v>
      </c>
      <c r="AP855" s="7">
        <f t="shared" ca="1" si="139"/>
        <v>0</v>
      </c>
      <c r="AQ855" s="7">
        <f t="shared" ca="1" si="140"/>
        <v>0</v>
      </c>
      <c r="AR855" s="7">
        <f t="shared" ca="1" si="141"/>
        <v>0</v>
      </c>
      <c r="AS855" s="7" t="e">
        <f ca="1">QuitarSimbolos(Tabla1[[#This Row],[CODTRA5]])</f>
        <v>#NAME?</v>
      </c>
      <c r="AT855" s="7" t="s">
        <v>1703</v>
      </c>
      <c r="AU855" s="7">
        <f t="shared" si="136"/>
        <v>1</v>
      </c>
      <c r="AV855" s="7">
        <v>1</v>
      </c>
      <c r="AW855" s="7" t="str">
        <f>+Tabla1[[#This Row],[DNI23]]</f>
        <v>30835556</v>
      </c>
      <c r="AX855" s="7">
        <v>604</v>
      </c>
      <c r="AY855" s="11">
        <f>+Tabla1[[#This Row],[FECHA DE
NACIMIENTO]]</f>
        <v>26933</v>
      </c>
      <c r="AZ855" s="7">
        <f ca="1">+Tabla1[[#This Row],[CODTRA6]]</f>
        <v>0</v>
      </c>
      <c r="BA855" s="7">
        <f ca="1">+Tabla1[[#This Row],[CODTRA7]]</f>
        <v>0</v>
      </c>
      <c r="BB855" s="7" t="e">
        <f ca="1">+Tabla1[[#This Row],[CODTRA8]]</f>
        <v>#NAME?</v>
      </c>
      <c r="BC855" s="7">
        <f>+Tabla1[[#This Row],[SEXO]]</f>
        <v>1</v>
      </c>
      <c r="BD855" s="7">
        <v>9589</v>
      </c>
      <c r="BE855" s="7"/>
      <c r="BF855" s="7">
        <v>959616135</v>
      </c>
      <c r="BG855" s="10" t="s">
        <v>1704</v>
      </c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</row>
    <row r="856" spans="1:88" ht="15" x14ac:dyDescent="0.25">
      <c r="A856">
        <v>855</v>
      </c>
      <c r="B856" s="28">
        <v>253</v>
      </c>
      <c r="C856" s="28" t="s">
        <v>3583</v>
      </c>
      <c r="D856" s="45">
        <v>30823222</v>
      </c>
      <c r="E856" s="35" t="s">
        <v>3579</v>
      </c>
      <c r="F856" s="35" t="s">
        <v>3717</v>
      </c>
      <c r="G856" s="35" t="s">
        <v>1736</v>
      </c>
      <c r="H856" s="30">
        <f t="shared" si="137"/>
        <v>21776</v>
      </c>
      <c r="I856" s="29" t="s">
        <v>1737</v>
      </c>
      <c r="J856" s="28">
        <v>0</v>
      </c>
      <c r="K856" s="31">
        <v>0</v>
      </c>
      <c r="L856" s="7"/>
      <c r="M856" s="7"/>
      <c r="N856" s="7"/>
      <c r="O856" s="32" t="str">
        <f>"Retención Judicial "&amp;(Tabla1[[#This Row],[JUDICIAL]]*100)&amp;"%"</f>
        <v>Retención Judicial 0%</v>
      </c>
      <c r="P856" s="7"/>
      <c r="Q856" s="33">
        <f t="shared" si="142"/>
        <v>930</v>
      </c>
      <c r="R856" s="34">
        <f>+Tabla1[[#This Row],[MINIMO VITAL]]*9%</f>
        <v>83.7</v>
      </c>
      <c r="S856" s="7"/>
      <c r="T856" s="7">
        <f t="shared" ca="1" si="133"/>
        <v>59</v>
      </c>
      <c r="U856" s="7" t="str">
        <f t="shared" si="134"/>
        <v>30823222</v>
      </c>
      <c r="V856" s="7"/>
      <c r="W856" s="7"/>
      <c r="X856" s="7"/>
      <c r="Y856" s="7"/>
      <c r="Z856" s="7"/>
      <c r="AA856" s="8">
        <f>+Tabla1[[#This Row],[FECHA DE
NACIMIENTO]]</f>
        <v>21776</v>
      </c>
      <c r="AB856" s="20"/>
      <c r="AC856" s="7"/>
      <c r="AD856" s="7" t="str">
        <f>IF(COUNTIF(D$1:D855,D856)=0,"OK","Duplicado")</f>
        <v>OK</v>
      </c>
      <c r="AE856" s="7" t="str">
        <f t="shared" ca="1" si="135"/>
        <v>Inactivo</v>
      </c>
      <c r="AF856" s="9" t="s">
        <v>1720</v>
      </c>
      <c r="AG856" s="9" t="str">
        <f t="shared" si="138"/>
        <v/>
      </c>
      <c r="AH856" s="7"/>
      <c r="AI856" s="7"/>
      <c r="AJ856" s="7"/>
      <c r="AK856" s="7"/>
      <c r="AL856" s="7"/>
      <c r="AM856" s="7"/>
      <c r="AN856" s="7"/>
      <c r="AO856" s="7" t="e">
        <f ca="1">SEPARARAPELLIDOS2018(Tabla1[[#This Row],[APELLIDOS Y NOMBRES]])</f>
        <v>#NAME?</v>
      </c>
      <c r="AP856" s="7">
        <f t="shared" ca="1" si="139"/>
        <v>0</v>
      </c>
      <c r="AQ856" s="7">
        <f t="shared" ca="1" si="140"/>
        <v>0</v>
      </c>
      <c r="AR856" s="7">
        <f t="shared" ca="1" si="141"/>
        <v>0</v>
      </c>
      <c r="AS856" s="7" t="e">
        <f ca="1">QuitarSimbolos(Tabla1[[#This Row],[CODTRA5]])</f>
        <v>#NAME?</v>
      </c>
      <c r="AT856" s="7" t="s">
        <v>1703</v>
      </c>
      <c r="AU856" s="7">
        <f t="shared" si="136"/>
        <v>1</v>
      </c>
      <c r="AV856" s="7">
        <v>1</v>
      </c>
      <c r="AW856" s="7" t="str">
        <f>+Tabla1[[#This Row],[DNI23]]</f>
        <v>30823222</v>
      </c>
      <c r="AX856" s="7">
        <v>604</v>
      </c>
      <c r="AY856" s="11">
        <f>+Tabla1[[#This Row],[FECHA DE
NACIMIENTO]]</f>
        <v>21776</v>
      </c>
      <c r="AZ856" s="7">
        <f ca="1">+Tabla1[[#This Row],[CODTRA6]]</f>
        <v>0</v>
      </c>
      <c r="BA856" s="7">
        <f ca="1">+Tabla1[[#This Row],[CODTRA7]]</f>
        <v>0</v>
      </c>
      <c r="BB856" s="7" t="e">
        <f ca="1">+Tabla1[[#This Row],[CODTRA8]]</f>
        <v>#NAME?</v>
      </c>
      <c r="BC856" s="7">
        <f>+Tabla1[[#This Row],[SEXO]]</f>
        <v>1</v>
      </c>
      <c r="BD856" s="7">
        <v>9589</v>
      </c>
      <c r="BE856" s="7"/>
      <c r="BF856" s="7">
        <v>959616135</v>
      </c>
      <c r="BG856" s="10" t="s">
        <v>1704</v>
      </c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</row>
    <row r="857" spans="1:88" ht="15" x14ac:dyDescent="0.25">
      <c r="A857">
        <v>856</v>
      </c>
      <c r="B857" s="28">
        <v>1230</v>
      </c>
      <c r="C857" s="28" t="s">
        <v>1399</v>
      </c>
      <c r="D857" s="45">
        <v>29514926</v>
      </c>
      <c r="E857" s="35" t="s">
        <v>3199</v>
      </c>
      <c r="F857" s="29"/>
      <c r="G857" s="29" t="s">
        <v>1702</v>
      </c>
      <c r="H857" s="30">
        <f t="shared" si="137"/>
        <v>25720</v>
      </c>
      <c r="I857" s="29"/>
      <c r="J857" s="28">
        <v>0</v>
      </c>
      <c r="K857" s="31">
        <v>0</v>
      </c>
      <c r="L857" s="7"/>
      <c r="M857" s="7"/>
      <c r="N857" s="7"/>
      <c r="O857" s="32" t="str">
        <f>"Retención Judicial "&amp;(Tabla1[[#This Row],[JUDICIAL]]*100)&amp;"%"</f>
        <v>Retención Judicial 0%</v>
      </c>
      <c r="P857" s="7"/>
      <c r="Q857" s="33">
        <f t="shared" si="142"/>
        <v>930</v>
      </c>
      <c r="R857" s="34">
        <f>+Tabla1[[#This Row],[MINIMO VITAL]]*9%</f>
        <v>83.7</v>
      </c>
      <c r="S857" s="7"/>
      <c r="T857" s="7">
        <f t="shared" ca="1" si="133"/>
        <v>48</v>
      </c>
      <c r="U857" s="7" t="str">
        <f t="shared" si="134"/>
        <v>29514926</v>
      </c>
      <c r="V857" s="7"/>
      <c r="W857" s="7"/>
      <c r="X857" s="7"/>
      <c r="Y857" s="7"/>
      <c r="Z857" s="7"/>
      <c r="AA857" s="8">
        <f>+Tabla1[[#This Row],[FECHA DE
NACIMIENTO]]</f>
        <v>25720</v>
      </c>
      <c r="AB857" s="20">
        <v>3.1</v>
      </c>
      <c r="AC857" s="7"/>
      <c r="AD857" s="7" t="str">
        <f>IF(COUNTIF(D$1:D856,D857)=0,"OK","Duplicado")</f>
        <v>OK</v>
      </c>
      <c r="AE857" s="7" t="str">
        <f t="shared" ca="1" si="135"/>
        <v>Inactivo</v>
      </c>
      <c r="AF857" s="9" t="s">
        <v>1400</v>
      </c>
      <c r="AG857" s="9" t="str">
        <f t="shared" si="138"/>
        <v>CMAC</v>
      </c>
      <c r="AH857" s="7"/>
      <c r="AI857" s="7"/>
      <c r="AJ857" s="7"/>
      <c r="AK857" s="7"/>
      <c r="AL857" s="7"/>
      <c r="AM857" s="7"/>
      <c r="AN857" s="7"/>
      <c r="AO857" s="7" t="e">
        <f ca="1">SEPARARAPELLIDOS2018(Tabla1[[#This Row],[APELLIDOS Y NOMBRES]])</f>
        <v>#NAME?</v>
      </c>
      <c r="AP857" s="7">
        <f t="shared" ca="1" si="139"/>
        <v>0</v>
      </c>
      <c r="AQ857" s="7">
        <f t="shared" ca="1" si="140"/>
        <v>0</v>
      </c>
      <c r="AR857" s="7">
        <f t="shared" ca="1" si="141"/>
        <v>0</v>
      </c>
      <c r="AS857" s="7" t="e">
        <f ca="1">QuitarSimbolos(Tabla1[[#This Row],[CODTRA5]])</f>
        <v>#NAME?</v>
      </c>
      <c r="AT857" s="7" t="s">
        <v>1974</v>
      </c>
      <c r="AU857" s="7">
        <f t="shared" si="136"/>
        <v>2</v>
      </c>
      <c r="AV857" s="7">
        <v>1</v>
      </c>
      <c r="AW857" s="7" t="str">
        <f>+Tabla1[[#This Row],[DNI23]]</f>
        <v>29514926</v>
      </c>
      <c r="AX857" s="7">
        <v>604</v>
      </c>
      <c r="AY857" s="11">
        <f>+Tabla1[[#This Row],[FECHA DE
NACIMIENTO]]</f>
        <v>25720</v>
      </c>
      <c r="AZ857" s="7">
        <f ca="1">+Tabla1[[#This Row],[CODTRA6]]</f>
        <v>0</v>
      </c>
      <c r="BA857" s="7">
        <f ca="1">+Tabla1[[#This Row],[CODTRA7]]</f>
        <v>0</v>
      </c>
      <c r="BB857" s="7" t="e">
        <f ca="1">+Tabla1[[#This Row],[CODTRA8]]</f>
        <v>#NAME?</v>
      </c>
      <c r="BC857" s="7">
        <f>+Tabla1[[#This Row],[SEXO]]</f>
        <v>2</v>
      </c>
      <c r="BD857" s="7">
        <v>9589</v>
      </c>
      <c r="BE857" s="7"/>
      <c r="BF857" s="7">
        <v>959616135</v>
      </c>
      <c r="BG857" s="10" t="s">
        <v>1704</v>
      </c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</row>
    <row r="858" spans="1:88" ht="15" x14ac:dyDescent="0.25">
      <c r="A858">
        <v>857</v>
      </c>
      <c r="B858" s="28">
        <v>1231</v>
      </c>
      <c r="C858" s="28" t="s">
        <v>1401</v>
      </c>
      <c r="D858" s="45">
        <v>74054337</v>
      </c>
      <c r="E858" s="29" t="s">
        <v>3200</v>
      </c>
      <c r="F858" s="29"/>
      <c r="G858" s="29" t="s">
        <v>1702</v>
      </c>
      <c r="H858" s="30">
        <f t="shared" si="137"/>
        <v>36188</v>
      </c>
      <c r="I858" s="29"/>
      <c r="J858" s="28">
        <v>0</v>
      </c>
      <c r="K858" s="31">
        <v>0</v>
      </c>
      <c r="L858" s="7"/>
      <c r="M858" s="7"/>
      <c r="N858" s="7"/>
      <c r="O858" s="32" t="str">
        <f>"Retención Judicial "&amp;(Tabla1[[#This Row],[JUDICIAL]]*100)&amp;"%"</f>
        <v>Retención Judicial 0%</v>
      </c>
      <c r="P858" s="7"/>
      <c r="Q858" s="33">
        <f t="shared" si="142"/>
        <v>930</v>
      </c>
      <c r="R858" s="34">
        <f>+Tabla1[[#This Row],[MINIMO VITAL]]*9%</f>
        <v>83.7</v>
      </c>
      <c r="S858" s="7"/>
      <c r="T858" s="7">
        <f t="shared" ca="1" si="133"/>
        <v>20</v>
      </c>
      <c r="U858" s="7" t="str">
        <f t="shared" si="134"/>
        <v>74054337</v>
      </c>
      <c r="V858" s="7"/>
      <c r="W858" s="7"/>
      <c r="X858" s="7"/>
      <c r="Y858" s="7"/>
      <c r="Z858" s="7"/>
      <c r="AA858" s="8">
        <f>+Tabla1[[#This Row],[FECHA DE
NACIMIENTO]]</f>
        <v>36188</v>
      </c>
      <c r="AB858" s="20"/>
      <c r="AC858" s="7"/>
      <c r="AD858" s="7" t="str">
        <f>IF(COUNTIF(D$1:D857,D858)=0,"OK","Duplicado")</f>
        <v>OK</v>
      </c>
      <c r="AE858" s="7" t="str">
        <f t="shared" ca="1" si="135"/>
        <v>Inactivo</v>
      </c>
      <c r="AF858" s="9" t="s">
        <v>1402</v>
      </c>
      <c r="AG858" s="9" t="str">
        <f t="shared" si="138"/>
        <v>CMAC</v>
      </c>
      <c r="AH858" s="7"/>
      <c r="AI858" s="7"/>
      <c r="AJ858" s="7"/>
      <c r="AK858" s="7"/>
      <c r="AL858" s="7"/>
      <c r="AM858" s="7"/>
      <c r="AN858" s="7"/>
      <c r="AO858" s="7" t="e">
        <f ca="1">SEPARARAPELLIDOS2018(Tabla1[[#This Row],[APELLIDOS Y NOMBRES]])</f>
        <v>#NAME?</v>
      </c>
      <c r="AP858" s="7">
        <f t="shared" ca="1" si="139"/>
        <v>0</v>
      </c>
      <c r="AQ858" s="7">
        <f t="shared" ca="1" si="140"/>
        <v>0</v>
      </c>
      <c r="AR858" s="7">
        <f t="shared" ca="1" si="141"/>
        <v>0</v>
      </c>
      <c r="AS858" s="7" t="e">
        <f ca="1">QuitarSimbolos(Tabla1[[#This Row],[CODTRA5]])</f>
        <v>#NAME?</v>
      </c>
      <c r="AT858" s="7" t="s">
        <v>1974</v>
      </c>
      <c r="AU858" s="7">
        <f t="shared" si="136"/>
        <v>2</v>
      </c>
      <c r="AV858" s="7">
        <v>1</v>
      </c>
      <c r="AW858" s="7" t="str">
        <f>+Tabla1[[#This Row],[DNI23]]</f>
        <v>74054337</v>
      </c>
      <c r="AX858" s="7">
        <v>604</v>
      </c>
      <c r="AY858" s="11">
        <f>+Tabla1[[#This Row],[FECHA DE
NACIMIENTO]]</f>
        <v>36188</v>
      </c>
      <c r="AZ858" s="7">
        <f ca="1">+Tabla1[[#This Row],[CODTRA6]]</f>
        <v>0</v>
      </c>
      <c r="BA858" s="7">
        <f ca="1">+Tabla1[[#This Row],[CODTRA7]]</f>
        <v>0</v>
      </c>
      <c r="BB858" s="7" t="e">
        <f ca="1">+Tabla1[[#This Row],[CODTRA8]]</f>
        <v>#NAME?</v>
      </c>
      <c r="BC858" s="7">
        <f>+Tabla1[[#This Row],[SEXO]]</f>
        <v>2</v>
      </c>
      <c r="BD858" s="7">
        <v>9589</v>
      </c>
      <c r="BE858" s="7"/>
      <c r="BF858" s="7">
        <v>959616135</v>
      </c>
      <c r="BG858" s="10" t="s">
        <v>1704</v>
      </c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</row>
    <row r="859" spans="1:88" ht="15" x14ac:dyDescent="0.25">
      <c r="A859">
        <v>858</v>
      </c>
      <c r="B859" s="28">
        <v>1232</v>
      </c>
      <c r="C859" s="28" t="s">
        <v>3770</v>
      </c>
      <c r="D859" s="45">
        <v>74053716</v>
      </c>
      <c r="E859" s="29" t="s">
        <v>3201</v>
      </c>
      <c r="F859" s="29"/>
      <c r="G859" s="29" t="s">
        <v>1702</v>
      </c>
      <c r="H859" s="30">
        <f t="shared" si="137"/>
        <v>34222</v>
      </c>
      <c r="I859" s="29"/>
      <c r="J859" s="28">
        <v>0</v>
      </c>
      <c r="K859" s="31">
        <v>0</v>
      </c>
      <c r="L859" s="7"/>
      <c r="M859" s="7"/>
      <c r="N859" s="7"/>
      <c r="O859" s="32" t="str">
        <f>"Retención Judicial "&amp;(Tabla1[[#This Row],[JUDICIAL]]*100)&amp;"%"</f>
        <v>Retención Judicial 0%</v>
      </c>
      <c r="P859" s="7"/>
      <c r="Q859" s="33">
        <f t="shared" si="142"/>
        <v>930</v>
      </c>
      <c r="R859" s="34">
        <f>+Tabla1[[#This Row],[MINIMO VITAL]]*9%</f>
        <v>83.7</v>
      </c>
      <c r="S859" s="7"/>
      <c r="T859" s="7">
        <f t="shared" ca="1" si="133"/>
        <v>25</v>
      </c>
      <c r="U859" s="7" t="str">
        <f t="shared" si="134"/>
        <v>74053716</v>
      </c>
      <c r="V859" s="7"/>
      <c r="W859" s="7"/>
      <c r="X859" s="7"/>
      <c r="Y859" s="7"/>
      <c r="Z859" s="7"/>
      <c r="AA859" s="8">
        <f>+Tabla1[[#This Row],[FECHA DE
NACIMIENTO]]</f>
        <v>34222</v>
      </c>
      <c r="AB859" s="20">
        <v>3.1</v>
      </c>
      <c r="AC859" s="7"/>
      <c r="AD859" s="7" t="str">
        <f>IF(COUNTIF(D$1:D858,D859)=0,"OK","Duplicado")</f>
        <v>OK</v>
      </c>
      <c r="AE859" s="7" t="str">
        <f t="shared" ca="1" si="135"/>
        <v>Inactivo</v>
      </c>
      <c r="AF859" s="9" t="s">
        <v>1403</v>
      </c>
      <c r="AG859" s="9" t="str">
        <f t="shared" si="138"/>
        <v>CMAC</v>
      </c>
      <c r="AH859" s="7"/>
      <c r="AI859" s="7"/>
      <c r="AJ859" s="7"/>
      <c r="AK859" s="7"/>
      <c r="AL859" s="7"/>
      <c r="AM859" s="7"/>
      <c r="AN859" s="7"/>
      <c r="AO859" s="7" t="e">
        <f ca="1">SEPARARAPELLIDOS2018(Tabla1[[#This Row],[APELLIDOS Y NOMBRES]])</f>
        <v>#NAME?</v>
      </c>
      <c r="AP859" s="7">
        <f t="shared" ca="1" si="139"/>
        <v>0</v>
      </c>
      <c r="AQ859" s="7">
        <f t="shared" ca="1" si="140"/>
        <v>0</v>
      </c>
      <c r="AR859" s="7">
        <f t="shared" ca="1" si="141"/>
        <v>0</v>
      </c>
      <c r="AS859" s="7" t="e">
        <f ca="1">QuitarSimbolos(Tabla1[[#This Row],[CODTRA5]])</f>
        <v>#NAME?</v>
      </c>
      <c r="AT859" s="7" t="s">
        <v>1974</v>
      </c>
      <c r="AU859" s="7">
        <f t="shared" si="136"/>
        <v>2</v>
      </c>
      <c r="AV859" s="7">
        <v>1</v>
      </c>
      <c r="AW859" s="7" t="str">
        <f>+Tabla1[[#This Row],[DNI23]]</f>
        <v>74053716</v>
      </c>
      <c r="AX859" s="7">
        <v>604</v>
      </c>
      <c r="AY859" s="11">
        <f>+Tabla1[[#This Row],[FECHA DE
NACIMIENTO]]</f>
        <v>34222</v>
      </c>
      <c r="AZ859" s="7">
        <f ca="1">+Tabla1[[#This Row],[CODTRA6]]</f>
        <v>0</v>
      </c>
      <c r="BA859" s="7">
        <f ca="1">+Tabla1[[#This Row],[CODTRA7]]</f>
        <v>0</v>
      </c>
      <c r="BB859" s="7" t="e">
        <f ca="1">+Tabla1[[#This Row],[CODTRA8]]</f>
        <v>#NAME?</v>
      </c>
      <c r="BC859" s="7">
        <f>+Tabla1[[#This Row],[SEXO]]</f>
        <v>2</v>
      </c>
      <c r="BD859" s="7">
        <v>9589</v>
      </c>
      <c r="BE859" s="7"/>
      <c r="BF859" s="7">
        <v>959616135</v>
      </c>
      <c r="BG859" s="10" t="s">
        <v>1704</v>
      </c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</row>
    <row r="860" spans="1:88" ht="15" x14ac:dyDescent="0.25">
      <c r="A860">
        <v>859</v>
      </c>
      <c r="B860" s="28">
        <v>41</v>
      </c>
      <c r="C860" s="28" t="s">
        <v>1404</v>
      </c>
      <c r="D860" s="45">
        <v>4622117</v>
      </c>
      <c r="E860" s="29" t="s">
        <v>3202</v>
      </c>
      <c r="F860" s="29" t="s">
        <v>3203</v>
      </c>
      <c r="G860" s="29" t="s">
        <v>1742</v>
      </c>
      <c r="H860" s="30">
        <f t="shared" si="137"/>
        <v>17772</v>
      </c>
      <c r="I860" s="29" t="s">
        <v>1737</v>
      </c>
      <c r="J860" s="28">
        <v>0</v>
      </c>
      <c r="K860" s="31">
        <v>0</v>
      </c>
      <c r="L860" s="7"/>
      <c r="M860" s="7"/>
      <c r="N860" s="7"/>
      <c r="O860" s="32" t="str">
        <f>"Retención Judicial "&amp;(Tabla1[[#This Row],[JUDICIAL]]*100)&amp;"%"</f>
        <v>Retención Judicial 0%</v>
      </c>
      <c r="P860" s="7"/>
      <c r="Q860" s="33">
        <f t="shared" si="142"/>
        <v>930</v>
      </c>
      <c r="R860" s="34">
        <f>+Tabla1[[#This Row],[MINIMO VITAL]]*9%</f>
        <v>83.7</v>
      </c>
      <c r="S860" s="7"/>
      <c r="T860" s="7">
        <f t="shared" ca="1" si="133"/>
        <v>70</v>
      </c>
      <c r="U860" s="7" t="str">
        <f t="shared" si="134"/>
        <v>04622117</v>
      </c>
      <c r="V860" s="7"/>
      <c r="W860" s="7"/>
      <c r="X860" s="7"/>
      <c r="Y860" s="7"/>
      <c r="Z860" s="7"/>
      <c r="AA860" s="8">
        <f>+Tabla1[[#This Row],[FECHA DE
NACIMIENTO]]</f>
        <v>17772</v>
      </c>
      <c r="AB860" s="20"/>
      <c r="AC860" s="7"/>
      <c r="AD860" s="7" t="str">
        <f>IF(COUNTIF(D$1:D859,D860)=0,"OK","Duplicado")</f>
        <v>OK</v>
      </c>
      <c r="AE860" s="7" t="str">
        <f t="shared" ca="1" si="135"/>
        <v>Inactivo</v>
      </c>
      <c r="AF860" s="9" t="s">
        <v>1405</v>
      </c>
      <c r="AG860" s="9" t="str">
        <f t="shared" si="138"/>
        <v>CMAC</v>
      </c>
      <c r="AH860" s="7"/>
      <c r="AI860" s="7"/>
      <c r="AJ860" s="7"/>
      <c r="AK860" s="7"/>
      <c r="AL860" s="7"/>
      <c r="AM860" s="7"/>
      <c r="AN860" s="7"/>
      <c r="AO860" s="7" t="e">
        <f ca="1">SEPARARAPELLIDOS2018(Tabla1[[#This Row],[APELLIDOS Y NOMBRES]])</f>
        <v>#NAME?</v>
      </c>
      <c r="AP860" s="7">
        <f t="shared" ca="1" si="139"/>
        <v>0</v>
      </c>
      <c r="AQ860" s="7">
        <f t="shared" ca="1" si="140"/>
        <v>0</v>
      </c>
      <c r="AR860" s="7">
        <f t="shared" ca="1" si="141"/>
        <v>0</v>
      </c>
      <c r="AS860" s="7" t="e">
        <f ca="1">QuitarSimbolos(Tabla1[[#This Row],[CODTRA5]])</f>
        <v>#NAME?</v>
      </c>
      <c r="AT860" s="7" t="s">
        <v>1703</v>
      </c>
      <c r="AU860" s="7">
        <f t="shared" si="136"/>
        <v>1</v>
      </c>
      <c r="AV860" s="7">
        <v>1</v>
      </c>
      <c r="AW860" s="7" t="str">
        <f>+Tabla1[[#This Row],[DNI23]]</f>
        <v>04622117</v>
      </c>
      <c r="AX860" s="7">
        <v>604</v>
      </c>
      <c r="AY860" s="11">
        <f>+Tabla1[[#This Row],[FECHA DE
NACIMIENTO]]</f>
        <v>17772</v>
      </c>
      <c r="AZ860" s="7">
        <f ca="1">+Tabla1[[#This Row],[CODTRA6]]</f>
        <v>0</v>
      </c>
      <c r="BA860" s="7">
        <f ca="1">+Tabla1[[#This Row],[CODTRA7]]</f>
        <v>0</v>
      </c>
      <c r="BB860" s="7" t="e">
        <f ca="1">+Tabla1[[#This Row],[CODTRA8]]</f>
        <v>#NAME?</v>
      </c>
      <c r="BC860" s="7">
        <f>+Tabla1[[#This Row],[SEXO]]</f>
        <v>1</v>
      </c>
      <c r="BD860" s="7">
        <v>9589</v>
      </c>
      <c r="BE860" s="7"/>
      <c r="BF860" s="7">
        <v>959616135</v>
      </c>
      <c r="BG860" s="10" t="s">
        <v>1704</v>
      </c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</row>
    <row r="861" spans="1:88" ht="15" x14ac:dyDescent="0.25">
      <c r="A861">
        <v>860</v>
      </c>
      <c r="B861" s="28">
        <v>229</v>
      </c>
      <c r="C861" s="28" t="s">
        <v>1406</v>
      </c>
      <c r="D861" s="45">
        <v>2414377</v>
      </c>
      <c r="E861" s="29" t="s">
        <v>3204</v>
      </c>
      <c r="F861" s="29" t="s">
        <v>3205</v>
      </c>
      <c r="G861" s="29" t="s">
        <v>1736</v>
      </c>
      <c r="H861" s="30">
        <f t="shared" si="137"/>
        <v>25294</v>
      </c>
      <c r="I861" s="29" t="s">
        <v>1737</v>
      </c>
      <c r="J861" s="28">
        <v>0</v>
      </c>
      <c r="K861" s="31">
        <v>0</v>
      </c>
      <c r="L861" s="7"/>
      <c r="M861" s="7"/>
      <c r="N861" s="7"/>
      <c r="O861" s="32" t="str">
        <f>"Retención Judicial "&amp;(Tabla1[[#This Row],[JUDICIAL]]*100)&amp;"%"</f>
        <v>Retención Judicial 0%</v>
      </c>
      <c r="P861" s="7"/>
      <c r="Q861" s="33">
        <f t="shared" si="142"/>
        <v>930</v>
      </c>
      <c r="R861" s="34">
        <f>+Tabla1[[#This Row],[MINIMO VITAL]]*9%</f>
        <v>83.7</v>
      </c>
      <c r="S861" s="7"/>
      <c r="T861" s="7">
        <f t="shared" ca="1" si="133"/>
        <v>50</v>
      </c>
      <c r="U861" s="7" t="str">
        <f t="shared" si="134"/>
        <v>02414377</v>
      </c>
      <c r="V861" s="7"/>
      <c r="W861" s="7"/>
      <c r="X861" s="7"/>
      <c r="Y861" s="7"/>
      <c r="Z861" s="7"/>
      <c r="AA861" s="8">
        <f>+Tabla1[[#This Row],[FECHA DE
NACIMIENTO]]</f>
        <v>25294</v>
      </c>
      <c r="AB861" s="20"/>
      <c r="AC861" s="7"/>
      <c r="AD861" s="7" t="str">
        <f>IF(COUNTIF(D$1:D860,D861)=0,"OK","Duplicado")</f>
        <v>OK</v>
      </c>
      <c r="AE861" s="7" t="str">
        <f t="shared" ca="1" si="135"/>
        <v>Inactivo</v>
      </c>
      <c r="AF861" s="9" t="s">
        <v>1407</v>
      </c>
      <c r="AG861" s="9" t="str">
        <f t="shared" si="138"/>
        <v>CMAC</v>
      </c>
      <c r="AH861" s="7"/>
      <c r="AI861" s="7"/>
      <c r="AJ861" s="7"/>
      <c r="AK861" s="7"/>
      <c r="AL861" s="7"/>
      <c r="AM861" s="7"/>
      <c r="AN861" s="7"/>
      <c r="AO861" s="7" t="e">
        <f ca="1">SEPARARAPELLIDOS2018(Tabla1[[#This Row],[APELLIDOS Y NOMBRES]])</f>
        <v>#NAME?</v>
      </c>
      <c r="AP861" s="7">
        <f t="shared" ca="1" si="139"/>
        <v>0</v>
      </c>
      <c r="AQ861" s="7">
        <f t="shared" ca="1" si="140"/>
        <v>0</v>
      </c>
      <c r="AR861" s="7">
        <f t="shared" ca="1" si="141"/>
        <v>0</v>
      </c>
      <c r="AS861" s="7" t="e">
        <f ca="1">QuitarSimbolos(Tabla1[[#This Row],[CODTRA5]])</f>
        <v>#NAME?</v>
      </c>
      <c r="AT861" s="7" t="s">
        <v>1703</v>
      </c>
      <c r="AU861" s="7">
        <f t="shared" si="136"/>
        <v>1</v>
      </c>
      <c r="AV861" s="7">
        <v>1</v>
      </c>
      <c r="AW861" s="7" t="str">
        <f>+Tabla1[[#This Row],[DNI23]]</f>
        <v>02414377</v>
      </c>
      <c r="AX861" s="7">
        <v>604</v>
      </c>
      <c r="AY861" s="11">
        <f>+Tabla1[[#This Row],[FECHA DE
NACIMIENTO]]</f>
        <v>25294</v>
      </c>
      <c r="AZ861" s="7">
        <f ca="1">+Tabla1[[#This Row],[CODTRA6]]</f>
        <v>0</v>
      </c>
      <c r="BA861" s="7">
        <f ca="1">+Tabla1[[#This Row],[CODTRA7]]</f>
        <v>0</v>
      </c>
      <c r="BB861" s="7" t="e">
        <f ca="1">+Tabla1[[#This Row],[CODTRA8]]</f>
        <v>#NAME?</v>
      </c>
      <c r="BC861" s="7">
        <f>+Tabla1[[#This Row],[SEXO]]</f>
        <v>1</v>
      </c>
      <c r="BD861" s="7">
        <v>9589</v>
      </c>
      <c r="BE861" s="7"/>
      <c r="BF861" s="7">
        <v>959616135</v>
      </c>
      <c r="BG861" s="10" t="s">
        <v>1704</v>
      </c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</row>
    <row r="862" spans="1:88" ht="15" x14ac:dyDescent="0.25">
      <c r="A862">
        <v>861</v>
      </c>
      <c r="B862" s="28">
        <v>1233</v>
      </c>
      <c r="C862" s="28" t="s">
        <v>1408</v>
      </c>
      <c r="D862" s="45">
        <v>30820425</v>
      </c>
      <c r="E862" s="29" t="s">
        <v>3206</v>
      </c>
      <c r="F862" s="29"/>
      <c r="G862" s="29" t="s">
        <v>1702</v>
      </c>
      <c r="H862" s="30">
        <f t="shared" si="137"/>
        <v>22072</v>
      </c>
      <c r="I862" s="29"/>
      <c r="J862" s="28">
        <v>0</v>
      </c>
      <c r="K862" s="31">
        <v>0</v>
      </c>
      <c r="L862" s="7"/>
      <c r="M862" s="7"/>
      <c r="N862" s="7"/>
      <c r="O862" s="32" t="str">
        <f>"Retención Judicial "&amp;(Tabla1[[#This Row],[JUDICIAL]]*100)&amp;"%"</f>
        <v>Retención Judicial 0%</v>
      </c>
      <c r="P862" s="7"/>
      <c r="Q862" s="33">
        <f t="shared" si="142"/>
        <v>930</v>
      </c>
      <c r="R862" s="34">
        <f>+Tabla1[[#This Row],[MINIMO VITAL]]*9%</f>
        <v>83.7</v>
      </c>
      <c r="S862" s="7"/>
      <c r="T862" s="7">
        <f t="shared" ca="1" si="133"/>
        <v>58</v>
      </c>
      <c r="U862" s="7" t="str">
        <f t="shared" si="134"/>
        <v>30820425</v>
      </c>
      <c r="V862" s="7"/>
      <c r="W862" s="7"/>
      <c r="X862" s="7"/>
      <c r="Y862" s="7"/>
      <c r="Z862" s="7"/>
      <c r="AA862" s="8">
        <f>+Tabla1[[#This Row],[FECHA DE
NACIMIENTO]]</f>
        <v>22072</v>
      </c>
      <c r="AB862" s="20"/>
      <c r="AC862" s="7"/>
      <c r="AD862" s="7" t="str">
        <f>IF(COUNTIF(D$1:D861,D862)=0,"OK","Duplicado")</f>
        <v>OK</v>
      </c>
      <c r="AE862" s="7" t="str">
        <f t="shared" ca="1" si="135"/>
        <v>Inactivo</v>
      </c>
      <c r="AF862" s="9" t="s">
        <v>1409</v>
      </c>
      <c r="AG862" s="9" t="str">
        <f t="shared" si="138"/>
        <v>CMAC</v>
      </c>
      <c r="AH862" s="7"/>
      <c r="AI862" s="7"/>
      <c r="AJ862" s="7"/>
      <c r="AK862" s="7"/>
      <c r="AL862" s="7"/>
      <c r="AM862" s="7"/>
      <c r="AN862" s="7"/>
      <c r="AO862" s="7" t="e">
        <f ca="1">SEPARARAPELLIDOS2018(Tabla1[[#This Row],[APELLIDOS Y NOMBRES]])</f>
        <v>#NAME?</v>
      </c>
      <c r="AP862" s="7">
        <f t="shared" ca="1" si="139"/>
        <v>0</v>
      </c>
      <c r="AQ862" s="7">
        <f t="shared" ca="1" si="140"/>
        <v>0</v>
      </c>
      <c r="AR862" s="7">
        <f t="shared" ca="1" si="141"/>
        <v>0</v>
      </c>
      <c r="AS862" s="7" t="e">
        <f ca="1">QuitarSimbolos(Tabla1[[#This Row],[CODTRA5]])</f>
        <v>#NAME?</v>
      </c>
      <c r="AT862" s="7" t="s">
        <v>1703</v>
      </c>
      <c r="AU862" s="7">
        <f t="shared" si="136"/>
        <v>1</v>
      </c>
      <c r="AV862" s="7">
        <v>1</v>
      </c>
      <c r="AW862" s="7" t="str">
        <f>+Tabla1[[#This Row],[DNI23]]</f>
        <v>30820425</v>
      </c>
      <c r="AX862" s="7">
        <v>604</v>
      </c>
      <c r="AY862" s="11">
        <f>+Tabla1[[#This Row],[FECHA DE
NACIMIENTO]]</f>
        <v>22072</v>
      </c>
      <c r="AZ862" s="7">
        <f ca="1">+Tabla1[[#This Row],[CODTRA6]]</f>
        <v>0</v>
      </c>
      <c r="BA862" s="7">
        <f ca="1">+Tabla1[[#This Row],[CODTRA7]]</f>
        <v>0</v>
      </c>
      <c r="BB862" s="7" t="e">
        <f ca="1">+Tabla1[[#This Row],[CODTRA8]]</f>
        <v>#NAME?</v>
      </c>
      <c r="BC862" s="7">
        <f>+Tabla1[[#This Row],[SEXO]]</f>
        <v>1</v>
      </c>
      <c r="BD862" s="7">
        <v>9589</v>
      </c>
      <c r="BE862" s="7"/>
      <c r="BF862" s="7">
        <v>959616135</v>
      </c>
      <c r="BG862" s="10" t="s">
        <v>1704</v>
      </c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</row>
    <row r="863" spans="1:88" ht="15" x14ac:dyDescent="0.25">
      <c r="A863">
        <v>862</v>
      </c>
      <c r="B863" s="28">
        <v>148</v>
      </c>
      <c r="C863" s="28" t="s">
        <v>1410</v>
      </c>
      <c r="D863" s="45">
        <v>30824948</v>
      </c>
      <c r="E863" s="29" t="s">
        <v>3207</v>
      </c>
      <c r="F863" s="29" t="s">
        <v>3208</v>
      </c>
      <c r="G863" s="29" t="s">
        <v>1736</v>
      </c>
      <c r="H863" s="30">
        <f t="shared" si="137"/>
        <v>20863</v>
      </c>
      <c r="I863" s="29" t="s">
        <v>1737</v>
      </c>
      <c r="J863" s="28">
        <v>0</v>
      </c>
      <c r="K863" s="31">
        <v>0</v>
      </c>
      <c r="L863" s="7"/>
      <c r="M863" s="7"/>
      <c r="N863" s="7"/>
      <c r="O863" s="32" t="str">
        <f>"Retención Judicial "&amp;(Tabla1[[#This Row],[JUDICIAL]]*100)&amp;"%"</f>
        <v>Retención Judicial 0%</v>
      </c>
      <c r="P863" s="7"/>
      <c r="Q863" s="33">
        <f t="shared" si="142"/>
        <v>930</v>
      </c>
      <c r="R863" s="34">
        <f>+Tabla1[[#This Row],[MINIMO VITAL]]*9%</f>
        <v>83.7</v>
      </c>
      <c r="S863" s="7"/>
      <c r="T863" s="7">
        <f t="shared" ca="1" si="133"/>
        <v>62</v>
      </c>
      <c r="U863" s="7" t="str">
        <f t="shared" si="134"/>
        <v>30824948</v>
      </c>
      <c r="V863" s="7"/>
      <c r="W863" s="7"/>
      <c r="X863" s="7"/>
      <c r="Y863" s="7"/>
      <c r="Z863" s="7"/>
      <c r="AA863" s="8">
        <f>+Tabla1[[#This Row],[FECHA DE
NACIMIENTO]]</f>
        <v>20863</v>
      </c>
      <c r="AB863" s="20"/>
      <c r="AC863" s="7"/>
      <c r="AD863" s="7" t="str">
        <f>IF(COUNTIF(D$1:D862,D863)=0,"OK","Duplicado")</f>
        <v>OK</v>
      </c>
      <c r="AE863" s="7" t="str">
        <f t="shared" ca="1" si="135"/>
        <v>Inactivo</v>
      </c>
      <c r="AF863" s="9" t="s">
        <v>1411</v>
      </c>
      <c r="AG863" s="9" t="str">
        <f t="shared" si="138"/>
        <v>CMAC</v>
      </c>
      <c r="AH863" s="7"/>
      <c r="AI863" s="7"/>
      <c r="AJ863" s="7"/>
      <c r="AK863" s="7"/>
      <c r="AL863" s="7"/>
      <c r="AM863" s="7"/>
      <c r="AN863" s="7"/>
      <c r="AO863" s="7" t="e">
        <f ca="1">SEPARARAPELLIDOS2018(Tabla1[[#This Row],[APELLIDOS Y NOMBRES]])</f>
        <v>#NAME?</v>
      </c>
      <c r="AP863" s="7">
        <f t="shared" ca="1" si="139"/>
        <v>0</v>
      </c>
      <c r="AQ863" s="7">
        <f t="shared" ca="1" si="140"/>
        <v>0</v>
      </c>
      <c r="AR863" s="7">
        <f t="shared" ca="1" si="141"/>
        <v>0</v>
      </c>
      <c r="AS863" s="7" t="e">
        <f ca="1">QuitarSimbolos(Tabla1[[#This Row],[CODTRA5]])</f>
        <v>#NAME?</v>
      </c>
      <c r="AT863" s="7" t="s">
        <v>1703</v>
      </c>
      <c r="AU863" s="7">
        <f t="shared" si="136"/>
        <v>1</v>
      </c>
      <c r="AV863" s="7">
        <v>1</v>
      </c>
      <c r="AW863" s="7" t="str">
        <f>+Tabla1[[#This Row],[DNI23]]</f>
        <v>30824948</v>
      </c>
      <c r="AX863" s="7">
        <v>604</v>
      </c>
      <c r="AY863" s="11">
        <f>+Tabla1[[#This Row],[FECHA DE
NACIMIENTO]]</f>
        <v>20863</v>
      </c>
      <c r="AZ863" s="7">
        <f ca="1">+Tabla1[[#This Row],[CODTRA6]]</f>
        <v>0</v>
      </c>
      <c r="BA863" s="7">
        <f ca="1">+Tabla1[[#This Row],[CODTRA7]]</f>
        <v>0</v>
      </c>
      <c r="BB863" s="7" t="e">
        <f ca="1">+Tabla1[[#This Row],[CODTRA8]]</f>
        <v>#NAME?</v>
      </c>
      <c r="BC863" s="7">
        <f>+Tabla1[[#This Row],[SEXO]]</f>
        <v>1</v>
      </c>
      <c r="BD863" s="7">
        <v>9589</v>
      </c>
      <c r="BE863" s="7"/>
      <c r="BF863" s="7">
        <v>959616135</v>
      </c>
      <c r="BG863" s="10" t="s">
        <v>1704</v>
      </c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</row>
    <row r="864" spans="1:88" ht="15" x14ac:dyDescent="0.25">
      <c r="A864">
        <v>863</v>
      </c>
      <c r="B864" s="28">
        <v>131</v>
      </c>
      <c r="C864" s="28" t="s">
        <v>1412</v>
      </c>
      <c r="D864" s="45">
        <v>4626677</v>
      </c>
      <c r="E864" s="29" t="s">
        <v>3209</v>
      </c>
      <c r="F864" s="29"/>
      <c r="G864" s="29" t="s">
        <v>1702</v>
      </c>
      <c r="H864" s="30">
        <f t="shared" si="137"/>
        <v>17741</v>
      </c>
      <c r="I864" s="29" t="s">
        <v>1720</v>
      </c>
      <c r="J864" s="28">
        <v>0</v>
      </c>
      <c r="K864" s="31">
        <v>0</v>
      </c>
      <c r="L864" s="7"/>
      <c r="M864" s="7"/>
      <c r="N864" s="7"/>
      <c r="O864" s="32" t="str">
        <f>"Retención Judicial "&amp;(Tabla1[[#This Row],[JUDICIAL]]*100)&amp;"%"</f>
        <v>Retención Judicial 0%</v>
      </c>
      <c r="P864" s="7"/>
      <c r="Q864" s="33">
        <f t="shared" si="142"/>
        <v>930</v>
      </c>
      <c r="R864" s="34">
        <f>+Tabla1[[#This Row],[MINIMO VITAL]]*9%</f>
        <v>83.7</v>
      </c>
      <c r="S864" s="7"/>
      <c r="T864" s="7">
        <f t="shared" ca="1" si="133"/>
        <v>70</v>
      </c>
      <c r="U864" s="7" t="str">
        <f t="shared" si="134"/>
        <v>04626677</v>
      </c>
      <c r="V864" s="7"/>
      <c r="W864" s="7"/>
      <c r="X864" s="7"/>
      <c r="Y864" s="7"/>
      <c r="Z864" s="7"/>
      <c r="AA864" s="8">
        <f>+Tabla1[[#This Row],[FECHA DE
NACIMIENTO]]</f>
        <v>17741</v>
      </c>
      <c r="AB864" s="20"/>
      <c r="AC864" s="7"/>
      <c r="AD864" s="7" t="str">
        <f>IF(COUNTIF(D$1:D863,D864)=0,"OK","Duplicado")</f>
        <v>OK</v>
      </c>
      <c r="AE864" s="7" t="str">
        <f t="shared" ca="1" si="135"/>
        <v>Inactivo</v>
      </c>
      <c r="AF864" s="9" t="s">
        <v>1413</v>
      </c>
      <c r="AG864" s="9" t="str">
        <f t="shared" si="138"/>
        <v>CMAC</v>
      </c>
      <c r="AH864" s="7"/>
      <c r="AI864" s="7"/>
      <c r="AJ864" s="7"/>
      <c r="AK864" s="7"/>
      <c r="AL864" s="7"/>
      <c r="AM864" s="7"/>
      <c r="AN864" s="7"/>
      <c r="AO864" s="7" t="e">
        <f ca="1">SEPARARAPELLIDOS2018(Tabla1[[#This Row],[APELLIDOS Y NOMBRES]])</f>
        <v>#NAME?</v>
      </c>
      <c r="AP864" s="7">
        <f t="shared" ca="1" si="139"/>
        <v>0</v>
      </c>
      <c r="AQ864" s="7">
        <f t="shared" ca="1" si="140"/>
        <v>0</v>
      </c>
      <c r="AR864" s="7">
        <f t="shared" ca="1" si="141"/>
        <v>0</v>
      </c>
      <c r="AS864" s="7" t="e">
        <f ca="1">QuitarSimbolos(Tabla1[[#This Row],[CODTRA5]])</f>
        <v>#NAME?</v>
      </c>
      <c r="AT864" s="7" t="s">
        <v>1703</v>
      </c>
      <c r="AU864" s="7">
        <f t="shared" si="136"/>
        <v>1</v>
      </c>
      <c r="AV864" s="7">
        <v>1</v>
      </c>
      <c r="AW864" s="7" t="str">
        <f>+Tabla1[[#This Row],[DNI23]]</f>
        <v>04626677</v>
      </c>
      <c r="AX864" s="7">
        <v>604</v>
      </c>
      <c r="AY864" s="11">
        <f>+Tabla1[[#This Row],[FECHA DE
NACIMIENTO]]</f>
        <v>17741</v>
      </c>
      <c r="AZ864" s="7">
        <f ca="1">+Tabla1[[#This Row],[CODTRA6]]</f>
        <v>0</v>
      </c>
      <c r="BA864" s="7">
        <f ca="1">+Tabla1[[#This Row],[CODTRA7]]</f>
        <v>0</v>
      </c>
      <c r="BB864" s="7" t="e">
        <f ca="1">+Tabla1[[#This Row],[CODTRA8]]</f>
        <v>#NAME?</v>
      </c>
      <c r="BC864" s="7">
        <f>+Tabla1[[#This Row],[SEXO]]</f>
        <v>1</v>
      </c>
      <c r="BD864" s="7">
        <v>9589</v>
      </c>
      <c r="BE864" s="7"/>
      <c r="BF864" s="7">
        <v>959616135</v>
      </c>
      <c r="BG864" s="10" t="s">
        <v>1704</v>
      </c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</row>
    <row r="865" spans="1:88" ht="15" x14ac:dyDescent="0.25">
      <c r="A865">
        <v>864</v>
      </c>
      <c r="B865" s="28">
        <v>173</v>
      </c>
      <c r="C865" s="28" t="s">
        <v>1414</v>
      </c>
      <c r="D865" s="45">
        <v>30830013</v>
      </c>
      <c r="E865" s="29" t="s">
        <v>3210</v>
      </c>
      <c r="F865" s="29" t="s">
        <v>3211</v>
      </c>
      <c r="G865" s="29" t="s">
        <v>1742</v>
      </c>
      <c r="H865" s="30">
        <f t="shared" si="137"/>
        <v>18820</v>
      </c>
      <c r="I865" s="29" t="s">
        <v>1710</v>
      </c>
      <c r="J865" s="28">
        <v>0</v>
      </c>
      <c r="K865" s="31">
        <v>0</v>
      </c>
      <c r="L865" s="7"/>
      <c r="M865" s="7"/>
      <c r="N865" s="7"/>
      <c r="O865" s="32" t="str">
        <f>"Retención Judicial "&amp;(Tabla1[[#This Row],[JUDICIAL]]*100)&amp;"%"</f>
        <v>Retención Judicial 0%</v>
      </c>
      <c r="P865" s="7"/>
      <c r="Q865" s="33">
        <f t="shared" si="142"/>
        <v>930</v>
      </c>
      <c r="R865" s="34">
        <f>+Tabla1[[#This Row],[MINIMO VITAL]]*9%</f>
        <v>83.7</v>
      </c>
      <c r="S865" s="7"/>
      <c r="T865" s="7">
        <f t="shared" ca="1" si="133"/>
        <v>67</v>
      </c>
      <c r="U865" s="7" t="str">
        <f t="shared" si="134"/>
        <v>30830013</v>
      </c>
      <c r="V865" s="7"/>
      <c r="W865" s="7"/>
      <c r="X865" s="7"/>
      <c r="Y865" s="7"/>
      <c r="Z865" s="7"/>
      <c r="AA865" s="8">
        <f>+Tabla1[[#This Row],[FECHA DE
NACIMIENTO]]</f>
        <v>18820</v>
      </c>
      <c r="AB865" s="20"/>
      <c r="AC865" s="7"/>
      <c r="AD865" s="7" t="str">
        <f>IF(COUNTIF(D$1:D864,D865)=0,"OK","Duplicado")</f>
        <v>OK</v>
      </c>
      <c r="AE865" s="7" t="str">
        <f t="shared" ca="1" si="135"/>
        <v>Inactivo</v>
      </c>
      <c r="AF865" s="9" t="s">
        <v>1415</v>
      </c>
      <c r="AG865" s="9" t="str">
        <f t="shared" si="138"/>
        <v>CMAC</v>
      </c>
      <c r="AH865" s="7"/>
      <c r="AI865" s="7"/>
      <c r="AJ865" s="7"/>
      <c r="AK865" s="7"/>
      <c r="AL865" s="7"/>
      <c r="AM865" s="7"/>
      <c r="AN865" s="7"/>
      <c r="AO865" s="7" t="e">
        <f ca="1">SEPARARAPELLIDOS2018(Tabla1[[#This Row],[APELLIDOS Y NOMBRES]])</f>
        <v>#NAME?</v>
      </c>
      <c r="AP865" s="7">
        <f t="shared" ca="1" si="139"/>
        <v>0</v>
      </c>
      <c r="AQ865" s="7">
        <f t="shared" ca="1" si="140"/>
        <v>0</v>
      </c>
      <c r="AR865" s="7">
        <f t="shared" ca="1" si="141"/>
        <v>0</v>
      </c>
      <c r="AS865" s="7" t="e">
        <f ca="1">QuitarSimbolos(Tabla1[[#This Row],[CODTRA5]])</f>
        <v>#NAME?</v>
      </c>
      <c r="AT865" s="7" t="s">
        <v>1703</v>
      </c>
      <c r="AU865" s="7">
        <f t="shared" si="136"/>
        <v>1</v>
      </c>
      <c r="AV865" s="7">
        <v>1</v>
      </c>
      <c r="AW865" s="7" t="str">
        <f>+Tabla1[[#This Row],[DNI23]]</f>
        <v>30830013</v>
      </c>
      <c r="AX865" s="7">
        <v>604</v>
      </c>
      <c r="AY865" s="11">
        <f>+Tabla1[[#This Row],[FECHA DE
NACIMIENTO]]</f>
        <v>18820</v>
      </c>
      <c r="AZ865" s="7">
        <f ca="1">+Tabla1[[#This Row],[CODTRA6]]</f>
        <v>0</v>
      </c>
      <c r="BA865" s="7">
        <f ca="1">+Tabla1[[#This Row],[CODTRA7]]</f>
        <v>0</v>
      </c>
      <c r="BB865" s="7" t="e">
        <f ca="1">+Tabla1[[#This Row],[CODTRA8]]</f>
        <v>#NAME?</v>
      </c>
      <c r="BC865" s="7">
        <f>+Tabla1[[#This Row],[SEXO]]</f>
        <v>1</v>
      </c>
      <c r="BD865" s="7">
        <v>9589</v>
      </c>
      <c r="BE865" s="7"/>
      <c r="BF865" s="7">
        <v>959616135</v>
      </c>
      <c r="BG865" s="10" t="s">
        <v>1704</v>
      </c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</row>
    <row r="866" spans="1:88" ht="15" x14ac:dyDescent="0.25">
      <c r="A866">
        <v>865</v>
      </c>
      <c r="B866" s="28">
        <v>1236</v>
      </c>
      <c r="C866" s="28" t="s">
        <v>1416</v>
      </c>
      <c r="D866" s="45">
        <v>30863524</v>
      </c>
      <c r="E866" s="35" t="s">
        <v>3212</v>
      </c>
      <c r="F866" s="35" t="s">
        <v>3213</v>
      </c>
      <c r="G866" s="29" t="s">
        <v>1742</v>
      </c>
      <c r="H866" s="30">
        <f t="shared" si="137"/>
        <v>25335</v>
      </c>
      <c r="I866" s="29" t="s">
        <v>1710</v>
      </c>
      <c r="J866" s="28">
        <v>0</v>
      </c>
      <c r="K866" s="31">
        <v>0</v>
      </c>
      <c r="L866" s="7"/>
      <c r="M866" s="7"/>
      <c r="N866" s="7"/>
      <c r="O866" s="32" t="str">
        <f>"Retención Judicial "&amp;(Tabla1[[#This Row],[JUDICIAL]]*100)&amp;"%"</f>
        <v>Retención Judicial 0%</v>
      </c>
      <c r="P866" s="7"/>
      <c r="Q866" s="33">
        <f t="shared" si="142"/>
        <v>930</v>
      </c>
      <c r="R866" s="34">
        <f>+Tabla1[[#This Row],[MINIMO VITAL]]*9%</f>
        <v>83.7</v>
      </c>
      <c r="S866" s="7"/>
      <c r="T866" s="7">
        <f t="shared" ca="1" si="133"/>
        <v>49</v>
      </c>
      <c r="U866" s="7" t="str">
        <f t="shared" si="134"/>
        <v>30863524</v>
      </c>
      <c r="V866" s="7"/>
      <c r="W866" s="7"/>
      <c r="X866" s="7"/>
      <c r="Y866" s="7"/>
      <c r="Z866" s="7"/>
      <c r="AA866" s="8">
        <f>+Tabla1[[#This Row],[FECHA DE
NACIMIENTO]]</f>
        <v>25335</v>
      </c>
      <c r="AB866" s="20"/>
      <c r="AC866" s="7"/>
      <c r="AD866" s="7" t="str">
        <f>IF(COUNTIF(D$1:D865,D866)=0,"OK","Duplicado")</f>
        <v>OK</v>
      </c>
      <c r="AE866" s="7" t="str">
        <f t="shared" ca="1" si="135"/>
        <v>Inactivo</v>
      </c>
      <c r="AF866" s="9" t="s">
        <v>1417</v>
      </c>
      <c r="AG866" s="9" t="str">
        <f t="shared" si="138"/>
        <v>CMAC</v>
      </c>
      <c r="AH866" s="7"/>
      <c r="AI866" s="7"/>
      <c r="AJ866" s="7"/>
      <c r="AK866" s="7"/>
      <c r="AL866" s="7"/>
      <c r="AM866" s="7"/>
      <c r="AN866" s="7"/>
      <c r="AO866" s="7" t="e">
        <f ca="1">SEPARARAPELLIDOS2018(Tabla1[[#This Row],[APELLIDOS Y NOMBRES]])</f>
        <v>#NAME?</v>
      </c>
      <c r="AP866" s="7">
        <f t="shared" ca="1" si="139"/>
        <v>0</v>
      </c>
      <c r="AQ866" s="7">
        <f t="shared" ca="1" si="140"/>
        <v>0</v>
      </c>
      <c r="AR866" s="7">
        <f t="shared" ca="1" si="141"/>
        <v>0</v>
      </c>
      <c r="AS866" s="7" t="e">
        <f ca="1">QuitarSimbolos(Tabla1[[#This Row],[CODTRA5]])</f>
        <v>#NAME?</v>
      </c>
      <c r="AT866" s="7" t="s">
        <v>1974</v>
      </c>
      <c r="AU866" s="7">
        <f t="shared" si="136"/>
        <v>2</v>
      </c>
      <c r="AV866" s="7">
        <v>1</v>
      </c>
      <c r="AW866" s="7" t="str">
        <f>+Tabla1[[#This Row],[DNI23]]</f>
        <v>30863524</v>
      </c>
      <c r="AX866" s="7">
        <v>604</v>
      </c>
      <c r="AY866" s="11">
        <f>+Tabla1[[#This Row],[FECHA DE
NACIMIENTO]]</f>
        <v>25335</v>
      </c>
      <c r="AZ866" s="7">
        <f ca="1">+Tabla1[[#This Row],[CODTRA6]]</f>
        <v>0</v>
      </c>
      <c r="BA866" s="7">
        <f ca="1">+Tabla1[[#This Row],[CODTRA7]]</f>
        <v>0</v>
      </c>
      <c r="BB866" s="7" t="e">
        <f ca="1">+Tabla1[[#This Row],[CODTRA8]]</f>
        <v>#NAME?</v>
      </c>
      <c r="BC866" s="7">
        <f>+Tabla1[[#This Row],[SEXO]]</f>
        <v>2</v>
      </c>
      <c r="BD866" s="7">
        <v>9589</v>
      </c>
      <c r="BE866" s="7"/>
      <c r="BF866" s="7">
        <v>959616135</v>
      </c>
      <c r="BG866" s="10" t="s">
        <v>1704</v>
      </c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</row>
    <row r="867" spans="1:88" ht="15" x14ac:dyDescent="0.25">
      <c r="A867">
        <v>866</v>
      </c>
      <c r="B867" s="28">
        <v>229</v>
      </c>
      <c r="C867" s="28" t="s">
        <v>1418</v>
      </c>
      <c r="D867" s="45">
        <v>80423634</v>
      </c>
      <c r="E867" s="35" t="s">
        <v>3214</v>
      </c>
      <c r="F867" s="29" t="s">
        <v>3215</v>
      </c>
      <c r="G867" s="29" t="s">
        <v>1742</v>
      </c>
      <c r="H867" s="30">
        <f t="shared" si="137"/>
        <v>28405</v>
      </c>
      <c r="I867" s="29" t="s">
        <v>1737</v>
      </c>
      <c r="J867" s="28">
        <v>0</v>
      </c>
      <c r="K867" s="31">
        <v>0</v>
      </c>
      <c r="L867" s="7"/>
      <c r="M867" s="7"/>
      <c r="N867" s="7"/>
      <c r="O867" s="32" t="str">
        <f>"Retención Judicial "&amp;(Tabla1[[#This Row],[JUDICIAL]]*100)&amp;"%"</f>
        <v>Retención Judicial 0%</v>
      </c>
      <c r="P867" s="7"/>
      <c r="Q867" s="33">
        <f t="shared" si="142"/>
        <v>930</v>
      </c>
      <c r="R867" s="34">
        <f>+Tabla1[[#This Row],[MINIMO VITAL]]*9%</f>
        <v>83.7</v>
      </c>
      <c r="S867" s="7"/>
      <c r="T867" s="7">
        <f t="shared" ca="1" si="133"/>
        <v>41</v>
      </c>
      <c r="U867" s="7" t="str">
        <f t="shared" si="134"/>
        <v>80423634</v>
      </c>
      <c r="V867" s="7"/>
      <c r="W867" s="7"/>
      <c r="X867" s="7"/>
      <c r="Y867" s="7"/>
      <c r="Z867" s="7"/>
      <c r="AA867" s="8">
        <f>+Tabla1[[#This Row],[FECHA DE
NACIMIENTO]]</f>
        <v>28405</v>
      </c>
      <c r="AB867" s="20"/>
      <c r="AC867" s="7"/>
      <c r="AD867" s="7" t="str">
        <f>IF(COUNTIF(D$1:D866,D867)=0,"OK","Duplicado")</f>
        <v>OK</v>
      </c>
      <c r="AE867" s="7" t="str">
        <f t="shared" ca="1" si="135"/>
        <v>Inactivo</v>
      </c>
      <c r="AF867" s="9" t="s">
        <v>1720</v>
      </c>
      <c r="AG867" s="9" t="str">
        <f t="shared" si="138"/>
        <v/>
      </c>
      <c r="AH867" s="7"/>
      <c r="AI867" s="7"/>
      <c r="AJ867" s="7"/>
      <c r="AK867" s="7"/>
      <c r="AL867" s="7"/>
      <c r="AM867" s="7"/>
      <c r="AN867" s="7"/>
      <c r="AO867" s="7" t="e">
        <f ca="1">SEPARARAPELLIDOS2018(Tabla1[[#This Row],[APELLIDOS Y NOMBRES]])</f>
        <v>#NAME?</v>
      </c>
      <c r="AP867" s="7">
        <f t="shared" ca="1" si="139"/>
        <v>0</v>
      </c>
      <c r="AQ867" s="7">
        <f t="shared" ca="1" si="140"/>
        <v>0</v>
      </c>
      <c r="AR867" s="7">
        <f t="shared" ca="1" si="141"/>
        <v>0</v>
      </c>
      <c r="AS867" s="7" t="e">
        <f ca="1">QuitarSimbolos(Tabla1[[#This Row],[CODTRA5]])</f>
        <v>#NAME?</v>
      </c>
      <c r="AT867" s="7" t="s">
        <v>1703</v>
      </c>
      <c r="AU867" s="7">
        <f t="shared" si="136"/>
        <v>1</v>
      </c>
      <c r="AV867" s="7">
        <v>1</v>
      </c>
      <c r="AW867" s="7" t="str">
        <f>+Tabla1[[#This Row],[DNI23]]</f>
        <v>80423634</v>
      </c>
      <c r="AX867" s="7">
        <v>604</v>
      </c>
      <c r="AY867" s="11">
        <f>+Tabla1[[#This Row],[FECHA DE
NACIMIENTO]]</f>
        <v>28405</v>
      </c>
      <c r="AZ867" s="7">
        <f ca="1">+Tabla1[[#This Row],[CODTRA6]]</f>
        <v>0</v>
      </c>
      <c r="BA867" s="7">
        <f ca="1">+Tabla1[[#This Row],[CODTRA7]]</f>
        <v>0</v>
      </c>
      <c r="BB867" s="7" t="e">
        <f ca="1">+Tabla1[[#This Row],[CODTRA8]]</f>
        <v>#NAME?</v>
      </c>
      <c r="BC867" s="7">
        <f>+Tabla1[[#This Row],[SEXO]]</f>
        <v>1</v>
      </c>
      <c r="BD867" s="7">
        <v>9589</v>
      </c>
      <c r="BE867" s="7"/>
      <c r="BF867" s="7">
        <v>959616135</v>
      </c>
      <c r="BG867" s="10" t="s">
        <v>1704</v>
      </c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</row>
    <row r="868" spans="1:88" ht="15" x14ac:dyDescent="0.25">
      <c r="A868">
        <v>867</v>
      </c>
      <c r="B868" s="28">
        <v>1237</v>
      </c>
      <c r="C868" s="28" t="s">
        <v>1419</v>
      </c>
      <c r="D868" s="45">
        <v>40327726</v>
      </c>
      <c r="E868" s="35" t="s">
        <v>3216</v>
      </c>
      <c r="F868" s="35" t="s">
        <v>3217</v>
      </c>
      <c r="G868" s="29" t="s">
        <v>1757</v>
      </c>
      <c r="H868" s="30">
        <f t="shared" si="137"/>
        <v>28902</v>
      </c>
      <c r="I868" s="29" t="s">
        <v>1710</v>
      </c>
      <c r="J868" s="28">
        <v>0</v>
      </c>
      <c r="K868" s="31">
        <v>0</v>
      </c>
      <c r="L868" s="7"/>
      <c r="M868" s="7"/>
      <c r="N868" s="7"/>
      <c r="O868" s="32" t="str">
        <f>"Retención Judicial "&amp;(Tabla1[[#This Row],[JUDICIAL]]*100)&amp;"%"</f>
        <v>Retención Judicial 0%</v>
      </c>
      <c r="P868" s="7"/>
      <c r="Q868" s="33">
        <f t="shared" si="142"/>
        <v>930</v>
      </c>
      <c r="R868" s="34">
        <f>+Tabla1[[#This Row],[MINIMO VITAL]]*9%</f>
        <v>83.7</v>
      </c>
      <c r="S868" s="7"/>
      <c r="T868" s="7">
        <f t="shared" ca="1" si="133"/>
        <v>40</v>
      </c>
      <c r="U868" s="7" t="str">
        <f t="shared" si="134"/>
        <v>40327726</v>
      </c>
      <c r="V868" s="7"/>
      <c r="W868" s="7"/>
      <c r="X868" s="7"/>
      <c r="Y868" s="7"/>
      <c r="Z868" s="7"/>
      <c r="AA868" s="8">
        <f>+Tabla1[[#This Row],[FECHA DE
NACIMIENTO]]</f>
        <v>28902</v>
      </c>
      <c r="AB868" s="20">
        <v>3.1</v>
      </c>
      <c r="AC868" s="7"/>
      <c r="AD868" s="7" t="str">
        <f>IF(COUNTIF(D$1:D867,D868)=0,"OK","Duplicado")</f>
        <v>OK</v>
      </c>
      <c r="AE868" s="7" t="str">
        <f t="shared" ca="1" si="135"/>
        <v>Inactivo</v>
      </c>
      <c r="AF868" s="9" t="s">
        <v>1420</v>
      </c>
      <c r="AG868" s="9" t="str">
        <f t="shared" si="138"/>
        <v>CMAC</v>
      </c>
      <c r="AH868" s="7"/>
      <c r="AI868" s="7"/>
      <c r="AJ868" s="7"/>
      <c r="AK868" s="7"/>
      <c r="AL868" s="7"/>
      <c r="AM868" s="7"/>
      <c r="AN868" s="7"/>
      <c r="AO868" s="7" t="e">
        <f ca="1">SEPARARAPELLIDOS2018(Tabla1[[#This Row],[APELLIDOS Y NOMBRES]])</f>
        <v>#NAME?</v>
      </c>
      <c r="AP868" s="7">
        <f t="shared" ca="1" si="139"/>
        <v>0</v>
      </c>
      <c r="AQ868" s="7">
        <f t="shared" ca="1" si="140"/>
        <v>0</v>
      </c>
      <c r="AR868" s="7">
        <f t="shared" ca="1" si="141"/>
        <v>0</v>
      </c>
      <c r="AS868" s="7" t="e">
        <f ca="1">QuitarSimbolos(Tabla1[[#This Row],[CODTRA5]])</f>
        <v>#NAME?</v>
      </c>
      <c r="AT868" s="7" t="s">
        <v>1974</v>
      </c>
      <c r="AU868" s="7">
        <f t="shared" si="136"/>
        <v>2</v>
      </c>
      <c r="AV868" s="7">
        <v>1</v>
      </c>
      <c r="AW868" s="7" t="str">
        <f>+Tabla1[[#This Row],[DNI23]]</f>
        <v>40327726</v>
      </c>
      <c r="AX868" s="7">
        <v>604</v>
      </c>
      <c r="AY868" s="11">
        <f>+Tabla1[[#This Row],[FECHA DE
NACIMIENTO]]</f>
        <v>28902</v>
      </c>
      <c r="AZ868" s="7">
        <f ca="1">+Tabla1[[#This Row],[CODTRA6]]</f>
        <v>0</v>
      </c>
      <c r="BA868" s="7">
        <f ca="1">+Tabla1[[#This Row],[CODTRA7]]</f>
        <v>0</v>
      </c>
      <c r="BB868" s="7" t="e">
        <f ca="1">+Tabla1[[#This Row],[CODTRA8]]</f>
        <v>#NAME?</v>
      </c>
      <c r="BC868" s="7">
        <f>+Tabla1[[#This Row],[SEXO]]</f>
        <v>2</v>
      </c>
      <c r="BD868" s="7">
        <v>9589</v>
      </c>
      <c r="BE868" s="7"/>
      <c r="BF868" s="7">
        <v>959616135</v>
      </c>
      <c r="BG868" s="10" t="s">
        <v>1704</v>
      </c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</row>
    <row r="869" spans="1:88" ht="15" x14ac:dyDescent="0.25">
      <c r="A869">
        <v>868</v>
      </c>
      <c r="B869" s="28">
        <v>1238</v>
      </c>
      <c r="C869" s="28" t="s">
        <v>1421</v>
      </c>
      <c r="D869" s="45">
        <v>4650914</v>
      </c>
      <c r="E869" s="29" t="s">
        <v>3218</v>
      </c>
      <c r="F869" s="29" t="s">
        <v>3219</v>
      </c>
      <c r="G869" s="29" t="s">
        <v>1736</v>
      </c>
      <c r="H869" s="30">
        <f t="shared" si="137"/>
        <v>27822</v>
      </c>
      <c r="I869" s="29" t="s">
        <v>1710</v>
      </c>
      <c r="J869" s="28">
        <v>0</v>
      </c>
      <c r="K869" s="31">
        <v>0</v>
      </c>
      <c r="L869" s="7"/>
      <c r="M869" s="7"/>
      <c r="N869" s="7"/>
      <c r="O869" s="32" t="str">
        <f>"Retención Judicial "&amp;(Tabla1[[#This Row],[JUDICIAL]]*100)&amp;"%"</f>
        <v>Retención Judicial 0%</v>
      </c>
      <c r="P869" s="7"/>
      <c r="Q869" s="33">
        <f t="shared" si="142"/>
        <v>930</v>
      </c>
      <c r="R869" s="34">
        <f>+Tabla1[[#This Row],[MINIMO VITAL]]*9%</f>
        <v>83.7</v>
      </c>
      <c r="S869" s="7"/>
      <c r="T869" s="7">
        <f t="shared" ca="1" si="133"/>
        <v>43</v>
      </c>
      <c r="U869" s="7" t="str">
        <f t="shared" si="134"/>
        <v>04650914</v>
      </c>
      <c r="V869" s="7"/>
      <c r="W869" s="7"/>
      <c r="X869" s="7"/>
      <c r="Y869" s="7"/>
      <c r="Z869" s="7"/>
      <c r="AA869" s="8">
        <f>+Tabla1[[#This Row],[FECHA DE
NACIMIENTO]]</f>
        <v>27822</v>
      </c>
      <c r="AB869" s="20"/>
      <c r="AC869" s="7"/>
      <c r="AD869" s="7" t="str">
        <f>IF(COUNTIF(D$1:D868,D869)=0,"OK","Duplicado")</f>
        <v>OK</v>
      </c>
      <c r="AE869" s="7" t="str">
        <f t="shared" ca="1" si="135"/>
        <v>Inactivo</v>
      </c>
      <c r="AF869" s="9" t="s">
        <v>1422</v>
      </c>
      <c r="AG869" s="9" t="str">
        <f t="shared" si="138"/>
        <v>CMAC</v>
      </c>
      <c r="AH869" s="7"/>
      <c r="AI869" s="7"/>
      <c r="AJ869" s="7"/>
      <c r="AK869" s="7"/>
      <c r="AL869" s="7"/>
      <c r="AM869" s="7"/>
      <c r="AN869" s="7"/>
      <c r="AO869" s="7" t="e">
        <f ca="1">SEPARARAPELLIDOS2018(Tabla1[[#This Row],[APELLIDOS Y NOMBRES]])</f>
        <v>#NAME?</v>
      </c>
      <c r="AP869" s="7">
        <f t="shared" ca="1" si="139"/>
        <v>0</v>
      </c>
      <c r="AQ869" s="7">
        <f t="shared" ca="1" si="140"/>
        <v>0</v>
      </c>
      <c r="AR869" s="7">
        <f t="shared" ca="1" si="141"/>
        <v>0</v>
      </c>
      <c r="AS869" s="7" t="e">
        <f ca="1">QuitarSimbolos(Tabla1[[#This Row],[CODTRA5]])</f>
        <v>#NAME?</v>
      </c>
      <c r="AT869" s="7" t="s">
        <v>1703</v>
      </c>
      <c r="AU869" s="7">
        <f t="shared" si="136"/>
        <v>1</v>
      </c>
      <c r="AV869" s="7">
        <v>1</v>
      </c>
      <c r="AW869" s="7" t="str">
        <f>+Tabla1[[#This Row],[DNI23]]</f>
        <v>04650914</v>
      </c>
      <c r="AX869" s="7">
        <v>604</v>
      </c>
      <c r="AY869" s="11">
        <f>+Tabla1[[#This Row],[FECHA DE
NACIMIENTO]]</f>
        <v>27822</v>
      </c>
      <c r="AZ869" s="7">
        <f ca="1">+Tabla1[[#This Row],[CODTRA6]]</f>
        <v>0</v>
      </c>
      <c r="BA869" s="7">
        <f ca="1">+Tabla1[[#This Row],[CODTRA7]]</f>
        <v>0</v>
      </c>
      <c r="BB869" s="7" t="e">
        <f ca="1">+Tabla1[[#This Row],[CODTRA8]]</f>
        <v>#NAME?</v>
      </c>
      <c r="BC869" s="7">
        <f>+Tabla1[[#This Row],[SEXO]]</f>
        <v>1</v>
      </c>
      <c r="BD869" s="7">
        <v>9589</v>
      </c>
      <c r="BE869" s="7"/>
      <c r="BF869" s="7">
        <v>959616135</v>
      </c>
      <c r="BG869" s="10" t="s">
        <v>1704</v>
      </c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</row>
    <row r="870" spans="1:88" ht="15" x14ac:dyDescent="0.25">
      <c r="A870">
        <v>869</v>
      </c>
      <c r="B870" s="28">
        <v>349</v>
      </c>
      <c r="C870" s="28" t="s">
        <v>1423</v>
      </c>
      <c r="D870" s="45">
        <v>41893352</v>
      </c>
      <c r="E870" s="35" t="s">
        <v>3584</v>
      </c>
      <c r="F870" s="29" t="s">
        <v>1720</v>
      </c>
      <c r="G870" s="29" t="s">
        <v>1702</v>
      </c>
      <c r="H870" s="30">
        <f t="shared" si="137"/>
        <v>30505</v>
      </c>
      <c r="I870" s="29" t="s">
        <v>1720</v>
      </c>
      <c r="J870" s="28">
        <v>0</v>
      </c>
      <c r="K870" s="31">
        <v>0</v>
      </c>
      <c r="L870" s="7"/>
      <c r="M870" s="7"/>
      <c r="N870" s="7"/>
      <c r="O870" s="32" t="str">
        <f>"Retención Judicial "&amp;(Tabla1[[#This Row],[JUDICIAL]]*100)&amp;"%"</f>
        <v>Retención Judicial 0%</v>
      </c>
      <c r="P870" s="7"/>
      <c r="Q870" s="33">
        <f t="shared" si="142"/>
        <v>930</v>
      </c>
      <c r="R870" s="34">
        <f>+Tabla1[[#This Row],[MINIMO VITAL]]*9%</f>
        <v>83.7</v>
      </c>
      <c r="S870" s="7"/>
      <c r="T870" s="7">
        <f t="shared" ca="1" si="133"/>
        <v>35</v>
      </c>
      <c r="U870" s="7" t="str">
        <f t="shared" si="134"/>
        <v>41893352</v>
      </c>
      <c r="V870" s="7"/>
      <c r="W870" s="7"/>
      <c r="X870" s="7"/>
      <c r="Y870" s="7"/>
      <c r="Z870" s="7"/>
      <c r="AA870" s="8">
        <f>+Tabla1[[#This Row],[FECHA DE
NACIMIENTO]]</f>
        <v>30505</v>
      </c>
      <c r="AB870" s="20"/>
      <c r="AC870" s="7"/>
      <c r="AD870" s="7" t="str">
        <f>IF(COUNTIF(D$1:D869,D870)=0,"OK","Duplicado")</f>
        <v>OK</v>
      </c>
      <c r="AE870" s="7" t="str">
        <f t="shared" ca="1" si="135"/>
        <v>Inactivo</v>
      </c>
      <c r="AF870" s="9" t="s">
        <v>1720</v>
      </c>
      <c r="AG870" s="9" t="str">
        <f t="shared" si="138"/>
        <v/>
      </c>
      <c r="AH870" s="7"/>
      <c r="AI870" s="7"/>
      <c r="AJ870" s="7"/>
      <c r="AK870" s="7"/>
      <c r="AL870" s="7"/>
      <c r="AM870" s="7"/>
      <c r="AN870" s="7"/>
      <c r="AO870" s="7" t="e">
        <f ca="1">SEPARARAPELLIDOS2018(Tabla1[[#This Row],[APELLIDOS Y NOMBRES]])</f>
        <v>#NAME?</v>
      </c>
      <c r="AP870" s="7">
        <f t="shared" ca="1" si="139"/>
        <v>0</v>
      </c>
      <c r="AQ870" s="7">
        <f t="shared" ca="1" si="140"/>
        <v>0</v>
      </c>
      <c r="AR870" s="7">
        <f t="shared" ca="1" si="141"/>
        <v>0</v>
      </c>
      <c r="AS870" s="7" t="e">
        <f ca="1">QuitarSimbolos(Tabla1[[#This Row],[CODTRA5]])</f>
        <v>#NAME?</v>
      </c>
      <c r="AT870" s="7" t="s">
        <v>1703</v>
      </c>
      <c r="AU870" s="7">
        <f t="shared" si="136"/>
        <v>1</v>
      </c>
      <c r="AV870" s="7">
        <v>1</v>
      </c>
      <c r="AW870" s="7" t="str">
        <f>+Tabla1[[#This Row],[DNI23]]</f>
        <v>41893352</v>
      </c>
      <c r="AX870" s="7">
        <v>604</v>
      </c>
      <c r="AY870" s="11">
        <f>+Tabla1[[#This Row],[FECHA DE
NACIMIENTO]]</f>
        <v>30505</v>
      </c>
      <c r="AZ870" s="7">
        <f ca="1">+Tabla1[[#This Row],[CODTRA6]]</f>
        <v>0</v>
      </c>
      <c r="BA870" s="7">
        <f ca="1">+Tabla1[[#This Row],[CODTRA7]]</f>
        <v>0</v>
      </c>
      <c r="BB870" s="7" t="e">
        <f ca="1">+Tabla1[[#This Row],[CODTRA8]]</f>
        <v>#NAME?</v>
      </c>
      <c r="BC870" s="7">
        <f>+Tabla1[[#This Row],[SEXO]]</f>
        <v>1</v>
      </c>
      <c r="BD870" s="7">
        <v>9589</v>
      </c>
      <c r="BE870" s="7"/>
      <c r="BF870" s="7">
        <v>959616135</v>
      </c>
      <c r="BG870" s="10" t="s">
        <v>1704</v>
      </c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</row>
    <row r="871" spans="1:88" ht="15" x14ac:dyDescent="0.25">
      <c r="A871">
        <v>870</v>
      </c>
      <c r="B871" s="28">
        <v>3</v>
      </c>
      <c r="C871" s="28" t="s">
        <v>1424</v>
      </c>
      <c r="D871" s="45">
        <v>30821167</v>
      </c>
      <c r="E871" s="29" t="s">
        <v>3220</v>
      </c>
      <c r="F871" s="29"/>
      <c r="G871" s="29" t="s">
        <v>1702</v>
      </c>
      <c r="H871" s="30">
        <f t="shared" si="137"/>
        <v>22687</v>
      </c>
      <c r="I871" s="29"/>
      <c r="J871" s="28">
        <v>0</v>
      </c>
      <c r="K871" s="31">
        <v>0</v>
      </c>
      <c r="L871" s="7"/>
      <c r="M871" s="7"/>
      <c r="N871" s="7"/>
      <c r="O871" s="32" t="str">
        <f>"Retención Judicial "&amp;(Tabla1[[#This Row],[JUDICIAL]]*100)&amp;"%"</f>
        <v>Retención Judicial 0%</v>
      </c>
      <c r="P871" s="7"/>
      <c r="Q871" s="33">
        <f t="shared" si="142"/>
        <v>930</v>
      </c>
      <c r="R871" s="34">
        <f>+Tabla1[[#This Row],[MINIMO VITAL]]*9%</f>
        <v>83.7</v>
      </c>
      <c r="S871" s="7"/>
      <c r="T871" s="7">
        <f t="shared" ca="1" si="133"/>
        <v>57</v>
      </c>
      <c r="U871" s="7" t="str">
        <f t="shared" si="134"/>
        <v>30821167</v>
      </c>
      <c r="V871" s="7"/>
      <c r="W871" s="7"/>
      <c r="X871" s="7"/>
      <c r="Y871" s="7"/>
      <c r="Z871" s="7"/>
      <c r="AA871" s="8">
        <f>+Tabla1[[#This Row],[FECHA DE
NACIMIENTO]]</f>
        <v>22687</v>
      </c>
      <c r="AB871" s="20">
        <v>3.1</v>
      </c>
      <c r="AC871" s="7"/>
      <c r="AD871" s="7" t="str">
        <f>IF(COUNTIF(D$1:D870,D871)=0,"OK","Duplicado")</f>
        <v>OK</v>
      </c>
      <c r="AE871" s="7" t="str">
        <f t="shared" ca="1" si="135"/>
        <v>Inactivo</v>
      </c>
      <c r="AF871" s="9" t="s">
        <v>1425</v>
      </c>
      <c r="AG871" s="9" t="str">
        <f t="shared" si="138"/>
        <v>CMAC</v>
      </c>
      <c r="AH871" s="7"/>
      <c r="AI871" s="7"/>
      <c r="AJ871" s="7"/>
      <c r="AK871" s="7"/>
      <c r="AL871" s="7"/>
      <c r="AM871" s="7"/>
      <c r="AN871" s="7"/>
      <c r="AO871" s="7" t="e">
        <f ca="1">SEPARARAPELLIDOS2018(Tabla1[[#This Row],[APELLIDOS Y NOMBRES]])</f>
        <v>#NAME?</v>
      </c>
      <c r="AP871" s="7">
        <f t="shared" ca="1" si="139"/>
        <v>0</v>
      </c>
      <c r="AQ871" s="7">
        <f t="shared" ca="1" si="140"/>
        <v>0</v>
      </c>
      <c r="AR871" s="7">
        <f t="shared" ca="1" si="141"/>
        <v>0</v>
      </c>
      <c r="AS871" s="7" t="e">
        <f ca="1">QuitarSimbolos(Tabla1[[#This Row],[CODTRA5]])</f>
        <v>#NAME?</v>
      </c>
      <c r="AT871" s="7" t="s">
        <v>1703</v>
      </c>
      <c r="AU871" s="7">
        <f t="shared" si="136"/>
        <v>1</v>
      </c>
      <c r="AV871" s="7">
        <v>1</v>
      </c>
      <c r="AW871" s="7" t="str">
        <f>+Tabla1[[#This Row],[DNI23]]</f>
        <v>30821167</v>
      </c>
      <c r="AX871" s="7">
        <v>604</v>
      </c>
      <c r="AY871" s="11">
        <f>+Tabla1[[#This Row],[FECHA DE
NACIMIENTO]]</f>
        <v>22687</v>
      </c>
      <c r="AZ871" s="7">
        <f ca="1">+Tabla1[[#This Row],[CODTRA6]]</f>
        <v>0</v>
      </c>
      <c r="BA871" s="7">
        <f ca="1">+Tabla1[[#This Row],[CODTRA7]]</f>
        <v>0</v>
      </c>
      <c r="BB871" s="7" t="e">
        <f ca="1">+Tabla1[[#This Row],[CODTRA8]]</f>
        <v>#NAME?</v>
      </c>
      <c r="BC871" s="7">
        <f>+Tabla1[[#This Row],[SEXO]]</f>
        <v>1</v>
      </c>
      <c r="BD871" s="7">
        <v>9589</v>
      </c>
      <c r="BE871" s="7"/>
      <c r="BF871" s="7">
        <v>959616135</v>
      </c>
      <c r="BG871" s="10" t="s">
        <v>1704</v>
      </c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</row>
    <row r="872" spans="1:88" ht="15" x14ac:dyDescent="0.25">
      <c r="A872">
        <v>871</v>
      </c>
      <c r="B872" s="28">
        <v>1240</v>
      </c>
      <c r="C872" s="28" t="s">
        <v>1426</v>
      </c>
      <c r="D872" s="45">
        <v>30825663</v>
      </c>
      <c r="E872" s="35" t="s">
        <v>3221</v>
      </c>
      <c r="F872" s="29"/>
      <c r="G872" s="29" t="s">
        <v>1702</v>
      </c>
      <c r="H872" s="30">
        <f t="shared" si="137"/>
        <v>19940</v>
      </c>
      <c r="I872" s="29"/>
      <c r="J872" s="28">
        <v>0</v>
      </c>
      <c r="K872" s="31">
        <v>0</v>
      </c>
      <c r="L872" s="7"/>
      <c r="M872" s="7"/>
      <c r="N872" s="7"/>
      <c r="O872" s="32" t="str">
        <f>"Retención Judicial "&amp;(Tabla1[[#This Row],[JUDICIAL]]*100)&amp;"%"</f>
        <v>Retención Judicial 0%</v>
      </c>
      <c r="P872" s="7"/>
      <c r="Q872" s="33">
        <f t="shared" si="142"/>
        <v>930</v>
      </c>
      <c r="R872" s="34">
        <f>+Tabla1[[#This Row],[MINIMO VITAL]]*9%</f>
        <v>83.7</v>
      </c>
      <c r="S872" s="7"/>
      <c r="T872" s="7">
        <f t="shared" ca="1" si="133"/>
        <v>64</v>
      </c>
      <c r="U872" s="7" t="str">
        <f t="shared" si="134"/>
        <v>30825663</v>
      </c>
      <c r="V872" s="7"/>
      <c r="W872" s="7"/>
      <c r="X872" s="7"/>
      <c r="Y872" s="7"/>
      <c r="Z872" s="7"/>
      <c r="AA872" s="8">
        <f>+Tabla1[[#This Row],[FECHA DE
NACIMIENTO]]</f>
        <v>19940</v>
      </c>
      <c r="AB872" s="20"/>
      <c r="AC872" s="7"/>
      <c r="AD872" s="7" t="str">
        <f>IF(COUNTIF(D$1:D871,D872)=0,"OK","Duplicado")</f>
        <v>OK</v>
      </c>
      <c r="AE872" s="7" t="str">
        <f t="shared" ca="1" si="135"/>
        <v>Inactivo</v>
      </c>
      <c r="AF872" s="9" t="s">
        <v>1427</v>
      </c>
      <c r="AG872" s="9" t="str">
        <f t="shared" si="138"/>
        <v>CMAC</v>
      </c>
      <c r="AH872" s="7"/>
      <c r="AI872" s="7"/>
      <c r="AJ872" s="7"/>
      <c r="AK872" s="7"/>
      <c r="AL872" s="7"/>
      <c r="AM872" s="7"/>
      <c r="AN872" s="7"/>
      <c r="AO872" s="7" t="e">
        <f ca="1">SEPARARAPELLIDOS2018(Tabla1[[#This Row],[APELLIDOS Y NOMBRES]])</f>
        <v>#NAME?</v>
      </c>
      <c r="AP872" s="7">
        <f t="shared" ca="1" si="139"/>
        <v>0</v>
      </c>
      <c r="AQ872" s="7">
        <f t="shared" ca="1" si="140"/>
        <v>0</v>
      </c>
      <c r="AR872" s="7">
        <f t="shared" ca="1" si="141"/>
        <v>0</v>
      </c>
      <c r="AS872" s="7" t="e">
        <f ca="1">QuitarSimbolos(Tabla1[[#This Row],[CODTRA5]])</f>
        <v>#NAME?</v>
      </c>
      <c r="AT872" s="7" t="s">
        <v>1703</v>
      </c>
      <c r="AU872" s="7">
        <f t="shared" si="136"/>
        <v>1</v>
      </c>
      <c r="AV872" s="7">
        <v>1</v>
      </c>
      <c r="AW872" s="7" t="str">
        <f>+Tabla1[[#This Row],[DNI23]]</f>
        <v>30825663</v>
      </c>
      <c r="AX872" s="7">
        <v>604</v>
      </c>
      <c r="AY872" s="11">
        <f>+Tabla1[[#This Row],[FECHA DE
NACIMIENTO]]</f>
        <v>19940</v>
      </c>
      <c r="AZ872" s="7">
        <f ca="1">+Tabla1[[#This Row],[CODTRA6]]</f>
        <v>0</v>
      </c>
      <c r="BA872" s="7">
        <f ca="1">+Tabla1[[#This Row],[CODTRA7]]</f>
        <v>0</v>
      </c>
      <c r="BB872" s="7" t="e">
        <f ca="1">+Tabla1[[#This Row],[CODTRA8]]</f>
        <v>#NAME?</v>
      </c>
      <c r="BC872" s="7">
        <f>+Tabla1[[#This Row],[SEXO]]</f>
        <v>1</v>
      </c>
      <c r="BD872" s="7">
        <v>9589</v>
      </c>
      <c r="BE872" s="7"/>
      <c r="BF872" s="7">
        <v>959616135</v>
      </c>
      <c r="BG872" s="10" t="s">
        <v>1704</v>
      </c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</row>
    <row r="873" spans="1:88" ht="15" x14ac:dyDescent="0.25">
      <c r="A873">
        <v>872</v>
      </c>
      <c r="B873" s="28">
        <v>219</v>
      </c>
      <c r="C873" s="28" t="s">
        <v>1428</v>
      </c>
      <c r="D873" s="45">
        <v>30846781</v>
      </c>
      <c r="E873" s="29" t="s">
        <v>3222</v>
      </c>
      <c r="F873" s="29" t="s">
        <v>3223</v>
      </c>
      <c r="G873" s="29" t="s">
        <v>1757</v>
      </c>
      <c r="H873" s="30">
        <f t="shared" si="137"/>
        <v>27144</v>
      </c>
      <c r="I873" s="29" t="s">
        <v>1737</v>
      </c>
      <c r="J873" s="28">
        <v>0</v>
      </c>
      <c r="K873" s="31">
        <v>0</v>
      </c>
      <c r="L873" s="7"/>
      <c r="M873" s="7"/>
      <c r="N873" s="7"/>
      <c r="O873" s="32" t="str">
        <f>"Retención Judicial "&amp;(Tabla1[[#This Row],[JUDICIAL]]*100)&amp;"%"</f>
        <v>Retención Judicial 0%</v>
      </c>
      <c r="P873" s="7"/>
      <c r="Q873" s="33">
        <f t="shared" si="142"/>
        <v>930</v>
      </c>
      <c r="R873" s="34">
        <f>+Tabla1[[#This Row],[MINIMO VITAL]]*9%</f>
        <v>83.7</v>
      </c>
      <c r="S873" s="7"/>
      <c r="T873" s="7">
        <f t="shared" ca="1" si="133"/>
        <v>44</v>
      </c>
      <c r="U873" s="7" t="str">
        <f t="shared" si="134"/>
        <v>30846781</v>
      </c>
      <c r="V873" s="7"/>
      <c r="W873" s="7"/>
      <c r="X873" s="7"/>
      <c r="Y873" s="7"/>
      <c r="Z873" s="7"/>
      <c r="AA873" s="8">
        <f>+Tabla1[[#This Row],[FECHA DE
NACIMIENTO]]</f>
        <v>27144</v>
      </c>
      <c r="AB873" s="20"/>
      <c r="AC873" s="7"/>
      <c r="AD873" s="7" t="str">
        <f>IF(COUNTIF(D$1:D872,D873)=0,"OK","Duplicado")</f>
        <v>OK</v>
      </c>
      <c r="AE873" s="7" t="str">
        <f t="shared" ca="1" si="135"/>
        <v>Inactivo</v>
      </c>
      <c r="AF873" s="9" t="s">
        <v>1720</v>
      </c>
      <c r="AG873" s="9" t="str">
        <f t="shared" si="138"/>
        <v/>
      </c>
      <c r="AH873" s="7"/>
      <c r="AI873" s="7"/>
      <c r="AJ873" s="7"/>
      <c r="AK873" s="7"/>
      <c r="AL873" s="7"/>
      <c r="AM873" s="7"/>
      <c r="AN873" s="7"/>
      <c r="AO873" s="7" t="e">
        <f ca="1">SEPARARAPELLIDOS2018(Tabla1[[#This Row],[APELLIDOS Y NOMBRES]])</f>
        <v>#NAME?</v>
      </c>
      <c r="AP873" s="7">
        <f t="shared" ca="1" si="139"/>
        <v>0</v>
      </c>
      <c r="AQ873" s="7">
        <f t="shared" ca="1" si="140"/>
        <v>0</v>
      </c>
      <c r="AR873" s="7">
        <f t="shared" ca="1" si="141"/>
        <v>0</v>
      </c>
      <c r="AS873" s="7" t="e">
        <f ca="1">QuitarSimbolos(Tabla1[[#This Row],[CODTRA5]])</f>
        <v>#NAME?</v>
      </c>
      <c r="AT873" s="7" t="s">
        <v>1703</v>
      </c>
      <c r="AU873" s="7">
        <f t="shared" si="136"/>
        <v>1</v>
      </c>
      <c r="AV873" s="7">
        <v>1</v>
      </c>
      <c r="AW873" s="7" t="str">
        <f>+Tabla1[[#This Row],[DNI23]]</f>
        <v>30846781</v>
      </c>
      <c r="AX873" s="7">
        <v>604</v>
      </c>
      <c r="AY873" s="11">
        <f>+Tabla1[[#This Row],[FECHA DE
NACIMIENTO]]</f>
        <v>27144</v>
      </c>
      <c r="AZ873" s="7">
        <f ca="1">+Tabla1[[#This Row],[CODTRA6]]</f>
        <v>0</v>
      </c>
      <c r="BA873" s="7">
        <f ca="1">+Tabla1[[#This Row],[CODTRA7]]</f>
        <v>0</v>
      </c>
      <c r="BB873" s="7" t="e">
        <f ca="1">+Tabla1[[#This Row],[CODTRA8]]</f>
        <v>#NAME?</v>
      </c>
      <c r="BC873" s="7">
        <f>+Tabla1[[#This Row],[SEXO]]</f>
        <v>1</v>
      </c>
      <c r="BD873" s="7">
        <v>9589</v>
      </c>
      <c r="BE873" s="7"/>
      <c r="BF873" s="7">
        <v>959616135</v>
      </c>
      <c r="BG873" s="10" t="s">
        <v>1704</v>
      </c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</row>
    <row r="874" spans="1:88" ht="15" x14ac:dyDescent="0.25">
      <c r="A874">
        <v>873</v>
      </c>
      <c r="B874" s="28">
        <v>477</v>
      </c>
      <c r="C874" s="28" t="s">
        <v>1429</v>
      </c>
      <c r="D874" s="45">
        <v>43053799</v>
      </c>
      <c r="E874" s="35" t="s">
        <v>3224</v>
      </c>
      <c r="F874" s="35" t="s">
        <v>3225</v>
      </c>
      <c r="G874" s="29" t="s">
        <v>1736</v>
      </c>
      <c r="H874" s="30">
        <f t="shared" si="137"/>
        <v>31215</v>
      </c>
      <c r="I874" s="29" t="s">
        <v>1737</v>
      </c>
      <c r="J874" s="28">
        <v>0</v>
      </c>
      <c r="K874" s="31">
        <v>0</v>
      </c>
      <c r="L874" s="7"/>
      <c r="M874" s="7"/>
      <c r="N874" s="7"/>
      <c r="O874" s="32" t="str">
        <f>"Retención Judicial "&amp;(Tabla1[[#This Row],[JUDICIAL]]*100)&amp;"%"</f>
        <v>Retención Judicial 0%</v>
      </c>
      <c r="P874" s="7"/>
      <c r="Q874" s="33">
        <f t="shared" si="142"/>
        <v>930</v>
      </c>
      <c r="R874" s="34">
        <f>+Tabla1[[#This Row],[MINIMO VITAL]]*9%</f>
        <v>83.7</v>
      </c>
      <c r="S874" s="7"/>
      <c r="T874" s="7">
        <f t="shared" ca="1" si="133"/>
        <v>33</v>
      </c>
      <c r="U874" s="7" t="str">
        <f t="shared" si="134"/>
        <v>43053799</v>
      </c>
      <c r="V874" s="7"/>
      <c r="W874" s="7"/>
      <c r="X874" s="7"/>
      <c r="Y874" s="7"/>
      <c r="Z874" s="7"/>
      <c r="AA874" s="8">
        <f>+Tabla1[[#This Row],[FECHA DE
NACIMIENTO]]</f>
        <v>31215</v>
      </c>
      <c r="AB874" s="20"/>
      <c r="AC874" s="7"/>
      <c r="AD874" s="7" t="str">
        <f>IF(COUNTIF(D$1:D873,D874)=0,"OK","Duplicado")</f>
        <v>OK</v>
      </c>
      <c r="AE874" s="7" t="str">
        <f t="shared" ca="1" si="135"/>
        <v>Inactivo</v>
      </c>
      <c r="AF874" s="9" t="s">
        <v>1720</v>
      </c>
      <c r="AG874" s="9" t="str">
        <f t="shared" si="138"/>
        <v/>
      </c>
      <c r="AH874" s="7"/>
      <c r="AI874" s="7"/>
      <c r="AJ874" s="7"/>
      <c r="AK874" s="7"/>
      <c r="AL874" s="7"/>
      <c r="AM874" s="7"/>
      <c r="AN874" s="7"/>
      <c r="AO874" s="7" t="e">
        <f ca="1">SEPARARAPELLIDOS2018(Tabla1[[#This Row],[APELLIDOS Y NOMBRES]])</f>
        <v>#NAME?</v>
      </c>
      <c r="AP874" s="7">
        <f t="shared" ca="1" si="139"/>
        <v>0</v>
      </c>
      <c r="AQ874" s="7">
        <f t="shared" ca="1" si="140"/>
        <v>0</v>
      </c>
      <c r="AR874" s="7">
        <f t="shared" ca="1" si="141"/>
        <v>0</v>
      </c>
      <c r="AS874" s="7" t="e">
        <f ca="1">QuitarSimbolos(Tabla1[[#This Row],[CODTRA5]])</f>
        <v>#NAME?</v>
      </c>
      <c r="AT874" s="7" t="s">
        <v>1703</v>
      </c>
      <c r="AU874" s="7">
        <f t="shared" si="136"/>
        <v>1</v>
      </c>
      <c r="AV874" s="7">
        <v>1</v>
      </c>
      <c r="AW874" s="7" t="str">
        <f>+Tabla1[[#This Row],[DNI23]]</f>
        <v>43053799</v>
      </c>
      <c r="AX874" s="7">
        <v>604</v>
      </c>
      <c r="AY874" s="11">
        <f>+Tabla1[[#This Row],[FECHA DE
NACIMIENTO]]</f>
        <v>31215</v>
      </c>
      <c r="AZ874" s="7">
        <f ca="1">+Tabla1[[#This Row],[CODTRA6]]</f>
        <v>0</v>
      </c>
      <c r="BA874" s="7">
        <f ca="1">+Tabla1[[#This Row],[CODTRA7]]</f>
        <v>0</v>
      </c>
      <c r="BB874" s="7" t="e">
        <f ca="1">+Tabla1[[#This Row],[CODTRA8]]</f>
        <v>#NAME?</v>
      </c>
      <c r="BC874" s="7">
        <f>+Tabla1[[#This Row],[SEXO]]</f>
        <v>1</v>
      </c>
      <c r="BD874" s="7">
        <v>9589</v>
      </c>
      <c r="BE874" s="7"/>
      <c r="BF874" s="7">
        <v>959616135</v>
      </c>
      <c r="BG874" s="10" t="s">
        <v>1704</v>
      </c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</row>
    <row r="875" spans="1:88" ht="15" x14ac:dyDescent="0.25">
      <c r="A875">
        <v>874</v>
      </c>
      <c r="B875" s="28">
        <v>96</v>
      </c>
      <c r="C875" s="28" t="s">
        <v>1430</v>
      </c>
      <c r="D875" s="45">
        <v>30830101</v>
      </c>
      <c r="E875" s="29" t="s">
        <v>3226</v>
      </c>
      <c r="F875" s="29"/>
      <c r="G875" s="29" t="s">
        <v>1702</v>
      </c>
      <c r="H875" s="30">
        <f t="shared" si="137"/>
        <v>19612</v>
      </c>
      <c r="I875" s="29"/>
      <c r="J875" s="28">
        <v>0</v>
      </c>
      <c r="K875" s="31">
        <v>0</v>
      </c>
      <c r="L875" s="7"/>
      <c r="M875" s="7"/>
      <c r="N875" s="7"/>
      <c r="O875" s="32" t="str">
        <f>"Retención Judicial "&amp;(Tabla1[[#This Row],[JUDICIAL]]*100)&amp;"%"</f>
        <v>Retención Judicial 0%</v>
      </c>
      <c r="P875" s="7"/>
      <c r="Q875" s="33">
        <f t="shared" si="142"/>
        <v>930</v>
      </c>
      <c r="R875" s="34">
        <f>+Tabla1[[#This Row],[MINIMO VITAL]]*9%</f>
        <v>83.7</v>
      </c>
      <c r="S875" s="7"/>
      <c r="T875" s="7">
        <f t="shared" ca="1" si="133"/>
        <v>65</v>
      </c>
      <c r="U875" s="7" t="str">
        <f t="shared" si="134"/>
        <v>30830101</v>
      </c>
      <c r="V875" s="7"/>
      <c r="W875" s="7"/>
      <c r="X875" s="7"/>
      <c r="Y875" s="7"/>
      <c r="Z875" s="7"/>
      <c r="AA875" s="8">
        <f>+Tabla1[[#This Row],[FECHA DE
NACIMIENTO]]</f>
        <v>19612</v>
      </c>
      <c r="AB875" s="20"/>
      <c r="AC875" s="7"/>
      <c r="AD875" s="7" t="str">
        <f>IF(COUNTIF(D$1:D874,D875)=0,"OK","Duplicado")</f>
        <v>OK</v>
      </c>
      <c r="AE875" s="7" t="str">
        <f t="shared" ca="1" si="135"/>
        <v>Inactivo</v>
      </c>
      <c r="AF875" s="9" t="s">
        <v>1431</v>
      </c>
      <c r="AG875" s="9" t="str">
        <f t="shared" si="138"/>
        <v>CMAC</v>
      </c>
      <c r="AH875" s="7"/>
      <c r="AI875" s="7"/>
      <c r="AJ875" s="7"/>
      <c r="AK875" s="7"/>
      <c r="AL875" s="7"/>
      <c r="AM875" s="7"/>
      <c r="AN875" s="7"/>
      <c r="AO875" s="7" t="e">
        <f ca="1">SEPARARAPELLIDOS2018(Tabla1[[#This Row],[APELLIDOS Y NOMBRES]])</f>
        <v>#NAME?</v>
      </c>
      <c r="AP875" s="7">
        <f t="shared" ca="1" si="139"/>
        <v>0</v>
      </c>
      <c r="AQ875" s="7">
        <f t="shared" ca="1" si="140"/>
        <v>0</v>
      </c>
      <c r="AR875" s="7">
        <f t="shared" ca="1" si="141"/>
        <v>0</v>
      </c>
      <c r="AS875" s="7" t="e">
        <f ca="1">QuitarSimbolos(Tabla1[[#This Row],[CODTRA5]])</f>
        <v>#NAME?</v>
      </c>
      <c r="AT875" s="7" t="s">
        <v>1703</v>
      </c>
      <c r="AU875" s="7">
        <f t="shared" si="136"/>
        <v>1</v>
      </c>
      <c r="AV875" s="7">
        <v>1</v>
      </c>
      <c r="AW875" s="7" t="str">
        <f>+Tabla1[[#This Row],[DNI23]]</f>
        <v>30830101</v>
      </c>
      <c r="AX875" s="7">
        <v>604</v>
      </c>
      <c r="AY875" s="11">
        <f>+Tabla1[[#This Row],[FECHA DE
NACIMIENTO]]</f>
        <v>19612</v>
      </c>
      <c r="AZ875" s="7">
        <f ca="1">+Tabla1[[#This Row],[CODTRA6]]</f>
        <v>0</v>
      </c>
      <c r="BA875" s="7">
        <f ca="1">+Tabla1[[#This Row],[CODTRA7]]</f>
        <v>0</v>
      </c>
      <c r="BB875" s="7" t="e">
        <f ca="1">+Tabla1[[#This Row],[CODTRA8]]</f>
        <v>#NAME?</v>
      </c>
      <c r="BC875" s="7">
        <f>+Tabla1[[#This Row],[SEXO]]</f>
        <v>1</v>
      </c>
      <c r="BD875" s="7">
        <v>9589</v>
      </c>
      <c r="BE875" s="7"/>
      <c r="BF875" s="7">
        <v>959616135</v>
      </c>
      <c r="BG875" s="10" t="s">
        <v>1704</v>
      </c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</row>
    <row r="876" spans="1:88" ht="15" x14ac:dyDescent="0.25">
      <c r="A876">
        <v>875</v>
      </c>
      <c r="B876" s="28">
        <v>1242</v>
      </c>
      <c r="C876" s="28" t="s">
        <v>1432</v>
      </c>
      <c r="D876" s="45">
        <v>73652068</v>
      </c>
      <c r="E876" s="29" t="s">
        <v>3227</v>
      </c>
      <c r="F876" s="29"/>
      <c r="G876" s="29" t="s">
        <v>1702</v>
      </c>
      <c r="H876" s="30">
        <f t="shared" si="137"/>
        <v>34859</v>
      </c>
      <c r="I876" s="29"/>
      <c r="J876" s="28">
        <v>0</v>
      </c>
      <c r="K876" s="31">
        <v>0</v>
      </c>
      <c r="L876" s="7"/>
      <c r="M876" s="7"/>
      <c r="N876" s="7"/>
      <c r="O876" s="32" t="str">
        <f>"Retención Judicial "&amp;(Tabla1[[#This Row],[JUDICIAL]]*100)&amp;"%"</f>
        <v>Retención Judicial 0%</v>
      </c>
      <c r="P876" s="7"/>
      <c r="Q876" s="33">
        <f t="shared" si="142"/>
        <v>930</v>
      </c>
      <c r="R876" s="34">
        <f>+Tabla1[[#This Row],[MINIMO VITAL]]*9%</f>
        <v>83.7</v>
      </c>
      <c r="S876" s="7"/>
      <c r="T876" s="7">
        <f t="shared" ca="1" si="133"/>
        <v>23</v>
      </c>
      <c r="U876" s="7" t="str">
        <f t="shared" si="134"/>
        <v>73652068</v>
      </c>
      <c r="V876" s="7"/>
      <c r="W876" s="7"/>
      <c r="X876" s="7"/>
      <c r="Y876" s="7"/>
      <c r="Z876" s="7"/>
      <c r="AA876" s="8">
        <f>+Tabla1[[#This Row],[FECHA DE
NACIMIENTO]]</f>
        <v>34859</v>
      </c>
      <c r="AB876" s="20"/>
      <c r="AC876" s="7"/>
      <c r="AD876" s="7" t="str">
        <f>IF(COUNTIF(D$1:D875,D876)=0,"OK","Duplicado")</f>
        <v>OK</v>
      </c>
      <c r="AE876" s="7" t="str">
        <f t="shared" ca="1" si="135"/>
        <v>Inactivo</v>
      </c>
      <c r="AF876" s="9" t="s">
        <v>1433</v>
      </c>
      <c r="AG876" s="9" t="str">
        <f t="shared" si="138"/>
        <v>CMAC</v>
      </c>
      <c r="AH876" s="7"/>
      <c r="AI876" s="7"/>
      <c r="AJ876" s="7"/>
      <c r="AK876" s="7"/>
      <c r="AL876" s="7"/>
      <c r="AM876" s="7"/>
      <c r="AN876" s="7"/>
      <c r="AO876" s="7" t="e">
        <f ca="1">SEPARARAPELLIDOS2018(Tabla1[[#This Row],[APELLIDOS Y NOMBRES]])</f>
        <v>#NAME?</v>
      </c>
      <c r="AP876" s="7">
        <f t="shared" ca="1" si="139"/>
        <v>0</v>
      </c>
      <c r="AQ876" s="7">
        <f t="shared" ca="1" si="140"/>
        <v>0</v>
      </c>
      <c r="AR876" s="7">
        <f t="shared" ca="1" si="141"/>
        <v>0</v>
      </c>
      <c r="AS876" s="7" t="e">
        <f ca="1">QuitarSimbolos(Tabla1[[#This Row],[CODTRA5]])</f>
        <v>#NAME?</v>
      </c>
      <c r="AT876" s="7" t="s">
        <v>1974</v>
      </c>
      <c r="AU876" s="7">
        <f t="shared" si="136"/>
        <v>2</v>
      </c>
      <c r="AV876" s="7">
        <v>1</v>
      </c>
      <c r="AW876" s="7" t="str">
        <f>+Tabla1[[#This Row],[DNI23]]</f>
        <v>73652068</v>
      </c>
      <c r="AX876" s="7">
        <v>604</v>
      </c>
      <c r="AY876" s="11">
        <f>+Tabla1[[#This Row],[FECHA DE
NACIMIENTO]]</f>
        <v>34859</v>
      </c>
      <c r="AZ876" s="7">
        <f ca="1">+Tabla1[[#This Row],[CODTRA6]]</f>
        <v>0</v>
      </c>
      <c r="BA876" s="7">
        <f ca="1">+Tabla1[[#This Row],[CODTRA7]]</f>
        <v>0</v>
      </c>
      <c r="BB876" s="7" t="e">
        <f ca="1">+Tabla1[[#This Row],[CODTRA8]]</f>
        <v>#NAME?</v>
      </c>
      <c r="BC876" s="7">
        <f>+Tabla1[[#This Row],[SEXO]]</f>
        <v>2</v>
      </c>
      <c r="BD876" s="7">
        <v>9589</v>
      </c>
      <c r="BE876" s="7"/>
      <c r="BF876" s="7">
        <v>959616135</v>
      </c>
      <c r="BG876" s="10" t="s">
        <v>1704</v>
      </c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</row>
    <row r="877" spans="1:88" ht="15" x14ac:dyDescent="0.25">
      <c r="A877">
        <v>876</v>
      </c>
      <c r="B877" s="28">
        <v>1243</v>
      </c>
      <c r="C877" s="28" t="s">
        <v>1434</v>
      </c>
      <c r="D877" s="45">
        <v>4631557</v>
      </c>
      <c r="E877" s="29" t="s">
        <v>3228</v>
      </c>
      <c r="F877" s="29"/>
      <c r="G877" s="29" t="s">
        <v>1702</v>
      </c>
      <c r="H877" s="30">
        <f t="shared" si="137"/>
        <v>19811</v>
      </c>
      <c r="I877" s="29"/>
      <c r="J877" s="28">
        <v>0</v>
      </c>
      <c r="K877" s="31">
        <v>0</v>
      </c>
      <c r="L877" s="7"/>
      <c r="M877" s="7"/>
      <c r="N877" s="7"/>
      <c r="O877" s="32" t="str">
        <f>"Retención Judicial "&amp;(Tabla1[[#This Row],[JUDICIAL]]*100)&amp;"%"</f>
        <v>Retención Judicial 0%</v>
      </c>
      <c r="P877" s="7"/>
      <c r="Q877" s="33">
        <f t="shared" si="142"/>
        <v>930</v>
      </c>
      <c r="R877" s="34">
        <f>+Tabla1[[#This Row],[MINIMO VITAL]]*9%</f>
        <v>83.7</v>
      </c>
      <c r="S877" s="7"/>
      <c r="T877" s="7">
        <f t="shared" ca="1" si="133"/>
        <v>65</v>
      </c>
      <c r="U877" s="7" t="str">
        <f t="shared" si="134"/>
        <v>04631557</v>
      </c>
      <c r="V877" s="7"/>
      <c r="W877" s="7"/>
      <c r="X877" s="7"/>
      <c r="Y877" s="7"/>
      <c r="Z877" s="7"/>
      <c r="AA877" s="8">
        <f>+Tabla1[[#This Row],[FECHA DE
NACIMIENTO]]</f>
        <v>19811</v>
      </c>
      <c r="AB877" s="20"/>
      <c r="AC877" s="7"/>
      <c r="AD877" s="7" t="str">
        <f>IF(COUNTIF(D$1:D876,D877)=0,"OK","Duplicado")</f>
        <v>OK</v>
      </c>
      <c r="AE877" s="7" t="str">
        <f t="shared" ca="1" si="135"/>
        <v>Inactivo</v>
      </c>
      <c r="AF877" s="9" t="s">
        <v>1435</v>
      </c>
      <c r="AG877" s="9" t="str">
        <f t="shared" si="138"/>
        <v>CMAC</v>
      </c>
      <c r="AH877" s="7"/>
      <c r="AI877" s="7"/>
      <c r="AJ877" s="7"/>
      <c r="AK877" s="7"/>
      <c r="AL877" s="7"/>
      <c r="AM877" s="7"/>
      <c r="AN877" s="7"/>
      <c r="AO877" s="7" t="e">
        <f ca="1">SEPARARAPELLIDOS2018(Tabla1[[#This Row],[APELLIDOS Y NOMBRES]])</f>
        <v>#NAME?</v>
      </c>
      <c r="AP877" s="7">
        <f t="shared" ca="1" si="139"/>
        <v>0</v>
      </c>
      <c r="AQ877" s="7">
        <f t="shared" ca="1" si="140"/>
        <v>0</v>
      </c>
      <c r="AR877" s="7">
        <f t="shared" ca="1" si="141"/>
        <v>0</v>
      </c>
      <c r="AS877" s="7" t="e">
        <f ca="1">QuitarSimbolos(Tabla1[[#This Row],[CODTRA5]])</f>
        <v>#NAME?</v>
      </c>
      <c r="AT877" s="7" t="s">
        <v>1703</v>
      </c>
      <c r="AU877" s="7">
        <f t="shared" si="136"/>
        <v>1</v>
      </c>
      <c r="AV877" s="7">
        <v>1</v>
      </c>
      <c r="AW877" s="7" t="str">
        <f>+Tabla1[[#This Row],[DNI23]]</f>
        <v>04631557</v>
      </c>
      <c r="AX877" s="7">
        <v>604</v>
      </c>
      <c r="AY877" s="11">
        <f>+Tabla1[[#This Row],[FECHA DE
NACIMIENTO]]</f>
        <v>19811</v>
      </c>
      <c r="AZ877" s="7">
        <f ca="1">+Tabla1[[#This Row],[CODTRA6]]</f>
        <v>0</v>
      </c>
      <c r="BA877" s="7">
        <f ca="1">+Tabla1[[#This Row],[CODTRA7]]</f>
        <v>0</v>
      </c>
      <c r="BB877" s="7" t="e">
        <f ca="1">+Tabla1[[#This Row],[CODTRA8]]</f>
        <v>#NAME?</v>
      </c>
      <c r="BC877" s="7">
        <f>+Tabla1[[#This Row],[SEXO]]</f>
        <v>1</v>
      </c>
      <c r="BD877" s="7">
        <v>9589</v>
      </c>
      <c r="BE877" s="7"/>
      <c r="BF877" s="7">
        <v>959616135</v>
      </c>
      <c r="BG877" s="10" t="s">
        <v>1704</v>
      </c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</row>
    <row r="878" spans="1:88" ht="15" x14ac:dyDescent="0.25">
      <c r="A878">
        <v>877</v>
      </c>
      <c r="B878" s="28">
        <v>1244</v>
      </c>
      <c r="C878" s="28" t="s">
        <v>1436</v>
      </c>
      <c r="D878" s="45">
        <v>30856883</v>
      </c>
      <c r="E878" s="35" t="s">
        <v>3229</v>
      </c>
      <c r="F878" s="35" t="s">
        <v>3230</v>
      </c>
      <c r="G878" s="29" t="s">
        <v>1742</v>
      </c>
      <c r="H878" s="30">
        <f t="shared" si="137"/>
        <v>28428</v>
      </c>
      <c r="I878" s="29" t="s">
        <v>1710</v>
      </c>
      <c r="J878" s="28">
        <v>0</v>
      </c>
      <c r="K878" s="31">
        <v>0</v>
      </c>
      <c r="L878" s="7"/>
      <c r="M878" s="7"/>
      <c r="N878" s="7"/>
      <c r="O878" s="32" t="str">
        <f>"Retención Judicial "&amp;(Tabla1[[#This Row],[JUDICIAL]]*100)&amp;"%"</f>
        <v>Retención Judicial 0%</v>
      </c>
      <c r="P878" s="7"/>
      <c r="Q878" s="33">
        <f t="shared" si="142"/>
        <v>930</v>
      </c>
      <c r="R878" s="34">
        <f>+Tabla1[[#This Row],[MINIMO VITAL]]*9%</f>
        <v>83.7</v>
      </c>
      <c r="S878" s="7"/>
      <c r="T878" s="7">
        <f t="shared" ca="1" si="133"/>
        <v>41</v>
      </c>
      <c r="U878" s="7" t="str">
        <f t="shared" si="134"/>
        <v>30856883</v>
      </c>
      <c r="V878" s="7"/>
      <c r="W878" s="7"/>
      <c r="X878" s="7"/>
      <c r="Y878" s="7"/>
      <c r="Z878" s="7"/>
      <c r="AA878" s="8">
        <f>+Tabla1[[#This Row],[FECHA DE
NACIMIENTO]]</f>
        <v>28428</v>
      </c>
      <c r="AB878" s="20"/>
      <c r="AC878" s="7"/>
      <c r="AD878" s="7" t="str">
        <f>IF(COUNTIF(D$1:D877,D878)=0,"OK","Duplicado")</f>
        <v>OK</v>
      </c>
      <c r="AE878" s="7" t="str">
        <f t="shared" ca="1" si="135"/>
        <v>Inactivo</v>
      </c>
      <c r="AF878" s="9" t="s">
        <v>1437</v>
      </c>
      <c r="AG878" s="9" t="str">
        <f t="shared" si="138"/>
        <v>CMAC</v>
      </c>
      <c r="AH878" s="7"/>
      <c r="AI878" s="7"/>
      <c r="AJ878" s="7"/>
      <c r="AK878" s="7"/>
      <c r="AL878" s="7"/>
      <c r="AM878" s="7"/>
      <c r="AN878" s="7"/>
      <c r="AO878" s="7" t="e">
        <f ca="1">SEPARARAPELLIDOS2018(Tabla1[[#This Row],[APELLIDOS Y NOMBRES]])</f>
        <v>#NAME?</v>
      </c>
      <c r="AP878" s="7">
        <f t="shared" ca="1" si="139"/>
        <v>0</v>
      </c>
      <c r="AQ878" s="7">
        <f t="shared" ca="1" si="140"/>
        <v>0</v>
      </c>
      <c r="AR878" s="7">
        <f t="shared" ca="1" si="141"/>
        <v>0</v>
      </c>
      <c r="AS878" s="7" t="e">
        <f ca="1">QuitarSimbolos(Tabla1[[#This Row],[CODTRA5]])</f>
        <v>#NAME?</v>
      </c>
      <c r="AT878" s="7" t="s">
        <v>1703</v>
      </c>
      <c r="AU878" s="7">
        <f t="shared" si="136"/>
        <v>1</v>
      </c>
      <c r="AV878" s="7">
        <v>1</v>
      </c>
      <c r="AW878" s="7" t="str">
        <f>+Tabla1[[#This Row],[DNI23]]</f>
        <v>30856883</v>
      </c>
      <c r="AX878" s="7">
        <v>604</v>
      </c>
      <c r="AY878" s="11">
        <f>+Tabla1[[#This Row],[FECHA DE
NACIMIENTO]]</f>
        <v>28428</v>
      </c>
      <c r="AZ878" s="7">
        <f ca="1">+Tabla1[[#This Row],[CODTRA6]]</f>
        <v>0</v>
      </c>
      <c r="BA878" s="7">
        <f ca="1">+Tabla1[[#This Row],[CODTRA7]]</f>
        <v>0</v>
      </c>
      <c r="BB878" s="7" t="e">
        <f ca="1">+Tabla1[[#This Row],[CODTRA8]]</f>
        <v>#NAME?</v>
      </c>
      <c r="BC878" s="7">
        <f>+Tabla1[[#This Row],[SEXO]]</f>
        <v>1</v>
      </c>
      <c r="BD878" s="7">
        <v>9589</v>
      </c>
      <c r="BE878" s="7"/>
      <c r="BF878" s="7">
        <v>959616135</v>
      </c>
      <c r="BG878" s="10" t="s">
        <v>1704</v>
      </c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</row>
    <row r="879" spans="1:88" ht="15" x14ac:dyDescent="0.25">
      <c r="A879">
        <v>878</v>
      </c>
      <c r="B879" s="28">
        <v>507</v>
      </c>
      <c r="C879" s="28" t="s">
        <v>1438</v>
      </c>
      <c r="D879" s="45">
        <v>30821805</v>
      </c>
      <c r="E879" s="35" t="s">
        <v>3585</v>
      </c>
      <c r="F879" s="35" t="s">
        <v>3718</v>
      </c>
      <c r="G879" s="35" t="s">
        <v>1757</v>
      </c>
      <c r="H879" s="30">
        <f t="shared" si="137"/>
        <v>15888</v>
      </c>
      <c r="I879" s="29" t="s">
        <v>1710</v>
      </c>
      <c r="J879" s="28">
        <v>0</v>
      </c>
      <c r="K879" s="31">
        <v>0</v>
      </c>
      <c r="L879" s="7"/>
      <c r="M879" s="7"/>
      <c r="N879" s="7"/>
      <c r="O879" s="32" t="str">
        <f>"Retención Judicial "&amp;(Tabla1[[#This Row],[JUDICIAL]]*100)&amp;"%"</f>
        <v>Retención Judicial 0%</v>
      </c>
      <c r="P879" s="7"/>
      <c r="Q879" s="33">
        <f t="shared" si="142"/>
        <v>930</v>
      </c>
      <c r="R879" s="34">
        <f>+Tabla1[[#This Row],[MINIMO VITAL]]*9%</f>
        <v>83.7</v>
      </c>
      <c r="S879" s="7"/>
      <c r="T879" s="7">
        <f t="shared" ca="1" si="133"/>
        <v>75</v>
      </c>
      <c r="U879" s="7" t="str">
        <f t="shared" si="134"/>
        <v>30821805</v>
      </c>
      <c r="V879" s="7"/>
      <c r="W879" s="7"/>
      <c r="X879" s="7"/>
      <c r="Y879" s="7"/>
      <c r="Z879" s="7"/>
      <c r="AA879" s="8">
        <f>+Tabla1[[#This Row],[FECHA DE
NACIMIENTO]]</f>
        <v>15888</v>
      </c>
      <c r="AB879" s="20"/>
      <c r="AC879" s="7"/>
      <c r="AD879" s="7" t="str">
        <f>IF(COUNTIF(D$1:D878,D879)=0,"OK","Duplicado")</f>
        <v>OK</v>
      </c>
      <c r="AE879" s="7" t="str">
        <f t="shared" ca="1" si="135"/>
        <v>Inactivo</v>
      </c>
      <c r="AF879" s="9" t="s">
        <v>1589</v>
      </c>
      <c r="AG879" s="9" t="str">
        <f t="shared" si="138"/>
        <v>CMAC</v>
      </c>
      <c r="AH879" s="7"/>
      <c r="AI879" s="7"/>
      <c r="AJ879" s="7"/>
      <c r="AK879" s="7"/>
      <c r="AL879" s="7"/>
      <c r="AM879" s="7"/>
      <c r="AN879" s="7"/>
      <c r="AO879" s="7" t="e">
        <f ca="1">SEPARARAPELLIDOS2018(Tabla1[[#This Row],[APELLIDOS Y NOMBRES]])</f>
        <v>#NAME?</v>
      </c>
      <c r="AP879" s="7">
        <f t="shared" ca="1" si="139"/>
        <v>0</v>
      </c>
      <c r="AQ879" s="7">
        <f t="shared" ca="1" si="140"/>
        <v>0</v>
      </c>
      <c r="AR879" s="7">
        <f t="shared" ca="1" si="141"/>
        <v>0</v>
      </c>
      <c r="AS879" s="7" t="e">
        <f ca="1">QuitarSimbolos(Tabla1[[#This Row],[CODTRA5]])</f>
        <v>#NAME?</v>
      </c>
      <c r="AT879" s="7" t="s">
        <v>1703</v>
      </c>
      <c r="AU879" s="7">
        <f t="shared" si="136"/>
        <v>1</v>
      </c>
      <c r="AV879" s="7">
        <v>1</v>
      </c>
      <c r="AW879" s="7" t="str">
        <f>+Tabla1[[#This Row],[DNI23]]</f>
        <v>30821805</v>
      </c>
      <c r="AX879" s="7">
        <v>604</v>
      </c>
      <c r="AY879" s="11">
        <f>+Tabla1[[#This Row],[FECHA DE
NACIMIENTO]]</f>
        <v>15888</v>
      </c>
      <c r="AZ879" s="7">
        <f ca="1">+Tabla1[[#This Row],[CODTRA6]]</f>
        <v>0</v>
      </c>
      <c r="BA879" s="7">
        <f ca="1">+Tabla1[[#This Row],[CODTRA7]]</f>
        <v>0</v>
      </c>
      <c r="BB879" s="7" t="e">
        <f ca="1">+Tabla1[[#This Row],[CODTRA8]]</f>
        <v>#NAME?</v>
      </c>
      <c r="BC879" s="7">
        <f>+Tabla1[[#This Row],[SEXO]]</f>
        <v>1</v>
      </c>
      <c r="BD879" s="7">
        <v>9589</v>
      </c>
      <c r="BE879" s="7"/>
      <c r="BF879" s="7">
        <v>959616135</v>
      </c>
      <c r="BG879" s="10" t="s">
        <v>1704</v>
      </c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</row>
    <row r="880" spans="1:88" ht="15" x14ac:dyDescent="0.25">
      <c r="A880">
        <v>879</v>
      </c>
      <c r="B880" s="28">
        <v>141</v>
      </c>
      <c r="C880" s="28" t="s">
        <v>1439</v>
      </c>
      <c r="D880" s="45">
        <v>4646267</v>
      </c>
      <c r="E880" s="29" t="s">
        <v>3231</v>
      </c>
      <c r="F880" s="29" t="s">
        <v>3232</v>
      </c>
      <c r="G880" s="29" t="s">
        <v>1757</v>
      </c>
      <c r="H880" s="30">
        <f t="shared" si="137"/>
        <v>26423</v>
      </c>
      <c r="I880" s="29" t="s">
        <v>1737</v>
      </c>
      <c r="J880" s="28">
        <v>0</v>
      </c>
      <c r="K880" s="31">
        <v>0</v>
      </c>
      <c r="L880" s="7"/>
      <c r="M880" s="7"/>
      <c r="N880" s="7"/>
      <c r="O880" s="32" t="str">
        <f>"Retención Judicial "&amp;(Tabla1[[#This Row],[JUDICIAL]]*100)&amp;"%"</f>
        <v>Retención Judicial 0%</v>
      </c>
      <c r="P880" s="7"/>
      <c r="Q880" s="33">
        <f t="shared" si="142"/>
        <v>930</v>
      </c>
      <c r="R880" s="34">
        <f>+Tabla1[[#This Row],[MINIMO VITAL]]*9%</f>
        <v>83.7</v>
      </c>
      <c r="S880" s="7"/>
      <c r="T880" s="7">
        <f t="shared" ca="1" si="133"/>
        <v>46</v>
      </c>
      <c r="U880" s="7" t="str">
        <f t="shared" si="134"/>
        <v>04646267</v>
      </c>
      <c r="V880" s="7"/>
      <c r="W880" s="7"/>
      <c r="X880" s="7"/>
      <c r="Y880" s="7"/>
      <c r="Z880" s="7"/>
      <c r="AA880" s="8">
        <f>+Tabla1[[#This Row],[FECHA DE
NACIMIENTO]]</f>
        <v>26423</v>
      </c>
      <c r="AB880" s="20"/>
      <c r="AC880" s="7"/>
      <c r="AD880" s="7" t="str">
        <f>IF(COUNTIF(D$1:D879,D880)=0,"OK","Duplicado")</f>
        <v>OK</v>
      </c>
      <c r="AE880" s="7" t="str">
        <f t="shared" ca="1" si="135"/>
        <v>Inactivo</v>
      </c>
      <c r="AF880" s="9" t="s">
        <v>1440</v>
      </c>
      <c r="AG880" s="9" t="str">
        <f t="shared" si="138"/>
        <v>CMAC</v>
      </c>
      <c r="AH880" s="7"/>
      <c r="AI880" s="7"/>
      <c r="AJ880" s="7"/>
      <c r="AK880" s="7"/>
      <c r="AL880" s="7"/>
      <c r="AM880" s="7"/>
      <c r="AN880" s="7"/>
      <c r="AO880" s="7" t="e">
        <f ca="1">SEPARARAPELLIDOS2018(Tabla1[[#This Row],[APELLIDOS Y NOMBRES]])</f>
        <v>#NAME?</v>
      </c>
      <c r="AP880" s="7">
        <f t="shared" ca="1" si="139"/>
        <v>0</v>
      </c>
      <c r="AQ880" s="7">
        <f t="shared" ca="1" si="140"/>
        <v>0</v>
      </c>
      <c r="AR880" s="7">
        <f t="shared" ca="1" si="141"/>
        <v>0</v>
      </c>
      <c r="AS880" s="7" t="e">
        <f ca="1">QuitarSimbolos(Tabla1[[#This Row],[CODTRA5]])</f>
        <v>#NAME?</v>
      </c>
      <c r="AT880" s="7" t="s">
        <v>1703</v>
      </c>
      <c r="AU880" s="7">
        <f t="shared" si="136"/>
        <v>1</v>
      </c>
      <c r="AV880" s="7">
        <v>1</v>
      </c>
      <c r="AW880" s="7" t="str">
        <f>+Tabla1[[#This Row],[DNI23]]</f>
        <v>04646267</v>
      </c>
      <c r="AX880" s="7">
        <v>604</v>
      </c>
      <c r="AY880" s="11">
        <f>+Tabla1[[#This Row],[FECHA DE
NACIMIENTO]]</f>
        <v>26423</v>
      </c>
      <c r="AZ880" s="7">
        <f ca="1">+Tabla1[[#This Row],[CODTRA6]]</f>
        <v>0</v>
      </c>
      <c r="BA880" s="7">
        <f ca="1">+Tabla1[[#This Row],[CODTRA7]]</f>
        <v>0</v>
      </c>
      <c r="BB880" s="7" t="e">
        <f ca="1">+Tabla1[[#This Row],[CODTRA8]]</f>
        <v>#NAME?</v>
      </c>
      <c r="BC880" s="7">
        <f>+Tabla1[[#This Row],[SEXO]]</f>
        <v>1</v>
      </c>
      <c r="BD880" s="7">
        <v>9589</v>
      </c>
      <c r="BE880" s="7"/>
      <c r="BF880" s="7">
        <v>959616135</v>
      </c>
      <c r="BG880" s="10" t="s">
        <v>1704</v>
      </c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</row>
    <row r="881" spans="1:88" ht="15" x14ac:dyDescent="0.25">
      <c r="A881">
        <v>880</v>
      </c>
      <c r="B881" s="28">
        <v>1246</v>
      </c>
      <c r="C881" s="28" t="s">
        <v>1441</v>
      </c>
      <c r="D881" s="45">
        <v>30856809</v>
      </c>
      <c r="E881" s="29" t="s">
        <v>3233</v>
      </c>
      <c r="F881" s="29" t="s">
        <v>3234</v>
      </c>
      <c r="G881" s="29" t="s">
        <v>1757</v>
      </c>
      <c r="H881" s="30">
        <f t="shared" si="137"/>
        <v>28424</v>
      </c>
      <c r="I881" s="29" t="s">
        <v>1737</v>
      </c>
      <c r="J881" s="28">
        <v>0</v>
      </c>
      <c r="K881" s="31">
        <v>0</v>
      </c>
      <c r="L881" s="7"/>
      <c r="M881" s="7"/>
      <c r="N881" s="7"/>
      <c r="O881" s="32" t="str">
        <f>"Retención Judicial "&amp;(Tabla1[[#This Row],[JUDICIAL]]*100)&amp;"%"</f>
        <v>Retención Judicial 0%</v>
      </c>
      <c r="P881" s="7"/>
      <c r="Q881" s="33">
        <f t="shared" si="142"/>
        <v>930</v>
      </c>
      <c r="R881" s="34">
        <f>+Tabla1[[#This Row],[MINIMO VITAL]]*9%</f>
        <v>83.7</v>
      </c>
      <c r="S881" s="7"/>
      <c r="T881" s="7">
        <f t="shared" ca="1" si="133"/>
        <v>41</v>
      </c>
      <c r="U881" s="7" t="str">
        <f t="shared" si="134"/>
        <v>30856809</v>
      </c>
      <c r="V881" s="7"/>
      <c r="W881" s="7"/>
      <c r="X881" s="7"/>
      <c r="Y881" s="7"/>
      <c r="Z881" s="7"/>
      <c r="AA881" s="8">
        <f>+Tabla1[[#This Row],[FECHA DE
NACIMIENTO]]</f>
        <v>28424</v>
      </c>
      <c r="AB881" s="20"/>
      <c r="AC881" s="7"/>
      <c r="AD881" s="7" t="str">
        <f>IF(COUNTIF(D$1:D880,D881)=0,"OK","Duplicado")</f>
        <v>OK</v>
      </c>
      <c r="AE881" s="7" t="str">
        <f t="shared" ca="1" si="135"/>
        <v>Inactivo</v>
      </c>
      <c r="AF881" s="9" t="s">
        <v>1442</v>
      </c>
      <c r="AG881" s="9" t="str">
        <f t="shared" si="138"/>
        <v>CMAC</v>
      </c>
      <c r="AH881" s="7"/>
      <c r="AI881" s="7"/>
      <c r="AJ881" s="7"/>
      <c r="AK881" s="7"/>
      <c r="AL881" s="7"/>
      <c r="AM881" s="7"/>
      <c r="AN881" s="7"/>
      <c r="AO881" s="7" t="e">
        <f ca="1">SEPARARAPELLIDOS2018(Tabla1[[#This Row],[APELLIDOS Y NOMBRES]])</f>
        <v>#NAME?</v>
      </c>
      <c r="AP881" s="7">
        <f t="shared" ca="1" si="139"/>
        <v>0</v>
      </c>
      <c r="AQ881" s="7">
        <f t="shared" ca="1" si="140"/>
        <v>0</v>
      </c>
      <c r="AR881" s="7">
        <f t="shared" ca="1" si="141"/>
        <v>0</v>
      </c>
      <c r="AS881" s="7" t="e">
        <f ca="1">QuitarSimbolos(Tabla1[[#This Row],[CODTRA5]])</f>
        <v>#NAME?</v>
      </c>
      <c r="AT881" s="7" t="s">
        <v>1703</v>
      </c>
      <c r="AU881" s="7">
        <f t="shared" si="136"/>
        <v>1</v>
      </c>
      <c r="AV881" s="7">
        <v>1</v>
      </c>
      <c r="AW881" s="7" t="str">
        <f>+Tabla1[[#This Row],[DNI23]]</f>
        <v>30856809</v>
      </c>
      <c r="AX881" s="7">
        <v>604</v>
      </c>
      <c r="AY881" s="11">
        <f>+Tabla1[[#This Row],[FECHA DE
NACIMIENTO]]</f>
        <v>28424</v>
      </c>
      <c r="AZ881" s="7">
        <f ca="1">+Tabla1[[#This Row],[CODTRA6]]</f>
        <v>0</v>
      </c>
      <c r="BA881" s="7">
        <f ca="1">+Tabla1[[#This Row],[CODTRA7]]</f>
        <v>0</v>
      </c>
      <c r="BB881" s="7" t="e">
        <f ca="1">+Tabla1[[#This Row],[CODTRA8]]</f>
        <v>#NAME?</v>
      </c>
      <c r="BC881" s="7">
        <f>+Tabla1[[#This Row],[SEXO]]</f>
        <v>1</v>
      </c>
      <c r="BD881" s="7">
        <v>9589</v>
      </c>
      <c r="BE881" s="7"/>
      <c r="BF881" s="7">
        <v>959616135</v>
      </c>
      <c r="BG881" s="10" t="s">
        <v>1704</v>
      </c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</row>
    <row r="882" spans="1:88" ht="15" x14ac:dyDescent="0.25">
      <c r="A882">
        <v>881</v>
      </c>
      <c r="B882" s="28">
        <v>1247</v>
      </c>
      <c r="C882" s="28" t="s">
        <v>1443</v>
      </c>
      <c r="D882" s="45">
        <v>42983406</v>
      </c>
      <c r="E882" s="29" t="s">
        <v>3235</v>
      </c>
      <c r="F882" s="29" t="s">
        <v>3236</v>
      </c>
      <c r="G882" s="29" t="s">
        <v>1757</v>
      </c>
      <c r="H882" s="30">
        <f t="shared" si="137"/>
        <v>30854</v>
      </c>
      <c r="I882" s="29" t="s">
        <v>1710</v>
      </c>
      <c r="J882" s="28">
        <v>0</v>
      </c>
      <c r="K882" s="31">
        <v>0</v>
      </c>
      <c r="L882" s="7"/>
      <c r="M882" s="7"/>
      <c r="N882" s="7"/>
      <c r="O882" s="32" t="str">
        <f>"Retención Judicial "&amp;(Tabla1[[#This Row],[JUDICIAL]]*100)&amp;"%"</f>
        <v>Retención Judicial 0%</v>
      </c>
      <c r="P882" s="7"/>
      <c r="Q882" s="33">
        <f t="shared" si="142"/>
        <v>930</v>
      </c>
      <c r="R882" s="34">
        <f>+Tabla1[[#This Row],[MINIMO VITAL]]*9%</f>
        <v>83.7</v>
      </c>
      <c r="S882" s="7"/>
      <c r="T882" s="7">
        <f t="shared" ca="1" si="133"/>
        <v>34</v>
      </c>
      <c r="U882" s="7" t="str">
        <f t="shared" si="134"/>
        <v>42983406</v>
      </c>
      <c r="V882" s="7"/>
      <c r="W882" s="7"/>
      <c r="X882" s="7"/>
      <c r="Y882" s="7"/>
      <c r="Z882" s="7"/>
      <c r="AA882" s="8">
        <f>+Tabla1[[#This Row],[FECHA DE
NACIMIENTO]]</f>
        <v>30854</v>
      </c>
      <c r="AB882" s="20">
        <v>3.1</v>
      </c>
      <c r="AC882" s="7"/>
      <c r="AD882" s="7" t="str">
        <f>IF(COUNTIF(D$1:D881,D882)=0,"OK","Duplicado")</f>
        <v>OK</v>
      </c>
      <c r="AE882" s="7" t="str">
        <f t="shared" ca="1" si="135"/>
        <v>Inactivo</v>
      </c>
      <c r="AF882" s="9" t="s">
        <v>1444</v>
      </c>
      <c r="AG882" s="9" t="str">
        <f t="shared" si="138"/>
        <v>CMAC</v>
      </c>
      <c r="AH882" s="7"/>
      <c r="AI882" s="7"/>
      <c r="AJ882" s="7"/>
      <c r="AK882" s="7"/>
      <c r="AL882" s="7"/>
      <c r="AM882" s="7"/>
      <c r="AN882" s="7"/>
      <c r="AO882" s="7" t="e">
        <f ca="1">SEPARARAPELLIDOS2018(Tabla1[[#This Row],[APELLIDOS Y NOMBRES]])</f>
        <v>#NAME?</v>
      </c>
      <c r="AP882" s="7">
        <f t="shared" ca="1" si="139"/>
        <v>0</v>
      </c>
      <c r="AQ882" s="7">
        <f t="shared" ca="1" si="140"/>
        <v>0</v>
      </c>
      <c r="AR882" s="7">
        <f t="shared" ca="1" si="141"/>
        <v>0</v>
      </c>
      <c r="AS882" s="7" t="e">
        <f ca="1">QuitarSimbolos(Tabla1[[#This Row],[CODTRA5]])</f>
        <v>#NAME?</v>
      </c>
      <c r="AT882" s="7" t="s">
        <v>1974</v>
      </c>
      <c r="AU882" s="7">
        <f t="shared" si="136"/>
        <v>2</v>
      </c>
      <c r="AV882" s="7">
        <v>1</v>
      </c>
      <c r="AW882" s="7" t="str">
        <f>+Tabla1[[#This Row],[DNI23]]</f>
        <v>42983406</v>
      </c>
      <c r="AX882" s="7">
        <v>604</v>
      </c>
      <c r="AY882" s="11">
        <f>+Tabla1[[#This Row],[FECHA DE
NACIMIENTO]]</f>
        <v>30854</v>
      </c>
      <c r="AZ882" s="7">
        <f ca="1">+Tabla1[[#This Row],[CODTRA6]]</f>
        <v>0</v>
      </c>
      <c r="BA882" s="7">
        <f ca="1">+Tabla1[[#This Row],[CODTRA7]]</f>
        <v>0</v>
      </c>
      <c r="BB882" s="7" t="e">
        <f ca="1">+Tabla1[[#This Row],[CODTRA8]]</f>
        <v>#NAME?</v>
      </c>
      <c r="BC882" s="7">
        <f>+Tabla1[[#This Row],[SEXO]]</f>
        <v>2</v>
      </c>
      <c r="BD882" s="7">
        <v>9589</v>
      </c>
      <c r="BE882" s="7"/>
      <c r="BF882" s="7">
        <v>959616135</v>
      </c>
      <c r="BG882" s="10" t="s">
        <v>1704</v>
      </c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</row>
    <row r="883" spans="1:88" ht="15" x14ac:dyDescent="0.25">
      <c r="A883">
        <v>882</v>
      </c>
      <c r="B883" s="28">
        <v>4036</v>
      </c>
      <c r="C883" s="28" t="s">
        <v>3586</v>
      </c>
      <c r="D883" s="46">
        <v>71093691</v>
      </c>
      <c r="E883" s="29" t="s">
        <v>3237</v>
      </c>
      <c r="F883" s="29" t="s">
        <v>1720</v>
      </c>
      <c r="G883" s="29" t="s">
        <v>1702</v>
      </c>
      <c r="H883" s="30">
        <f t="shared" si="137"/>
        <v>36395</v>
      </c>
      <c r="I883" s="29"/>
      <c r="J883" s="28">
        <v>0</v>
      </c>
      <c r="K883" s="31">
        <v>0</v>
      </c>
      <c r="L883" s="7"/>
      <c r="M883" s="7"/>
      <c r="N883" s="7"/>
      <c r="O883" s="32" t="str">
        <f>"Retención Judicial "&amp;(Tabla1[[#This Row],[JUDICIAL]]*100)&amp;"%"</f>
        <v>Retención Judicial 0%</v>
      </c>
      <c r="P883" s="7"/>
      <c r="Q883" s="33">
        <f t="shared" si="142"/>
        <v>930</v>
      </c>
      <c r="R883" s="34">
        <f>+Tabla1[[#This Row],[MINIMO VITAL]]*9%</f>
        <v>83.7</v>
      </c>
      <c r="S883" s="7"/>
      <c r="T883" s="7">
        <f t="shared" ca="1" si="133"/>
        <v>19</v>
      </c>
      <c r="U883" s="7" t="str">
        <f t="shared" si="134"/>
        <v>71093691</v>
      </c>
      <c r="V883" s="7"/>
      <c r="W883" s="7"/>
      <c r="X883" s="7"/>
      <c r="Y883" s="7"/>
      <c r="Z883" s="7"/>
      <c r="AA883" s="8">
        <f>+Tabla1[[#This Row],[FECHA DE
NACIMIENTO]]</f>
        <v>36395</v>
      </c>
      <c r="AB883" s="20"/>
      <c r="AC883" s="7"/>
      <c r="AD883" s="7" t="str">
        <f>IF(COUNTIF(D$1:D882,D883)=0,"OK","Duplicado")</f>
        <v>OK</v>
      </c>
      <c r="AE883" s="7" t="str">
        <f t="shared" ca="1" si="135"/>
        <v>Inactivo</v>
      </c>
      <c r="AF883" s="7" t="s">
        <v>1616</v>
      </c>
      <c r="AG883" s="9" t="str">
        <f t="shared" si="138"/>
        <v>CMAC</v>
      </c>
      <c r="AH883" s="7"/>
      <c r="AI883" s="7"/>
      <c r="AJ883" s="7"/>
      <c r="AK883" s="7"/>
      <c r="AL883" s="7"/>
      <c r="AM883" s="7"/>
      <c r="AN883" s="7"/>
      <c r="AO883" s="7" t="e">
        <f ca="1">SEPARARAPELLIDOS2018(Tabla1[[#This Row],[APELLIDOS Y NOMBRES]])</f>
        <v>#NAME?</v>
      </c>
      <c r="AP883" s="7">
        <f t="shared" ca="1" si="139"/>
        <v>0</v>
      </c>
      <c r="AQ883" s="7">
        <f t="shared" ca="1" si="140"/>
        <v>0</v>
      </c>
      <c r="AR883" s="7">
        <f t="shared" ca="1" si="141"/>
        <v>0</v>
      </c>
      <c r="AS883" s="7" t="e">
        <f ca="1">QuitarSimbolos(Tabla1[[#This Row],[CODTRA5]])</f>
        <v>#NAME?</v>
      </c>
      <c r="AT883" s="7" t="s">
        <v>1703</v>
      </c>
      <c r="AU883" s="7">
        <f t="shared" si="136"/>
        <v>1</v>
      </c>
      <c r="AV883" s="7">
        <v>1</v>
      </c>
      <c r="AW883" s="7" t="str">
        <f>+Tabla1[[#This Row],[DNI23]]</f>
        <v>71093691</v>
      </c>
      <c r="AX883" s="7">
        <v>604</v>
      </c>
      <c r="AY883" s="11">
        <f>+Tabla1[[#This Row],[FECHA DE
NACIMIENTO]]</f>
        <v>36395</v>
      </c>
      <c r="AZ883" s="7">
        <f ca="1">+Tabla1[[#This Row],[CODTRA6]]</f>
        <v>0</v>
      </c>
      <c r="BA883" s="7">
        <f ca="1">+Tabla1[[#This Row],[CODTRA7]]</f>
        <v>0</v>
      </c>
      <c r="BB883" s="7" t="e">
        <f ca="1">+Tabla1[[#This Row],[CODTRA8]]</f>
        <v>#NAME?</v>
      </c>
      <c r="BC883" s="7">
        <f>+Tabla1[[#This Row],[SEXO]]</f>
        <v>1</v>
      </c>
      <c r="BD883" s="7">
        <v>9589</v>
      </c>
      <c r="BE883" s="7"/>
      <c r="BF883" s="7">
        <v>959616135</v>
      </c>
      <c r="BG883" s="10" t="s">
        <v>1704</v>
      </c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</row>
    <row r="884" spans="1:88" ht="15" x14ac:dyDescent="0.25">
      <c r="A884">
        <v>883</v>
      </c>
      <c r="B884" s="28">
        <v>196</v>
      </c>
      <c r="C884" s="28" t="s">
        <v>1445</v>
      </c>
      <c r="D884" s="45">
        <v>30856763</v>
      </c>
      <c r="E884" s="29" t="s">
        <v>3238</v>
      </c>
      <c r="F884" s="29" t="s">
        <v>3239</v>
      </c>
      <c r="G884" s="29" t="s">
        <v>1742</v>
      </c>
      <c r="H884" s="30">
        <f t="shared" si="137"/>
        <v>28444</v>
      </c>
      <c r="I884" s="29" t="s">
        <v>1737</v>
      </c>
      <c r="J884" s="28">
        <v>0</v>
      </c>
      <c r="K884" s="31">
        <v>0</v>
      </c>
      <c r="L884" s="7"/>
      <c r="M884" s="7"/>
      <c r="N884" s="7"/>
      <c r="O884" s="32" t="str">
        <f>"Retención Judicial "&amp;(Tabla1[[#This Row],[JUDICIAL]]*100)&amp;"%"</f>
        <v>Retención Judicial 0%</v>
      </c>
      <c r="P884" s="7"/>
      <c r="Q884" s="33">
        <f t="shared" si="142"/>
        <v>930</v>
      </c>
      <c r="R884" s="34">
        <f>+Tabla1[[#This Row],[MINIMO VITAL]]*9%</f>
        <v>83.7</v>
      </c>
      <c r="S884" s="7"/>
      <c r="T884" s="7">
        <f t="shared" ca="1" si="133"/>
        <v>41</v>
      </c>
      <c r="U884" s="7" t="str">
        <f t="shared" si="134"/>
        <v>30856763</v>
      </c>
      <c r="V884" s="7"/>
      <c r="W884" s="7"/>
      <c r="X884" s="7"/>
      <c r="Y884" s="7"/>
      <c r="Z884" s="7"/>
      <c r="AA884" s="8">
        <f>+Tabla1[[#This Row],[FECHA DE
NACIMIENTO]]</f>
        <v>28444</v>
      </c>
      <c r="AB884" s="20"/>
      <c r="AC884" s="7"/>
      <c r="AD884" s="7" t="str">
        <f>IF(COUNTIF(D$1:D883,D884)=0,"OK","Duplicado")</f>
        <v>OK</v>
      </c>
      <c r="AE884" s="7" t="str">
        <f t="shared" ca="1" si="135"/>
        <v>Inactivo</v>
      </c>
      <c r="AF884" s="9" t="s">
        <v>1446</v>
      </c>
      <c r="AG884" s="9" t="str">
        <f t="shared" si="138"/>
        <v>CMAC</v>
      </c>
      <c r="AH884" s="7"/>
      <c r="AI884" s="7"/>
      <c r="AJ884" s="7"/>
      <c r="AK884" s="7"/>
      <c r="AL884" s="7"/>
      <c r="AM884" s="7"/>
      <c r="AN884" s="7"/>
      <c r="AO884" s="7" t="e">
        <f ca="1">SEPARARAPELLIDOS2018(Tabla1[[#This Row],[APELLIDOS Y NOMBRES]])</f>
        <v>#NAME?</v>
      </c>
      <c r="AP884" s="7">
        <f t="shared" ca="1" si="139"/>
        <v>0</v>
      </c>
      <c r="AQ884" s="7">
        <f t="shared" ca="1" si="140"/>
        <v>0</v>
      </c>
      <c r="AR884" s="7">
        <f t="shared" ca="1" si="141"/>
        <v>0</v>
      </c>
      <c r="AS884" s="7" t="e">
        <f ca="1">QuitarSimbolos(Tabla1[[#This Row],[CODTRA5]])</f>
        <v>#NAME?</v>
      </c>
      <c r="AT884" s="7" t="s">
        <v>1703</v>
      </c>
      <c r="AU884" s="7">
        <f t="shared" si="136"/>
        <v>1</v>
      </c>
      <c r="AV884" s="7">
        <v>1</v>
      </c>
      <c r="AW884" s="7" t="str">
        <f>+Tabla1[[#This Row],[DNI23]]</f>
        <v>30856763</v>
      </c>
      <c r="AX884" s="7">
        <v>604</v>
      </c>
      <c r="AY884" s="11">
        <f>+Tabla1[[#This Row],[FECHA DE
NACIMIENTO]]</f>
        <v>28444</v>
      </c>
      <c r="AZ884" s="7">
        <f ca="1">+Tabla1[[#This Row],[CODTRA6]]</f>
        <v>0</v>
      </c>
      <c r="BA884" s="7">
        <f ca="1">+Tabla1[[#This Row],[CODTRA7]]</f>
        <v>0</v>
      </c>
      <c r="BB884" s="7" t="e">
        <f ca="1">+Tabla1[[#This Row],[CODTRA8]]</f>
        <v>#NAME?</v>
      </c>
      <c r="BC884" s="7">
        <f>+Tabla1[[#This Row],[SEXO]]</f>
        <v>1</v>
      </c>
      <c r="BD884" s="7">
        <v>9589</v>
      </c>
      <c r="BE884" s="7"/>
      <c r="BF884" s="7">
        <v>959616135</v>
      </c>
      <c r="BG884" s="10" t="s">
        <v>1704</v>
      </c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</row>
    <row r="885" spans="1:88" ht="15" x14ac:dyDescent="0.25">
      <c r="A885">
        <v>884</v>
      </c>
      <c r="B885" s="28">
        <v>323</v>
      </c>
      <c r="C885" s="28" t="s">
        <v>3589</v>
      </c>
      <c r="D885" s="45">
        <v>30820235</v>
      </c>
      <c r="E885" s="35" t="s">
        <v>3587</v>
      </c>
      <c r="F885" s="35" t="s">
        <v>3719</v>
      </c>
      <c r="G885" s="35" t="s">
        <v>1736</v>
      </c>
      <c r="H885" s="30">
        <f t="shared" si="137"/>
        <v>21044</v>
      </c>
      <c r="I885" s="29" t="s">
        <v>1710</v>
      </c>
      <c r="J885" s="28">
        <v>0</v>
      </c>
      <c r="K885" s="31">
        <v>0</v>
      </c>
      <c r="L885" s="7"/>
      <c r="M885" s="7"/>
      <c r="N885" s="7"/>
      <c r="O885" s="32" t="str">
        <f>"Retención Judicial "&amp;(Tabla1[[#This Row],[JUDICIAL]]*100)&amp;"%"</f>
        <v>Retención Judicial 0%</v>
      </c>
      <c r="P885" s="7"/>
      <c r="Q885" s="33">
        <f t="shared" si="142"/>
        <v>930</v>
      </c>
      <c r="R885" s="34">
        <f>+Tabla1[[#This Row],[MINIMO VITAL]]*9%</f>
        <v>83.7</v>
      </c>
      <c r="S885" s="7"/>
      <c r="T885" s="7">
        <f t="shared" ca="1" si="133"/>
        <v>61</v>
      </c>
      <c r="U885" s="7" t="str">
        <f t="shared" si="134"/>
        <v>30820235</v>
      </c>
      <c r="V885" s="7"/>
      <c r="W885" s="7"/>
      <c r="X885" s="7"/>
      <c r="Y885" s="7"/>
      <c r="Z885" s="7"/>
      <c r="AA885" s="8">
        <f>+Tabla1[[#This Row],[FECHA DE
NACIMIENTO]]</f>
        <v>21044</v>
      </c>
      <c r="AB885" s="20"/>
      <c r="AC885" s="7"/>
      <c r="AD885" s="7" t="str">
        <f>IF(COUNTIF(D$1:D884,D885)=0,"OK","Duplicado")</f>
        <v>OK</v>
      </c>
      <c r="AE885" s="7" t="str">
        <f t="shared" ca="1" si="135"/>
        <v>Inactivo</v>
      </c>
      <c r="AF885" s="9" t="s">
        <v>1720</v>
      </c>
      <c r="AG885" s="9" t="str">
        <f t="shared" si="138"/>
        <v/>
      </c>
      <c r="AH885" s="7"/>
      <c r="AI885" s="7"/>
      <c r="AJ885" s="7"/>
      <c r="AK885" s="7"/>
      <c r="AL885" s="7"/>
      <c r="AM885" s="7"/>
      <c r="AN885" s="7"/>
      <c r="AO885" s="7" t="e">
        <f ca="1">SEPARARAPELLIDOS2018(Tabla1[[#This Row],[APELLIDOS Y NOMBRES]])</f>
        <v>#NAME?</v>
      </c>
      <c r="AP885" s="7">
        <f t="shared" ca="1" si="139"/>
        <v>0</v>
      </c>
      <c r="AQ885" s="7">
        <f t="shared" ca="1" si="140"/>
        <v>0</v>
      </c>
      <c r="AR885" s="7">
        <f t="shared" ca="1" si="141"/>
        <v>0</v>
      </c>
      <c r="AS885" s="7" t="e">
        <f ca="1">QuitarSimbolos(Tabla1[[#This Row],[CODTRA5]])</f>
        <v>#NAME?</v>
      </c>
      <c r="AT885" s="7" t="s">
        <v>1703</v>
      </c>
      <c r="AU885" s="7">
        <f t="shared" si="136"/>
        <v>1</v>
      </c>
      <c r="AV885" s="7">
        <v>1</v>
      </c>
      <c r="AW885" s="7" t="str">
        <f>+Tabla1[[#This Row],[DNI23]]</f>
        <v>30820235</v>
      </c>
      <c r="AX885" s="7">
        <v>604</v>
      </c>
      <c r="AY885" s="11">
        <f>+Tabla1[[#This Row],[FECHA DE
NACIMIENTO]]</f>
        <v>21044</v>
      </c>
      <c r="AZ885" s="7">
        <f ca="1">+Tabla1[[#This Row],[CODTRA6]]</f>
        <v>0</v>
      </c>
      <c r="BA885" s="7">
        <f ca="1">+Tabla1[[#This Row],[CODTRA7]]</f>
        <v>0</v>
      </c>
      <c r="BB885" s="7" t="e">
        <f ca="1">+Tabla1[[#This Row],[CODTRA8]]</f>
        <v>#NAME?</v>
      </c>
      <c r="BC885" s="7">
        <f>+Tabla1[[#This Row],[SEXO]]</f>
        <v>1</v>
      </c>
      <c r="BD885" s="7">
        <v>9589</v>
      </c>
      <c r="BE885" s="7"/>
      <c r="BF885" s="7">
        <v>959616135</v>
      </c>
      <c r="BG885" s="10" t="s">
        <v>1704</v>
      </c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</row>
    <row r="886" spans="1:88" ht="15" x14ac:dyDescent="0.25">
      <c r="A886">
        <v>885</v>
      </c>
      <c r="B886" s="28">
        <v>322</v>
      </c>
      <c r="C886" s="28" t="s">
        <v>3590</v>
      </c>
      <c r="D886" s="45">
        <v>30834662</v>
      </c>
      <c r="E886" s="35" t="s">
        <v>3588</v>
      </c>
      <c r="F886" s="29" t="s">
        <v>1720</v>
      </c>
      <c r="G886" s="29" t="s">
        <v>1702</v>
      </c>
      <c r="H886" s="30">
        <f t="shared" si="137"/>
        <v>26297</v>
      </c>
      <c r="I886" s="29" t="s">
        <v>1720</v>
      </c>
      <c r="J886" s="28">
        <v>0</v>
      </c>
      <c r="K886" s="31">
        <v>0</v>
      </c>
      <c r="L886" s="7"/>
      <c r="M886" s="7"/>
      <c r="N886" s="7"/>
      <c r="O886" s="32" t="str">
        <f>"Retención Judicial "&amp;(Tabla1[[#This Row],[JUDICIAL]]*100)&amp;"%"</f>
        <v>Retención Judicial 0%</v>
      </c>
      <c r="P886" s="7"/>
      <c r="Q886" s="33">
        <f t="shared" si="142"/>
        <v>930</v>
      </c>
      <c r="R886" s="34">
        <f>+Tabla1[[#This Row],[MINIMO VITAL]]*9%</f>
        <v>83.7</v>
      </c>
      <c r="S886" s="7"/>
      <c r="T886" s="7">
        <f t="shared" ca="1" si="133"/>
        <v>47</v>
      </c>
      <c r="U886" s="7" t="str">
        <f t="shared" si="134"/>
        <v>30834662</v>
      </c>
      <c r="V886" s="7"/>
      <c r="W886" s="7"/>
      <c r="X886" s="7"/>
      <c r="Y886" s="7"/>
      <c r="Z886" s="7"/>
      <c r="AA886" s="8">
        <f>+Tabla1[[#This Row],[FECHA DE
NACIMIENTO]]</f>
        <v>26297</v>
      </c>
      <c r="AB886" s="20"/>
      <c r="AC886" s="7"/>
      <c r="AD886" s="7" t="str">
        <f>IF(COUNTIF(D$1:D885,D886)=0,"OK","Duplicado")</f>
        <v>OK</v>
      </c>
      <c r="AE886" s="7" t="str">
        <f t="shared" ca="1" si="135"/>
        <v>Inactivo</v>
      </c>
      <c r="AF886" s="9" t="s">
        <v>1720</v>
      </c>
      <c r="AG886" s="9" t="str">
        <f t="shared" si="138"/>
        <v/>
      </c>
      <c r="AH886" s="7"/>
      <c r="AI886" s="7"/>
      <c r="AJ886" s="7"/>
      <c r="AK886" s="7"/>
      <c r="AL886" s="7"/>
      <c r="AM886" s="7"/>
      <c r="AN886" s="7"/>
      <c r="AO886" s="7" t="e">
        <f ca="1">SEPARARAPELLIDOS2018(Tabla1[[#This Row],[APELLIDOS Y NOMBRES]])</f>
        <v>#NAME?</v>
      </c>
      <c r="AP886" s="7">
        <f t="shared" ca="1" si="139"/>
        <v>0</v>
      </c>
      <c r="AQ886" s="7">
        <f t="shared" ca="1" si="140"/>
        <v>0</v>
      </c>
      <c r="AR886" s="7">
        <f t="shared" ca="1" si="141"/>
        <v>0</v>
      </c>
      <c r="AS886" s="7" t="e">
        <f ca="1">QuitarSimbolos(Tabla1[[#This Row],[CODTRA5]])</f>
        <v>#NAME?</v>
      </c>
      <c r="AT886" s="7" t="s">
        <v>1703</v>
      </c>
      <c r="AU886" s="7">
        <f t="shared" si="136"/>
        <v>1</v>
      </c>
      <c r="AV886" s="7">
        <v>1</v>
      </c>
      <c r="AW886" s="7" t="str">
        <f>+Tabla1[[#This Row],[DNI23]]</f>
        <v>30834662</v>
      </c>
      <c r="AX886" s="7">
        <v>604</v>
      </c>
      <c r="AY886" s="11">
        <f>+Tabla1[[#This Row],[FECHA DE
NACIMIENTO]]</f>
        <v>26297</v>
      </c>
      <c r="AZ886" s="7">
        <f ca="1">+Tabla1[[#This Row],[CODTRA6]]</f>
        <v>0</v>
      </c>
      <c r="BA886" s="7">
        <f ca="1">+Tabla1[[#This Row],[CODTRA7]]</f>
        <v>0</v>
      </c>
      <c r="BB886" s="7" t="e">
        <f ca="1">+Tabla1[[#This Row],[CODTRA8]]</f>
        <v>#NAME?</v>
      </c>
      <c r="BC886" s="7">
        <f>+Tabla1[[#This Row],[SEXO]]</f>
        <v>1</v>
      </c>
      <c r="BD886" s="7">
        <v>9589</v>
      </c>
      <c r="BE886" s="7"/>
      <c r="BF886" s="7">
        <v>959616135</v>
      </c>
      <c r="BG886" s="10" t="s">
        <v>1704</v>
      </c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</row>
    <row r="887" spans="1:88" ht="15" x14ac:dyDescent="0.25">
      <c r="A887">
        <v>886</v>
      </c>
      <c r="B887" s="28">
        <v>1249</v>
      </c>
      <c r="C887" s="28" t="s">
        <v>1447</v>
      </c>
      <c r="D887" s="45">
        <v>70915046</v>
      </c>
      <c r="E887" s="29" t="s">
        <v>3240</v>
      </c>
      <c r="F887" s="29"/>
      <c r="G887" s="29" t="s">
        <v>1702</v>
      </c>
      <c r="H887" s="30">
        <f t="shared" si="137"/>
        <v>34189</v>
      </c>
      <c r="I887" s="29"/>
      <c r="J887" s="28">
        <v>0</v>
      </c>
      <c r="K887" s="31">
        <v>0</v>
      </c>
      <c r="L887" s="7"/>
      <c r="M887" s="7"/>
      <c r="N887" s="7"/>
      <c r="O887" s="32" t="str">
        <f>"Retención Judicial "&amp;(Tabla1[[#This Row],[JUDICIAL]]*100)&amp;"%"</f>
        <v>Retención Judicial 0%</v>
      </c>
      <c r="P887" s="7"/>
      <c r="Q887" s="33">
        <f t="shared" si="142"/>
        <v>930</v>
      </c>
      <c r="R887" s="34">
        <f>+Tabla1[[#This Row],[MINIMO VITAL]]*9%</f>
        <v>83.7</v>
      </c>
      <c r="S887" s="7"/>
      <c r="T887" s="7">
        <f t="shared" ca="1" si="133"/>
        <v>25</v>
      </c>
      <c r="U887" s="7" t="str">
        <f t="shared" si="134"/>
        <v>70915046</v>
      </c>
      <c r="V887" s="7"/>
      <c r="W887" s="7"/>
      <c r="X887" s="7"/>
      <c r="Y887" s="7"/>
      <c r="Z887" s="7"/>
      <c r="AA887" s="8">
        <f>+Tabla1[[#This Row],[FECHA DE
NACIMIENTO]]</f>
        <v>34189</v>
      </c>
      <c r="AB887" s="20"/>
      <c r="AC887" s="7"/>
      <c r="AD887" s="7" t="str">
        <f>IF(COUNTIF(D$1:D886,D887)=0,"OK","Duplicado")</f>
        <v>OK</v>
      </c>
      <c r="AE887" s="7" t="str">
        <f t="shared" ca="1" si="135"/>
        <v>Inactivo</v>
      </c>
      <c r="AF887" s="9" t="s">
        <v>1448</v>
      </c>
      <c r="AG887" s="9" t="str">
        <f t="shared" si="138"/>
        <v>CMAC</v>
      </c>
      <c r="AH887" s="7"/>
      <c r="AI887" s="7"/>
      <c r="AJ887" s="7"/>
      <c r="AK887" s="7"/>
      <c r="AL887" s="7"/>
      <c r="AM887" s="7"/>
      <c r="AN887" s="7"/>
      <c r="AO887" s="7" t="e">
        <f ca="1">SEPARARAPELLIDOS2018(Tabla1[[#This Row],[APELLIDOS Y NOMBRES]])</f>
        <v>#NAME?</v>
      </c>
      <c r="AP887" s="7">
        <f t="shared" ca="1" si="139"/>
        <v>0</v>
      </c>
      <c r="AQ887" s="7">
        <f t="shared" ca="1" si="140"/>
        <v>0</v>
      </c>
      <c r="AR887" s="7">
        <f t="shared" ca="1" si="141"/>
        <v>0</v>
      </c>
      <c r="AS887" s="7" t="e">
        <f ca="1">QuitarSimbolos(Tabla1[[#This Row],[CODTRA5]])</f>
        <v>#NAME?</v>
      </c>
      <c r="AT887" s="7" t="s">
        <v>1703</v>
      </c>
      <c r="AU887" s="7">
        <f t="shared" si="136"/>
        <v>1</v>
      </c>
      <c r="AV887" s="7">
        <v>1</v>
      </c>
      <c r="AW887" s="7" t="str">
        <f>+Tabla1[[#This Row],[DNI23]]</f>
        <v>70915046</v>
      </c>
      <c r="AX887" s="7">
        <v>604</v>
      </c>
      <c r="AY887" s="11">
        <f>+Tabla1[[#This Row],[FECHA DE
NACIMIENTO]]</f>
        <v>34189</v>
      </c>
      <c r="AZ887" s="7">
        <f ca="1">+Tabla1[[#This Row],[CODTRA6]]</f>
        <v>0</v>
      </c>
      <c r="BA887" s="7">
        <f ca="1">+Tabla1[[#This Row],[CODTRA7]]</f>
        <v>0</v>
      </c>
      <c r="BB887" s="7" t="e">
        <f ca="1">+Tabla1[[#This Row],[CODTRA8]]</f>
        <v>#NAME?</v>
      </c>
      <c r="BC887" s="7">
        <f>+Tabla1[[#This Row],[SEXO]]</f>
        <v>1</v>
      </c>
      <c r="BD887" s="7">
        <v>9589</v>
      </c>
      <c r="BE887" s="7"/>
      <c r="BF887" s="7">
        <v>959616135</v>
      </c>
      <c r="BG887" s="10" t="s">
        <v>1704</v>
      </c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</row>
    <row r="888" spans="1:88" ht="15" x14ac:dyDescent="0.25">
      <c r="A888">
        <v>887</v>
      </c>
      <c r="B888" s="28">
        <v>106</v>
      </c>
      <c r="C888" s="28" t="s">
        <v>1449</v>
      </c>
      <c r="D888" s="45">
        <v>30823734</v>
      </c>
      <c r="E888" s="29" t="s">
        <v>3241</v>
      </c>
      <c r="F888" s="29"/>
      <c r="G888" s="29" t="s">
        <v>1702</v>
      </c>
      <c r="H888" s="30">
        <f t="shared" si="137"/>
        <v>20085</v>
      </c>
      <c r="I888" s="29"/>
      <c r="J888" s="28">
        <v>0</v>
      </c>
      <c r="K888" s="31">
        <v>0</v>
      </c>
      <c r="L888" s="7"/>
      <c r="M888" s="7"/>
      <c r="N888" s="7"/>
      <c r="O888" s="32" t="str">
        <f>"Retención Judicial "&amp;(Tabla1[[#This Row],[JUDICIAL]]*100)&amp;"%"</f>
        <v>Retención Judicial 0%</v>
      </c>
      <c r="P888" s="7"/>
      <c r="Q888" s="33">
        <f t="shared" si="142"/>
        <v>930</v>
      </c>
      <c r="R888" s="34">
        <f>+Tabla1[[#This Row],[MINIMO VITAL]]*9%</f>
        <v>83.7</v>
      </c>
      <c r="S888" s="7"/>
      <c r="T888" s="7">
        <f t="shared" ca="1" si="133"/>
        <v>64</v>
      </c>
      <c r="U888" s="7" t="str">
        <f t="shared" si="134"/>
        <v>30823734</v>
      </c>
      <c r="V888" s="7"/>
      <c r="W888" s="7"/>
      <c r="X888" s="7"/>
      <c r="Y888" s="7"/>
      <c r="Z888" s="7"/>
      <c r="AA888" s="8">
        <f>+Tabla1[[#This Row],[FECHA DE
NACIMIENTO]]</f>
        <v>20085</v>
      </c>
      <c r="AB888" s="20">
        <v>3.1</v>
      </c>
      <c r="AC888" s="7"/>
      <c r="AD888" s="7" t="str">
        <f>IF(COUNTIF(D$1:D887,D888)=0,"OK","Duplicado")</f>
        <v>OK</v>
      </c>
      <c r="AE888" s="7" t="str">
        <f t="shared" ca="1" si="135"/>
        <v>Inactivo</v>
      </c>
      <c r="AF888" s="9" t="s">
        <v>1450</v>
      </c>
      <c r="AG888" s="9" t="str">
        <f t="shared" si="138"/>
        <v>CMAC</v>
      </c>
      <c r="AH888" s="7"/>
      <c r="AI888" s="7"/>
      <c r="AJ888" s="7"/>
      <c r="AK888" s="7"/>
      <c r="AL888" s="7"/>
      <c r="AM888" s="7"/>
      <c r="AN888" s="7"/>
      <c r="AO888" s="7" t="e">
        <f ca="1">SEPARARAPELLIDOS2018(Tabla1[[#This Row],[APELLIDOS Y NOMBRES]])</f>
        <v>#NAME?</v>
      </c>
      <c r="AP888" s="7">
        <f t="shared" ca="1" si="139"/>
        <v>0</v>
      </c>
      <c r="AQ888" s="7">
        <f t="shared" ca="1" si="140"/>
        <v>0</v>
      </c>
      <c r="AR888" s="7">
        <f t="shared" ca="1" si="141"/>
        <v>0</v>
      </c>
      <c r="AS888" s="7" t="e">
        <f ca="1">QuitarSimbolos(Tabla1[[#This Row],[CODTRA5]])</f>
        <v>#NAME?</v>
      </c>
      <c r="AT888" s="7" t="s">
        <v>1703</v>
      </c>
      <c r="AU888" s="7">
        <f t="shared" si="136"/>
        <v>1</v>
      </c>
      <c r="AV888" s="7">
        <v>1</v>
      </c>
      <c r="AW888" s="7" t="str">
        <f>+Tabla1[[#This Row],[DNI23]]</f>
        <v>30823734</v>
      </c>
      <c r="AX888" s="7">
        <v>604</v>
      </c>
      <c r="AY888" s="11">
        <f>+Tabla1[[#This Row],[FECHA DE
NACIMIENTO]]</f>
        <v>20085</v>
      </c>
      <c r="AZ888" s="7">
        <f ca="1">+Tabla1[[#This Row],[CODTRA6]]</f>
        <v>0</v>
      </c>
      <c r="BA888" s="7">
        <f ca="1">+Tabla1[[#This Row],[CODTRA7]]</f>
        <v>0</v>
      </c>
      <c r="BB888" s="7" t="e">
        <f ca="1">+Tabla1[[#This Row],[CODTRA8]]</f>
        <v>#NAME?</v>
      </c>
      <c r="BC888" s="7">
        <f>+Tabla1[[#This Row],[SEXO]]</f>
        <v>1</v>
      </c>
      <c r="BD888" s="7">
        <v>9589</v>
      </c>
      <c r="BE888" s="7"/>
      <c r="BF888" s="7">
        <v>959616135</v>
      </c>
      <c r="BG888" s="10" t="s">
        <v>1704</v>
      </c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</row>
    <row r="889" spans="1:88" ht="15" x14ac:dyDescent="0.25">
      <c r="A889">
        <v>888</v>
      </c>
      <c r="B889" s="28">
        <v>430</v>
      </c>
      <c r="C889" s="28" t="s">
        <v>3591</v>
      </c>
      <c r="D889" s="45">
        <v>30856823</v>
      </c>
      <c r="E889" s="35" t="s">
        <v>3592</v>
      </c>
      <c r="F889" s="35" t="s">
        <v>3720</v>
      </c>
      <c r="G889" s="35" t="s">
        <v>1742</v>
      </c>
      <c r="H889" s="30">
        <f t="shared" si="137"/>
        <v>28330</v>
      </c>
      <c r="I889" s="29" t="s">
        <v>1737</v>
      </c>
      <c r="J889" s="28">
        <v>0</v>
      </c>
      <c r="K889" s="31">
        <v>0</v>
      </c>
      <c r="L889" s="7"/>
      <c r="M889" s="7"/>
      <c r="N889" s="7"/>
      <c r="O889" s="32" t="str">
        <f>"Retención Judicial "&amp;(Tabla1[[#This Row],[JUDICIAL]]*100)&amp;"%"</f>
        <v>Retención Judicial 0%</v>
      </c>
      <c r="P889" s="7"/>
      <c r="Q889" s="33">
        <f t="shared" si="142"/>
        <v>930</v>
      </c>
      <c r="R889" s="34">
        <f>+Tabla1[[#This Row],[MINIMO VITAL]]*9%</f>
        <v>83.7</v>
      </c>
      <c r="S889" s="7"/>
      <c r="T889" s="7">
        <f t="shared" ca="1" si="133"/>
        <v>41</v>
      </c>
      <c r="U889" s="7" t="str">
        <f t="shared" si="134"/>
        <v>30856823</v>
      </c>
      <c r="V889" s="7"/>
      <c r="W889" s="7"/>
      <c r="X889" s="7"/>
      <c r="Y889" s="7"/>
      <c r="Z889" s="7"/>
      <c r="AA889" s="8">
        <f>+Tabla1[[#This Row],[FECHA DE
NACIMIENTO]]</f>
        <v>28330</v>
      </c>
      <c r="AB889" s="20"/>
      <c r="AC889" s="7"/>
      <c r="AD889" s="7" t="str">
        <f>IF(COUNTIF(D$1:D888,D889)=0,"OK","Duplicado")</f>
        <v>OK</v>
      </c>
      <c r="AE889" s="7" t="str">
        <f t="shared" ca="1" si="135"/>
        <v>Inactivo</v>
      </c>
      <c r="AF889" s="9" t="s">
        <v>1720</v>
      </c>
      <c r="AG889" s="9" t="str">
        <f t="shared" si="138"/>
        <v/>
      </c>
      <c r="AH889" s="7"/>
      <c r="AI889" s="7"/>
      <c r="AJ889" s="7"/>
      <c r="AK889" s="7"/>
      <c r="AL889" s="7"/>
      <c r="AM889" s="7"/>
      <c r="AN889" s="7"/>
      <c r="AO889" s="7" t="e">
        <f ca="1">SEPARARAPELLIDOS2018(Tabla1[[#This Row],[APELLIDOS Y NOMBRES]])</f>
        <v>#NAME?</v>
      </c>
      <c r="AP889" s="7">
        <f t="shared" ca="1" si="139"/>
        <v>0</v>
      </c>
      <c r="AQ889" s="7">
        <f t="shared" ca="1" si="140"/>
        <v>0</v>
      </c>
      <c r="AR889" s="7">
        <f t="shared" ca="1" si="141"/>
        <v>0</v>
      </c>
      <c r="AS889" s="7" t="e">
        <f ca="1">QuitarSimbolos(Tabla1[[#This Row],[CODTRA5]])</f>
        <v>#NAME?</v>
      </c>
      <c r="AT889" s="7" t="s">
        <v>1703</v>
      </c>
      <c r="AU889" s="7">
        <f t="shared" si="136"/>
        <v>1</v>
      </c>
      <c r="AV889" s="7">
        <v>1</v>
      </c>
      <c r="AW889" s="7" t="str">
        <f>+Tabla1[[#This Row],[DNI23]]</f>
        <v>30856823</v>
      </c>
      <c r="AX889" s="7">
        <v>604</v>
      </c>
      <c r="AY889" s="11">
        <f>+Tabla1[[#This Row],[FECHA DE
NACIMIENTO]]</f>
        <v>28330</v>
      </c>
      <c r="AZ889" s="7">
        <f ca="1">+Tabla1[[#This Row],[CODTRA6]]</f>
        <v>0</v>
      </c>
      <c r="BA889" s="7">
        <f ca="1">+Tabla1[[#This Row],[CODTRA7]]</f>
        <v>0</v>
      </c>
      <c r="BB889" s="7" t="e">
        <f ca="1">+Tabla1[[#This Row],[CODTRA8]]</f>
        <v>#NAME?</v>
      </c>
      <c r="BC889" s="7">
        <f>+Tabla1[[#This Row],[SEXO]]</f>
        <v>1</v>
      </c>
      <c r="BD889" s="7">
        <v>9589</v>
      </c>
      <c r="BE889" s="7"/>
      <c r="BF889" s="7">
        <v>959616135</v>
      </c>
      <c r="BG889" s="10" t="s">
        <v>1704</v>
      </c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</row>
    <row r="890" spans="1:88" ht="15" x14ac:dyDescent="0.25">
      <c r="A890">
        <v>889</v>
      </c>
      <c r="B890" s="28">
        <v>255</v>
      </c>
      <c r="C890" s="28" t="s">
        <v>1451</v>
      </c>
      <c r="D890" s="45">
        <v>4652901</v>
      </c>
      <c r="E890" s="29" t="s">
        <v>3242</v>
      </c>
      <c r="F890" s="29"/>
      <c r="G890" s="29" t="s">
        <v>1702</v>
      </c>
      <c r="H890" s="30">
        <f t="shared" si="137"/>
        <v>27597</v>
      </c>
      <c r="I890" s="29" t="s">
        <v>1720</v>
      </c>
      <c r="J890" s="28">
        <v>0</v>
      </c>
      <c r="K890" s="31">
        <v>0</v>
      </c>
      <c r="L890" s="7"/>
      <c r="M890" s="7"/>
      <c r="N890" s="7"/>
      <c r="O890" s="32" t="str">
        <f>"Retención Judicial "&amp;(Tabla1[[#This Row],[JUDICIAL]]*100)&amp;"%"</f>
        <v>Retención Judicial 0%</v>
      </c>
      <c r="P890" s="7"/>
      <c r="Q890" s="33">
        <f t="shared" si="142"/>
        <v>930</v>
      </c>
      <c r="R890" s="34">
        <f>+Tabla1[[#This Row],[MINIMO VITAL]]*9%</f>
        <v>83.7</v>
      </c>
      <c r="S890" s="7"/>
      <c r="T890" s="7">
        <f t="shared" ca="1" si="133"/>
        <v>43</v>
      </c>
      <c r="U890" s="7" t="str">
        <f t="shared" si="134"/>
        <v>04652901</v>
      </c>
      <c r="V890" s="7"/>
      <c r="W890" s="7"/>
      <c r="X890" s="7"/>
      <c r="Y890" s="7"/>
      <c r="Z890" s="7"/>
      <c r="AA890" s="8">
        <f>+Tabla1[[#This Row],[FECHA DE
NACIMIENTO]]</f>
        <v>27597</v>
      </c>
      <c r="AB890" s="20"/>
      <c r="AC890" s="7"/>
      <c r="AD890" s="7" t="str">
        <f>IF(COUNTIF(D$1:D889,D890)=0,"OK","Duplicado")</f>
        <v>OK</v>
      </c>
      <c r="AE890" s="7" t="str">
        <f t="shared" ca="1" si="135"/>
        <v>Inactivo</v>
      </c>
      <c r="AF890" s="9" t="s">
        <v>1452</v>
      </c>
      <c r="AG890" s="9" t="str">
        <f t="shared" si="138"/>
        <v>CMAC</v>
      </c>
      <c r="AH890" s="7"/>
      <c r="AI890" s="7"/>
      <c r="AJ890" s="7"/>
      <c r="AK890" s="7"/>
      <c r="AL890" s="7"/>
      <c r="AM890" s="7"/>
      <c r="AN890" s="7"/>
      <c r="AO890" s="7" t="e">
        <f ca="1">SEPARARAPELLIDOS2018(Tabla1[[#This Row],[APELLIDOS Y NOMBRES]])</f>
        <v>#NAME?</v>
      </c>
      <c r="AP890" s="7">
        <f t="shared" ca="1" si="139"/>
        <v>0</v>
      </c>
      <c r="AQ890" s="7">
        <f t="shared" ca="1" si="140"/>
        <v>0</v>
      </c>
      <c r="AR890" s="7">
        <f t="shared" ca="1" si="141"/>
        <v>0</v>
      </c>
      <c r="AS890" s="7" t="e">
        <f ca="1">QuitarSimbolos(Tabla1[[#This Row],[CODTRA5]])</f>
        <v>#NAME?</v>
      </c>
      <c r="AT890" s="7" t="s">
        <v>1703</v>
      </c>
      <c r="AU890" s="7">
        <f t="shared" si="136"/>
        <v>1</v>
      </c>
      <c r="AV890" s="7">
        <v>1</v>
      </c>
      <c r="AW890" s="7" t="str">
        <f>+Tabla1[[#This Row],[DNI23]]</f>
        <v>04652901</v>
      </c>
      <c r="AX890" s="7">
        <v>604</v>
      </c>
      <c r="AY890" s="11">
        <f>+Tabla1[[#This Row],[FECHA DE
NACIMIENTO]]</f>
        <v>27597</v>
      </c>
      <c r="AZ890" s="7">
        <f ca="1">+Tabla1[[#This Row],[CODTRA6]]</f>
        <v>0</v>
      </c>
      <c r="BA890" s="7">
        <f ca="1">+Tabla1[[#This Row],[CODTRA7]]</f>
        <v>0</v>
      </c>
      <c r="BB890" s="7" t="e">
        <f ca="1">+Tabla1[[#This Row],[CODTRA8]]</f>
        <v>#NAME?</v>
      </c>
      <c r="BC890" s="7">
        <f>+Tabla1[[#This Row],[SEXO]]</f>
        <v>1</v>
      </c>
      <c r="BD890" s="7">
        <v>9589</v>
      </c>
      <c r="BE890" s="7"/>
      <c r="BF890" s="7">
        <v>959616135</v>
      </c>
      <c r="BG890" s="10" t="s">
        <v>1704</v>
      </c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</row>
    <row r="891" spans="1:88" ht="15" x14ac:dyDescent="0.25">
      <c r="A891">
        <v>890</v>
      </c>
      <c r="B891" s="28">
        <v>112</v>
      </c>
      <c r="C891" s="28" t="s">
        <v>1453</v>
      </c>
      <c r="D891" s="45">
        <v>30826690</v>
      </c>
      <c r="E891" s="29" t="s">
        <v>3243</v>
      </c>
      <c r="F891" s="29" t="s">
        <v>3244</v>
      </c>
      <c r="G891" s="29" t="s">
        <v>1757</v>
      </c>
      <c r="H891" s="30">
        <f t="shared" si="137"/>
        <v>18800</v>
      </c>
      <c r="I891" s="29" t="s">
        <v>1737</v>
      </c>
      <c r="J891" s="28">
        <v>0</v>
      </c>
      <c r="K891" s="31">
        <v>0</v>
      </c>
      <c r="L891" s="7"/>
      <c r="M891" s="7"/>
      <c r="N891" s="7"/>
      <c r="O891" s="32" t="str">
        <f>"Retención Judicial "&amp;(Tabla1[[#This Row],[JUDICIAL]]*100)&amp;"%"</f>
        <v>Retención Judicial 0%</v>
      </c>
      <c r="P891" s="7"/>
      <c r="Q891" s="33">
        <f t="shared" si="142"/>
        <v>930</v>
      </c>
      <c r="R891" s="34">
        <f>+Tabla1[[#This Row],[MINIMO VITAL]]*9%</f>
        <v>83.7</v>
      </c>
      <c r="S891" s="7"/>
      <c r="T891" s="7">
        <f t="shared" ca="1" si="133"/>
        <v>67</v>
      </c>
      <c r="U891" s="7" t="str">
        <f t="shared" si="134"/>
        <v>30826690</v>
      </c>
      <c r="V891" s="7"/>
      <c r="W891" s="7"/>
      <c r="X891" s="7"/>
      <c r="Y891" s="7"/>
      <c r="Z891" s="7"/>
      <c r="AA891" s="8">
        <f>+Tabla1[[#This Row],[FECHA DE
NACIMIENTO]]</f>
        <v>18800</v>
      </c>
      <c r="AB891" s="20"/>
      <c r="AC891" s="7"/>
      <c r="AD891" s="7" t="str">
        <f>IF(COUNTIF(D$1:D890,D891)=0,"OK","Duplicado")</f>
        <v>OK</v>
      </c>
      <c r="AE891" s="7" t="str">
        <f t="shared" ca="1" si="135"/>
        <v>Inactivo</v>
      </c>
      <c r="AF891" s="9" t="s">
        <v>1454</v>
      </c>
      <c r="AG891" s="9" t="str">
        <f t="shared" si="138"/>
        <v>CMAC</v>
      </c>
      <c r="AH891" s="7"/>
      <c r="AI891" s="7"/>
      <c r="AJ891" s="7"/>
      <c r="AK891" s="7"/>
      <c r="AL891" s="7"/>
      <c r="AM891" s="7"/>
      <c r="AN891" s="7"/>
      <c r="AO891" s="7" t="e">
        <f ca="1">SEPARARAPELLIDOS2018(Tabla1[[#This Row],[APELLIDOS Y NOMBRES]])</f>
        <v>#NAME?</v>
      </c>
      <c r="AP891" s="7">
        <f t="shared" ca="1" si="139"/>
        <v>0</v>
      </c>
      <c r="AQ891" s="7">
        <f t="shared" ca="1" si="140"/>
        <v>0</v>
      </c>
      <c r="AR891" s="7">
        <f t="shared" ca="1" si="141"/>
        <v>0</v>
      </c>
      <c r="AS891" s="7" t="e">
        <f ca="1">QuitarSimbolos(Tabla1[[#This Row],[CODTRA5]])</f>
        <v>#NAME?</v>
      </c>
      <c r="AT891" s="7" t="s">
        <v>1703</v>
      </c>
      <c r="AU891" s="7">
        <f t="shared" si="136"/>
        <v>1</v>
      </c>
      <c r="AV891" s="7">
        <v>1</v>
      </c>
      <c r="AW891" s="7" t="str">
        <f>+Tabla1[[#This Row],[DNI23]]</f>
        <v>30826690</v>
      </c>
      <c r="AX891" s="7">
        <v>604</v>
      </c>
      <c r="AY891" s="11">
        <f>+Tabla1[[#This Row],[FECHA DE
NACIMIENTO]]</f>
        <v>18800</v>
      </c>
      <c r="AZ891" s="7">
        <f ca="1">+Tabla1[[#This Row],[CODTRA6]]</f>
        <v>0</v>
      </c>
      <c r="BA891" s="7">
        <f ca="1">+Tabla1[[#This Row],[CODTRA7]]</f>
        <v>0</v>
      </c>
      <c r="BB891" s="7" t="e">
        <f ca="1">+Tabla1[[#This Row],[CODTRA8]]</f>
        <v>#NAME?</v>
      </c>
      <c r="BC891" s="7">
        <f>+Tabla1[[#This Row],[SEXO]]</f>
        <v>1</v>
      </c>
      <c r="BD891" s="7">
        <v>9589</v>
      </c>
      <c r="BE891" s="7"/>
      <c r="BF891" s="7">
        <v>959616135</v>
      </c>
      <c r="BG891" s="10" t="s">
        <v>1704</v>
      </c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</row>
    <row r="892" spans="1:88" ht="15" x14ac:dyDescent="0.25">
      <c r="A892">
        <v>891</v>
      </c>
      <c r="B892" s="28">
        <v>182</v>
      </c>
      <c r="C892" s="28" t="s">
        <v>1455</v>
      </c>
      <c r="D892" s="45">
        <v>30833939</v>
      </c>
      <c r="E892" s="35" t="s">
        <v>3593</v>
      </c>
      <c r="F892" s="35" t="s">
        <v>3721</v>
      </c>
      <c r="G892" s="35" t="s">
        <v>1757</v>
      </c>
      <c r="H892" s="30">
        <f t="shared" si="137"/>
        <v>25339</v>
      </c>
      <c r="I892" s="29" t="s">
        <v>1710</v>
      </c>
      <c r="J892" s="28">
        <v>0</v>
      </c>
      <c r="K892" s="31">
        <v>0</v>
      </c>
      <c r="L892" s="7"/>
      <c r="M892" s="7"/>
      <c r="N892" s="7"/>
      <c r="O892" s="32" t="str">
        <f>"Retención Judicial "&amp;(Tabla1[[#This Row],[JUDICIAL]]*100)&amp;"%"</f>
        <v>Retención Judicial 0%</v>
      </c>
      <c r="P892" s="7"/>
      <c r="Q892" s="33">
        <f t="shared" si="142"/>
        <v>930</v>
      </c>
      <c r="R892" s="34">
        <f>+Tabla1[[#This Row],[MINIMO VITAL]]*9%</f>
        <v>83.7</v>
      </c>
      <c r="S892" s="7"/>
      <c r="T892" s="7">
        <f t="shared" ca="1" si="133"/>
        <v>49</v>
      </c>
      <c r="U892" s="7" t="str">
        <f t="shared" si="134"/>
        <v>30833939</v>
      </c>
      <c r="V892" s="7"/>
      <c r="W892" s="7"/>
      <c r="X892" s="7"/>
      <c r="Y892" s="7"/>
      <c r="Z892" s="7"/>
      <c r="AA892" s="8">
        <f>+Tabla1[[#This Row],[FECHA DE
NACIMIENTO]]</f>
        <v>25339</v>
      </c>
      <c r="AB892" s="20"/>
      <c r="AC892" s="7"/>
      <c r="AD892" s="7" t="str">
        <f>IF(COUNTIF(D$1:D891,D892)=0,"OK","Duplicado")</f>
        <v>OK</v>
      </c>
      <c r="AE892" s="7" t="str">
        <f t="shared" ca="1" si="135"/>
        <v>Inactivo</v>
      </c>
      <c r="AF892" s="9" t="s">
        <v>1720</v>
      </c>
      <c r="AG892" s="9" t="str">
        <f t="shared" si="138"/>
        <v/>
      </c>
      <c r="AH892" s="7"/>
      <c r="AI892" s="7"/>
      <c r="AJ892" s="7"/>
      <c r="AK892" s="7"/>
      <c r="AL892" s="7"/>
      <c r="AM892" s="7"/>
      <c r="AN892" s="7"/>
      <c r="AO892" s="7" t="e">
        <f ca="1">SEPARARAPELLIDOS2018(Tabla1[[#This Row],[APELLIDOS Y NOMBRES]])</f>
        <v>#NAME?</v>
      </c>
      <c r="AP892" s="7">
        <f t="shared" ca="1" si="139"/>
        <v>0</v>
      </c>
      <c r="AQ892" s="7">
        <f t="shared" ca="1" si="140"/>
        <v>0</v>
      </c>
      <c r="AR892" s="7">
        <f t="shared" ca="1" si="141"/>
        <v>0</v>
      </c>
      <c r="AS892" s="7" t="e">
        <f ca="1">QuitarSimbolos(Tabla1[[#This Row],[CODTRA5]])</f>
        <v>#NAME?</v>
      </c>
      <c r="AT892" s="7" t="s">
        <v>1703</v>
      </c>
      <c r="AU892" s="7">
        <f t="shared" si="136"/>
        <v>1</v>
      </c>
      <c r="AV892" s="7">
        <v>1</v>
      </c>
      <c r="AW892" s="7" t="str">
        <f>+Tabla1[[#This Row],[DNI23]]</f>
        <v>30833939</v>
      </c>
      <c r="AX892" s="7">
        <v>604</v>
      </c>
      <c r="AY892" s="11">
        <f>+Tabla1[[#This Row],[FECHA DE
NACIMIENTO]]</f>
        <v>25339</v>
      </c>
      <c r="AZ892" s="7">
        <f ca="1">+Tabla1[[#This Row],[CODTRA6]]</f>
        <v>0</v>
      </c>
      <c r="BA892" s="7">
        <f ca="1">+Tabla1[[#This Row],[CODTRA7]]</f>
        <v>0</v>
      </c>
      <c r="BB892" s="7" t="e">
        <f ca="1">+Tabla1[[#This Row],[CODTRA8]]</f>
        <v>#NAME?</v>
      </c>
      <c r="BC892" s="7">
        <f>+Tabla1[[#This Row],[SEXO]]</f>
        <v>1</v>
      </c>
      <c r="BD892" s="7">
        <v>9589</v>
      </c>
      <c r="BE892" s="7"/>
      <c r="BF892" s="7">
        <v>959616135</v>
      </c>
      <c r="BG892" s="10" t="s">
        <v>1704</v>
      </c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</row>
    <row r="893" spans="1:88" ht="15" x14ac:dyDescent="0.25">
      <c r="A893">
        <v>892</v>
      </c>
      <c r="B893" s="28">
        <v>194</v>
      </c>
      <c r="C893" s="28" t="s">
        <v>1456</v>
      </c>
      <c r="D893" s="45">
        <v>30830976</v>
      </c>
      <c r="E893" s="29" t="s">
        <v>3245</v>
      </c>
      <c r="F893" s="29" t="s">
        <v>3246</v>
      </c>
      <c r="G893" s="29" t="s">
        <v>1736</v>
      </c>
      <c r="H893" s="30">
        <f t="shared" si="137"/>
        <v>20842</v>
      </c>
      <c r="I893" s="29" t="s">
        <v>1737</v>
      </c>
      <c r="J893" s="28">
        <v>0</v>
      </c>
      <c r="K893" s="31">
        <v>0</v>
      </c>
      <c r="L893" s="7"/>
      <c r="M893" s="7"/>
      <c r="N893" s="7"/>
      <c r="O893" s="32" t="str">
        <f>"Retención Judicial "&amp;(Tabla1[[#This Row],[JUDICIAL]]*100)&amp;"%"</f>
        <v>Retención Judicial 0%</v>
      </c>
      <c r="P893" s="7"/>
      <c r="Q893" s="33">
        <f t="shared" si="142"/>
        <v>930</v>
      </c>
      <c r="R893" s="34">
        <f>+Tabla1[[#This Row],[MINIMO VITAL]]*9%</f>
        <v>83.7</v>
      </c>
      <c r="S893" s="7"/>
      <c r="T893" s="7">
        <f t="shared" ca="1" si="133"/>
        <v>62</v>
      </c>
      <c r="U893" s="7" t="str">
        <f t="shared" si="134"/>
        <v>30830976</v>
      </c>
      <c r="V893" s="7"/>
      <c r="W893" s="7"/>
      <c r="X893" s="7"/>
      <c r="Y893" s="7"/>
      <c r="Z893" s="7"/>
      <c r="AA893" s="8">
        <f>+Tabla1[[#This Row],[FECHA DE
NACIMIENTO]]</f>
        <v>20842</v>
      </c>
      <c r="AB893" s="20">
        <v>3.1</v>
      </c>
      <c r="AC893" s="7"/>
      <c r="AD893" s="7" t="str">
        <f>IF(COUNTIF(D$1:D892,D893)=0,"OK","Duplicado")</f>
        <v>OK</v>
      </c>
      <c r="AE893" s="7" t="str">
        <f t="shared" ca="1" si="135"/>
        <v>Inactivo</v>
      </c>
      <c r="AF893" s="9" t="s">
        <v>1457</v>
      </c>
      <c r="AG893" s="9" t="str">
        <f t="shared" si="138"/>
        <v>CMAC</v>
      </c>
      <c r="AH893" s="7"/>
      <c r="AI893" s="7"/>
      <c r="AJ893" s="7"/>
      <c r="AK893" s="7"/>
      <c r="AL893" s="7"/>
      <c r="AM893" s="7"/>
      <c r="AN893" s="7"/>
      <c r="AO893" s="7" t="e">
        <f ca="1">SEPARARAPELLIDOS2018(Tabla1[[#This Row],[APELLIDOS Y NOMBRES]])</f>
        <v>#NAME?</v>
      </c>
      <c r="AP893" s="7">
        <f t="shared" ca="1" si="139"/>
        <v>0</v>
      </c>
      <c r="AQ893" s="7">
        <f t="shared" ca="1" si="140"/>
        <v>0</v>
      </c>
      <c r="AR893" s="7">
        <f t="shared" ca="1" si="141"/>
        <v>0</v>
      </c>
      <c r="AS893" s="7" t="e">
        <f ca="1">QuitarSimbolos(Tabla1[[#This Row],[CODTRA5]])</f>
        <v>#NAME?</v>
      </c>
      <c r="AT893" s="7" t="s">
        <v>1703</v>
      </c>
      <c r="AU893" s="7">
        <f t="shared" si="136"/>
        <v>1</v>
      </c>
      <c r="AV893" s="7">
        <v>1</v>
      </c>
      <c r="AW893" s="7" t="str">
        <f>+Tabla1[[#This Row],[DNI23]]</f>
        <v>30830976</v>
      </c>
      <c r="AX893" s="7">
        <v>604</v>
      </c>
      <c r="AY893" s="11">
        <f>+Tabla1[[#This Row],[FECHA DE
NACIMIENTO]]</f>
        <v>20842</v>
      </c>
      <c r="AZ893" s="7">
        <f ca="1">+Tabla1[[#This Row],[CODTRA6]]</f>
        <v>0</v>
      </c>
      <c r="BA893" s="7">
        <f ca="1">+Tabla1[[#This Row],[CODTRA7]]</f>
        <v>0</v>
      </c>
      <c r="BB893" s="7" t="e">
        <f ca="1">+Tabla1[[#This Row],[CODTRA8]]</f>
        <v>#NAME?</v>
      </c>
      <c r="BC893" s="7">
        <f>+Tabla1[[#This Row],[SEXO]]</f>
        <v>1</v>
      </c>
      <c r="BD893" s="7">
        <v>9589</v>
      </c>
      <c r="BE893" s="7"/>
      <c r="BF893" s="7">
        <v>959616135</v>
      </c>
      <c r="BG893" s="10" t="s">
        <v>1704</v>
      </c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</row>
    <row r="894" spans="1:88" ht="15" x14ac:dyDescent="0.25">
      <c r="A894">
        <v>893</v>
      </c>
      <c r="B894" s="28">
        <v>177</v>
      </c>
      <c r="C894" s="28" t="s">
        <v>1458</v>
      </c>
      <c r="D894" s="45">
        <v>2360101</v>
      </c>
      <c r="E894" s="29" t="s">
        <v>3247</v>
      </c>
      <c r="F894" s="29" t="s">
        <v>3248</v>
      </c>
      <c r="G894" s="29" t="s">
        <v>1742</v>
      </c>
      <c r="H894" s="30">
        <f t="shared" si="137"/>
        <v>18490</v>
      </c>
      <c r="I894" s="29" t="s">
        <v>1737</v>
      </c>
      <c r="J894" s="28">
        <v>0</v>
      </c>
      <c r="K894" s="31">
        <v>0</v>
      </c>
      <c r="L894" s="7"/>
      <c r="M894" s="7"/>
      <c r="N894" s="7"/>
      <c r="O894" s="32" t="str">
        <f>"Retención Judicial "&amp;(Tabla1[[#This Row],[JUDICIAL]]*100)&amp;"%"</f>
        <v>Retención Judicial 0%</v>
      </c>
      <c r="P894" s="7"/>
      <c r="Q894" s="33">
        <f t="shared" si="142"/>
        <v>930</v>
      </c>
      <c r="R894" s="34">
        <f>+Tabla1[[#This Row],[MINIMO VITAL]]*9%</f>
        <v>83.7</v>
      </c>
      <c r="S894" s="7"/>
      <c r="T894" s="7">
        <f t="shared" ca="1" si="133"/>
        <v>68</v>
      </c>
      <c r="U894" s="7" t="str">
        <f t="shared" si="134"/>
        <v>02360101</v>
      </c>
      <c r="V894" s="7"/>
      <c r="W894" s="7"/>
      <c r="X894" s="7"/>
      <c r="Y894" s="7"/>
      <c r="Z894" s="7"/>
      <c r="AA894" s="8">
        <f>+Tabla1[[#This Row],[FECHA DE
NACIMIENTO]]</f>
        <v>18490</v>
      </c>
      <c r="AB894" s="20"/>
      <c r="AC894" s="7"/>
      <c r="AD894" s="7" t="str">
        <f>IF(COUNTIF(D$1:D893,D894)=0,"OK","Duplicado")</f>
        <v>OK</v>
      </c>
      <c r="AE894" s="7" t="str">
        <f t="shared" ca="1" si="135"/>
        <v>Inactivo</v>
      </c>
      <c r="AF894" s="9" t="s">
        <v>1459</v>
      </c>
      <c r="AG894" s="9" t="str">
        <f t="shared" si="138"/>
        <v>CMAC</v>
      </c>
      <c r="AH894" s="7"/>
      <c r="AI894" s="7"/>
      <c r="AJ894" s="7"/>
      <c r="AK894" s="7"/>
      <c r="AL894" s="7"/>
      <c r="AM894" s="7"/>
      <c r="AN894" s="7"/>
      <c r="AO894" s="7" t="e">
        <f ca="1">SEPARARAPELLIDOS2018(Tabla1[[#This Row],[APELLIDOS Y NOMBRES]])</f>
        <v>#NAME?</v>
      </c>
      <c r="AP894" s="7">
        <f t="shared" ca="1" si="139"/>
        <v>0</v>
      </c>
      <c r="AQ894" s="7">
        <f t="shared" ca="1" si="140"/>
        <v>0</v>
      </c>
      <c r="AR894" s="7">
        <f t="shared" ca="1" si="141"/>
        <v>0</v>
      </c>
      <c r="AS894" s="7" t="e">
        <f ca="1">QuitarSimbolos(Tabla1[[#This Row],[CODTRA5]])</f>
        <v>#NAME?</v>
      </c>
      <c r="AT894" s="7" t="s">
        <v>1703</v>
      </c>
      <c r="AU894" s="7">
        <f t="shared" si="136"/>
        <v>1</v>
      </c>
      <c r="AV894" s="7">
        <v>1</v>
      </c>
      <c r="AW894" s="7" t="str">
        <f>+Tabla1[[#This Row],[DNI23]]</f>
        <v>02360101</v>
      </c>
      <c r="AX894" s="7">
        <v>604</v>
      </c>
      <c r="AY894" s="11">
        <f>+Tabla1[[#This Row],[FECHA DE
NACIMIENTO]]</f>
        <v>18490</v>
      </c>
      <c r="AZ894" s="7">
        <f ca="1">+Tabla1[[#This Row],[CODTRA6]]</f>
        <v>0</v>
      </c>
      <c r="BA894" s="7">
        <f ca="1">+Tabla1[[#This Row],[CODTRA7]]</f>
        <v>0</v>
      </c>
      <c r="BB894" s="7" t="e">
        <f ca="1">+Tabla1[[#This Row],[CODTRA8]]</f>
        <v>#NAME?</v>
      </c>
      <c r="BC894" s="7">
        <f>+Tabla1[[#This Row],[SEXO]]</f>
        <v>1</v>
      </c>
      <c r="BD894" s="7">
        <v>9589</v>
      </c>
      <c r="BE894" s="7"/>
      <c r="BF894" s="7">
        <v>959616135</v>
      </c>
      <c r="BG894" s="10" t="s">
        <v>1704</v>
      </c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</row>
    <row r="895" spans="1:88" ht="15" x14ac:dyDescent="0.25">
      <c r="A895">
        <v>894</v>
      </c>
      <c r="B895" s="28">
        <v>208</v>
      </c>
      <c r="C895" s="28" t="s">
        <v>1460</v>
      </c>
      <c r="D895" s="45">
        <v>30823281</v>
      </c>
      <c r="E895" s="29" t="s">
        <v>3249</v>
      </c>
      <c r="F895" s="29"/>
      <c r="G895" s="29" t="s">
        <v>1702</v>
      </c>
      <c r="H895" s="30">
        <f t="shared" si="137"/>
        <v>19393</v>
      </c>
      <c r="I895" s="29"/>
      <c r="J895" s="28">
        <v>0</v>
      </c>
      <c r="K895" s="31">
        <v>0</v>
      </c>
      <c r="L895" s="7"/>
      <c r="M895" s="7"/>
      <c r="N895" s="7"/>
      <c r="O895" s="32" t="str">
        <f>"Retención Judicial "&amp;(Tabla1[[#This Row],[JUDICIAL]]*100)&amp;"%"</f>
        <v>Retención Judicial 0%</v>
      </c>
      <c r="P895" s="7"/>
      <c r="Q895" s="33">
        <f t="shared" si="142"/>
        <v>930</v>
      </c>
      <c r="R895" s="34">
        <f>+Tabla1[[#This Row],[MINIMO VITAL]]*9%</f>
        <v>83.7</v>
      </c>
      <c r="S895" s="7"/>
      <c r="T895" s="7">
        <f t="shared" ca="1" si="133"/>
        <v>66</v>
      </c>
      <c r="U895" s="7" t="str">
        <f t="shared" si="134"/>
        <v>30823281</v>
      </c>
      <c r="V895" s="7"/>
      <c r="W895" s="7"/>
      <c r="X895" s="7"/>
      <c r="Y895" s="7"/>
      <c r="Z895" s="7"/>
      <c r="AA895" s="8">
        <f>+Tabla1[[#This Row],[FECHA DE
NACIMIENTO]]</f>
        <v>19393</v>
      </c>
      <c r="AB895" s="20">
        <v>3.1</v>
      </c>
      <c r="AC895" s="7"/>
      <c r="AD895" s="7" t="str">
        <f>IF(COUNTIF(D$1:D894,D895)=0,"OK","Duplicado")</f>
        <v>OK</v>
      </c>
      <c r="AE895" s="7" t="str">
        <f t="shared" ca="1" si="135"/>
        <v>Inactivo</v>
      </c>
      <c r="AF895" s="9" t="s">
        <v>1461</v>
      </c>
      <c r="AG895" s="9" t="str">
        <f t="shared" si="138"/>
        <v>CMAC</v>
      </c>
      <c r="AH895" s="7"/>
      <c r="AI895" s="7"/>
      <c r="AJ895" s="7"/>
      <c r="AK895" s="7"/>
      <c r="AL895" s="7"/>
      <c r="AM895" s="7"/>
      <c r="AN895" s="7"/>
      <c r="AO895" s="7" t="e">
        <f ca="1">SEPARARAPELLIDOS2018(Tabla1[[#This Row],[APELLIDOS Y NOMBRES]])</f>
        <v>#NAME?</v>
      </c>
      <c r="AP895" s="7">
        <f t="shared" ca="1" si="139"/>
        <v>0</v>
      </c>
      <c r="AQ895" s="7">
        <f t="shared" ca="1" si="140"/>
        <v>0</v>
      </c>
      <c r="AR895" s="7">
        <f t="shared" ca="1" si="141"/>
        <v>0</v>
      </c>
      <c r="AS895" s="7" t="e">
        <f ca="1">QuitarSimbolos(Tabla1[[#This Row],[CODTRA5]])</f>
        <v>#NAME?</v>
      </c>
      <c r="AT895" s="7" t="s">
        <v>1703</v>
      </c>
      <c r="AU895" s="7">
        <f t="shared" si="136"/>
        <v>1</v>
      </c>
      <c r="AV895" s="7">
        <v>1</v>
      </c>
      <c r="AW895" s="7" t="str">
        <f>+Tabla1[[#This Row],[DNI23]]</f>
        <v>30823281</v>
      </c>
      <c r="AX895" s="7">
        <v>604</v>
      </c>
      <c r="AY895" s="11">
        <f>+Tabla1[[#This Row],[FECHA DE
NACIMIENTO]]</f>
        <v>19393</v>
      </c>
      <c r="AZ895" s="7">
        <f ca="1">+Tabla1[[#This Row],[CODTRA6]]</f>
        <v>0</v>
      </c>
      <c r="BA895" s="7">
        <f ca="1">+Tabla1[[#This Row],[CODTRA7]]</f>
        <v>0</v>
      </c>
      <c r="BB895" s="7" t="e">
        <f ca="1">+Tabla1[[#This Row],[CODTRA8]]</f>
        <v>#NAME?</v>
      </c>
      <c r="BC895" s="7">
        <f>+Tabla1[[#This Row],[SEXO]]</f>
        <v>1</v>
      </c>
      <c r="BD895" s="7">
        <v>9589</v>
      </c>
      <c r="BE895" s="7"/>
      <c r="BF895" s="7">
        <v>959616135</v>
      </c>
      <c r="BG895" s="10" t="s">
        <v>1704</v>
      </c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</row>
    <row r="896" spans="1:88" ht="15" x14ac:dyDescent="0.25">
      <c r="A896">
        <v>895</v>
      </c>
      <c r="B896" s="28">
        <v>1254</v>
      </c>
      <c r="C896" s="28" t="s">
        <v>1462</v>
      </c>
      <c r="D896" s="45">
        <v>80608976</v>
      </c>
      <c r="E896" s="29" t="s">
        <v>3250</v>
      </c>
      <c r="F896" s="29"/>
      <c r="G896" s="29" t="s">
        <v>1702</v>
      </c>
      <c r="H896" s="30">
        <f t="shared" si="137"/>
        <v>29063</v>
      </c>
      <c r="I896" s="29"/>
      <c r="J896" s="28">
        <v>0</v>
      </c>
      <c r="K896" s="31">
        <v>0</v>
      </c>
      <c r="L896" s="7"/>
      <c r="M896" s="7"/>
      <c r="N896" s="7"/>
      <c r="O896" s="32" t="str">
        <f>"Retención Judicial "&amp;(Tabla1[[#This Row],[JUDICIAL]]*100)&amp;"%"</f>
        <v>Retención Judicial 0%</v>
      </c>
      <c r="P896" s="7"/>
      <c r="Q896" s="33">
        <f t="shared" si="142"/>
        <v>930</v>
      </c>
      <c r="R896" s="34">
        <f>+Tabla1[[#This Row],[MINIMO VITAL]]*9%</f>
        <v>83.7</v>
      </c>
      <c r="S896" s="7"/>
      <c r="T896" s="7">
        <f t="shared" ca="1" si="133"/>
        <v>39</v>
      </c>
      <c r="U896" s="7" t="str">
        <f t="shared" si="134"/>
        <v>80608976</v>
      </c>
      <c r="V896" s="7"/>
      <c r="W896" s="7"/>
      <c r="X896" s="7"/>
      <c r="Y896" s="7"/>
      <c r="Z896" s="7"/>
      <c r="AA896" s="8">
        <f>+Tabla1[[#This Row],[FECHA DE
NACIMIENTO]]</f>
        <v>29063</v>
      </c>
      <c r="AB896" s="20"/>
      <c r="AC896" s="7"/>
      <c r="AD896" s="7" t="str">
        <f>IF(COUNTIF(D$1:D895,D896)=0,"OK","Duplicado")</f>
        <v>OK</v>
      </c>
      <c r="AE896" s="7" t="str">
        <f t="shared" ca="1" si="135"/>
        <v>Inactivo</v>
      </c>
      <c r="AF896" s="9" t="s">
        <v>1463</v>
      </c>
      <c r="AG896" s="9" t="str">
        <f t="shared" si="138"/>
        <v>CMAC</v>
      </c>
      <c r="AH896" s="7"/>
      <c r="AI896" s="7"/>
      <c r="AJ896" s="7"/>
      <c r="AK896" s="7"/>
      <c r="AL896" s="7"/>
      <c r="AM896" s="7"/>
      <c r="AN896" s="7"/>
      <c r="AO896" s="7" t="e">
        <f ca="1">SEPARARAPELLIDOS2018(Tabla1[[#This Row],[APELLIDOS Y NOMBRES]])</f>
        <v>#NAME?</v>
      </c>
      <c r="AP896" s="7">
        <f t="shared" ca="1" si="139"/>
        <v>0</v>
      </c>
      <c r="AQ896" s="7">
        <f t="shared" ca="1" si="140"/>
        <v>0</v>
      </c>
      <c r="AR896" s="7">
        <f t="shared" ca="1" si="141"/>
        <v>0</v>
      </c>
      <c r="AS896" s="7" t="e">
        <f ca="1">QuitarSimbolos(Tabla1[[#This Row],[CODTRA5]])</f>
        <v>#NAME?</v>
      </c>
      <c r="AT896" s="7" t="s">
        <v>1974</v>
      </c>
      <c r="AU896" s="7">
        <f t="shared" si="136"/>
        <v>2</v>
      </c>
      <c r="AV896" s="7">
        <v>1</v>
      </c>
      <c r="AW896" s="7" t="str">
        <f>+Tabla1[[#This Row],[DNI23]]</f>
        <v>80608976</v>
      </c>
      <c r="AX896" s="7">
        <v>604</v>
      </c>
      <c r="AY896" s="11">
        <f>+Tabla1[[#This Row],[FECHA DE
NACIMIENTO]]</f>
        <v>29063</v>
      </c>
      <c r="AZ896" s="7">
        <f ca="1">+Tabla1[[#This Row],[CODTRA6]]</f>
        <v>0</v>
      </c>
      <c r="BA896" s="7">
        <f ca="1">+Tabla1[[#This Row],[CODTRA7]]</f>
        <v>0</v>
      </c>
      <c r="BB896" s="7" t="e">
        <f ca="1">+Tabla1[[#This Row],[CODTRA8]]</f>
        <v>#NAME?</v>
      </c>
      <c r="BC896" s="7">
        <f>+Tabla1[[#This Row],[SEXO]]</f>
        <v>2</v>
      </c>
      <c r="BD896" s="7">
        <v>9589</v>
      </c>
      <c r="BE896" s="7"/>
      <c r="BF896" s="7">
        <v>959616135</v>
      </c>
      <c r="BG896" s="10" t="s">
        <v>1704</v>
      </c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</row>
    <row r="897" spans="1:88" ht="15" x14ac:dyDescent="0.25">
      <c r="A897">
        <v>896</v>
      </c>
      <c r="B897" s="28">
        <v>1255</v>
      </c>
      <c r="C897" s="28" t="s">
        <v>1464</v>
      </c>
      <c r="D897" s="45">
        <v>40924612</v>
      </c>
      <c r="E897" s="29" t="s">
        <v>3251</v>
      </c>
      <c r="F897" s="29" t="s">
        <v>3252</v>
      </c>
      <c r="G897" s="29" t="s">
        <v>1742</v>
      </c>
      <c r="H897" s="30">
        <f t="shared" si="137"/>
        <v>29750</v>
      </c>
      <c r="I897" s="29" t="s">
        <v>1710</v>
      </c>
      <c r="J897" s="28">
        <v>0</v>
      </c>
      <c r="K897" s="31">
        <v>0</v>
      </c>
      <c r="L897" s="7"/>
      <c r="M897" s="7"/>
      <c r="N897" s="7"/>
      <c r="O897" s="32" t="str">
        <f>"Retención Judicial "&amp;(Tabla1[[#This Row],[JUDICIAL]]*100)&amp;"%"</f>
        <v>Retención Judicial 0%</v>
      </c>
      <c r="P897" s="7"/>
      <c r="Q897" s="33">
        <f t="shared" si="142"/>
        <v>930</v>
      </c>
      <c r="R897" s="34">
        <f>+Tabla1[[#This Row],[MINIMO VITAL]]*9%</f>
        <v>83.7</v>
      </c>
      <c r="S897" s="7"/>
      <c r="T897" s="7">
        <f t="shared" ca="1" si="133"/>
        <v>37</v>
      </c>
      <c r="U897" s="7" t="str">
        <f t="shared" si="134"/>
        <v>40924612</v>
      </c>
      <c r="V897" s="7"/>
      <c r="W897" s="7"/>
      <c r="X897" s="7"/>
      <c r="Y897" s="7"/>
      <c r="Z897" s="7"/>
      <c r="AA897" s="8">
        <f>+Tabla1[[#This Row],[FECHA DE
NACIMIENTO]]</f>
        <v>29750</v>
      </c>
      <c r="AB897" s="20"/>
      <c r="AC897" s="7"/>
      <c r="AD897" s="7" t="str">
        <f>IF(COUNTIF(D$1:D896,D897)=0,"OK","Duplicado")</f>
        <v>OK</v>
      </c>
      <c r="AE897" s="7" t="str">
        <f t="shared" ca="1" si="135"/>
        <v>Inactivo</v>
      </c>
      <c r="AF897" s="9" t="s">
        <v>1465</v>
      </c>
      <c r="AG897" s="9" t="str">
        <f t="shared" si="138"/>
        <v>CMAC</v>
      </c>
      <c r="AH897" s="7"/>
      <c r="AI897" s="7"/>
      <c r="AJ897" s="7"/>
      <c r="AK897" s="7"/>
      <c r="AL897" s="7"/>
      <c r="AM897" s="7"/>
      <c r="AN897" s="7"/>
      <c r="AO897" s="7" t="e">
        <f ca="1">SEPARARAPELLIDOS2018(Tabla1[[#This Row],[APELLIDOS Y NOMBRES]])</f>
        <v>#NAME?</v>
      </c>
      <c r="AP897" s="7">
        <f t="shared" ca="1" si="139"/>
        <v>0</v>
      </c>
      <c r="AQ897" s="7">
        <f t="shared" ca="1" si="140"/>
        <v>0</v>
      </c>
      <c r="AR897" s="7">
        <f t="shared" ca="1" si="141"/>
        <v>0</v>
      </c>
      <c r="AS897" s="7" t="e">
        <f ca="1">QuitarSimbolos(Tabla1[[#This Row],[CODTRA5]])</f>
        <v>#NAME?</v>
      </c>
      <c r="AT897" s="7" t="s">
        <v>1974</v>
      </c>
      <c r="AU897" s="7">
        <f t="shared" si="136"/>
        <v>2</v>
      </c>
      <c r="AV897" s="7">
        <v>1</v>
      </c>
      <c r="AW897" s="7" t="str">
        <f>+Tabla1[[#This Row],[DNI23]]</f>
        <v>40924612</v>
      </c>
      <c r="AX897" s="7">
        <v>604</v>
      </c>
      <c r="AY897" s="11">
        <f>+Tabla1[[#This Row],[FECHA DE
NACIMIENTO]]</f>
        <v>29750</v>
      </c>
      <c r="AZ897" s="7">
        <f ca="1">+Tabla1[[#This Row],[CODTRA6]]</f>
        <v>0</v>
      </c>
      <c r="BA897" s="7">
        <f ca="1">+Tabla1[[#This Row],[CODTRA7]]</f>
        <v>0</v>
      </c>
      <c r="BB897" s="7" t="e">
        <f ca="1">+Tabla1[[#This Row],[CODTRA8]]</f>
        <v>#NAME?</v>
      </c>
      <c r="BC897" s="7">
        <f>+Tabla1[[#This Row],[SEXO]]</f>
        <v>2</v>
      </c>
      <c r="BD897" s="7">
        <v>9589</v>
      </c>
      <c r="BE897" s="7"/>
      <c r="BF897" s="7">
        <v>959616135</v>
      </c>
      <c r="BG897" s="10" t="s">
        <v>1704</v>
      </c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</row>
    <row r="898" spans="1:88" ht="15" x14ac:dyDescent="0.25">
      <c r="A898">
        <v>897</v>
      </c>
      <c r="B898" s="28">
        <v>1256</v>
      </c>
      <c r="C898" s="28" t="s">
        <v>1466</v>
      </c>
      <c r="D898" s="45">
        <v>2898075</v>
      </c>
      <c r="E898" s="29" t="s">
        <v>3253</v>
      </c>
      <c r="F898" s="29" t="s">
        <v>3254</v>
      </c>
      <c r="G898" s="29" t="s">
        <v>1742</v>
      </c>
      <c r="H898" s="30">
        <f t="shared" si="137"/>
        <v>28527</v>
      </c>
      <c r="I898" s="29" t="s">
        <v>1710</v>
      </c>
      <c r="J898" s="28">
        <v>0</v>
      </c>
      <c r="K898" s="31">
        <v>0</v>
      </c>
      <c r="L898" s="7"/>
      <c r="M898" s="7"/>
      <c r="N898" s="7"/>
      <c r="O898" s="32" t="str">
        <f>"Retención Judicial "&amp;(Tabla1[[#This Row],[JUDICIAL]]*100)&amp;"%"</f>
        <v>Retención Judicial 0%</v>
      </c>
      <c r="P898" s="7"/>
      <c r="Q898" s="33">
        <f t="shared" si="142"/>
        <v>930</v>
      </c>
      <c r="R898" s="34">
        <f>+Tabla1[[#This Row],[MINIMO VITAL]]*9%</f>
        <v>83.7</v>
      </c>
      <c r="S898" s="7"/>
      <c r="T898" s="7">
        <f t="shared" ref="T898:T961" ca="1" si="143">IFERROR(DATEDIF(H898,TODAY(),"y")," ")</f>
        <v>41</v>
      </c>
      <c r="U898" s="7" t="str">
        <f t="shared" ref="U898:U961" si="144">IF(D898="","",REPT("0",8-LEN(D898))&amp;D898)</f>
        <v>02898075</v>
      </c>
      <c r="V898" s="7"/>
      <c r="W898" s="7"/>
      <c r="X898" s="7"/>
      <c r="Y898" s="7"/>
      <c r="Z898" s="7"/>
      <c r="AA898" s="8">
        <f>+Tabla1[[#This Row],[FECHA DE
NACIMIENTO]]</f>
        <v>28527</v>
      </c>
      <c r="AB898" s="20"/>
      <c r="AC898" s="7"/>
      <c r="AD898" s="7" t="str">
        <f>IF(COUNTIF(D$1:D897,D898)=0,"OK","Duplicado")</f>
        <v>OK</v>
      </c>
      <c r="AE898" s="7" t="str">
        <f t="shared" ref="AE898:AE961" ca="1" si="145">IF(TODAY()&lt;A898,"Pendiente",IF(TODAY()&gt;A898,"Inactivo","Activo"))</f>
        <v>Inactivo</v>
      </c>
      <c r="AF898" s="9" t="s">
        <v>1467</v>
      </c>
      <c r="AG898" s="9" t="str">
        <f t="shared" si="138"/>
        <v>CMAC</v>
      </c>
      <c r="AH898" s="7"/>
      <c r="AI898" s="7"/>
      <c r="AJ898" s="7"/>
      <c r="AK898" s="7"/>
      <c r="AL898" s="7"/>
      <c r="AM898" s="7"/>
      <c r="AN898" s="7"/>
      <c r="AO898" s="7" t="e">
        <f ca="1">SEPARARAPELLIDOS2018(Tabla1[[#This Row],[APELLIDOS Y NOMBRES]])</f>
        <v>#NAME?</v>
      </c>
      <c r="AP898" s="7">
        <f t="shared" ca="1" si="139"/>
        <v>0</v>
      </c>
      <c r="AQ898" s="7">
        <f t="shared" ca="1" si="140"/>
        <v>0</v>
      </c>
      <c r="AR898" s="7">
        <f t="shared" ca="1" si="141"/>
        <v>0</v>
      </c>
      <c r="AS898" s="7" t="e">
        <f ca="1">QuitarSimbolos(Tabla1[[#This Row],[CODTRA5]])</f>
        <v>#NAME?</v>
      </c>
      <c r="AT898" s="7" t="s">
        <v>1974</v>
      </c>
      <c r="AU898" s="7">
        <f t="shared" ref="AU898:AU961" si="146">IF(AT898="","",IF(AT898="MASCULINO",1,2))</f>
        <v>2</v>
      </c>
      <c r="AV898" s="7">
        <v>1</v>
      </c>
      <c r="AW898" s="7" t="str">
        <f>+Tabla1[[#This Row],[DNI23]]</f>
        <v>02898075</v>
      </c>
      <c r="AX898" s="7">
        <v>604</v>
      </c>
      <c r="AY898" s="11">
        <f>+Tabla1[[#This Row],[FECHA DE
NACIMIENTO]]</f>
        <v>28527</v>
      </c>
      <c r="AZ898" s="7">
        <f ca="1">+Tabla1[[#This Row],[CODTRA6]]</f>
        <v>0</v>
      </c>
      <c r="BA898" s="7">
        <f ca="1">+Tabla1[[#This Row],[CODTRA7]]</f>
        <v>0</v>
      </c>
      <c r="BB898" s="7" t="e">
        <f ca="1">+Tabla1[[#This Row],[CODTRA8]]</f>
        <v>#NAME?</v>
      </c>
      <c r="BC898" s="7">
        <f>+Tabla1[[#This Row],[SEXO]]</f>
        <v>2</v>
      </c>
      <c r="BD898" s="7">
        <v>9589</v>
      </c>
      <c r="BE898" s="7"/>
      <c r="BF898" s="7">
        <v>959616135</v>
      </c>
      <c r="BG898" s="10" t="s">
        <v>1704</v>
      </c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</row>
    <row r="899" spans="1:88" ht="15" x14ac:dyDescent="0.25">
      <c r="A899">
        <v>898</v>
      </c>
      <c r="B899" s="28">
        <v>1257</v>
      </c>
      <c r="C899" s="28" t="s">
        <v>1468</v>
      </c>
      <c r="D899" s="45">
        <v>2727473</v>
      </c>
      <c r="E899" s="29" t="s">
        <v>3255</v>
      </c>
      <c r="F899" s="29"/>
      <c r="G899" s="29" t="s">
        <v>1702</v>
      </c>
      <c r="H899" s="30">
        <f t="shared" ref="H899:H962" si="147">IFERROR(DATE(MID(E899,1,2),MID(E899,3,2),MID(E899,5,2))," ")</f>
        <v>24250</v>
      </c>
      <c r="I899" s="29"/>
      <c r="J899" s="28">
        <v>0</v>
      </c>
      <c r="K899" s="31">
        <v>0</v>
      </c>
      <c r="L899" s="7"/>
      <c r="M899" s="7"/>
      <c r="N899" s="7"/>
      <c r="O899" s="32" t="str">
        <f>"Retención Judicial "&amp;(Tabla1[[#This Row],[JUDICIAL]]*100)&amp;"%"</f>
        <v>Retención Judicial 0%</v>
      </c>
      <c r="P899" s="7"/>
      <c r="Q899" s="33">
        <f t="shared" si="142"/>
        <v>930</v>
      </c>
      <c r="R899" s="34">
        <f>+Tabla1[[#This Row],[MINIMO VITAL]]*9%</f>
        <v>83.7</v>
      </c>
      <c r="S899" s="7"/>
      <c r="T899" s="7">
        <f t="shared" ca="1" si="143"/>
        <v>52</v>
      </c>
      <c r="U899" s="7" t="str">
        <f t="shared" si="144"/>
        <v>02727473</v>
      </c>
      <c r="V899" s="7"/>
      <c r="W899" s="7"/>
      <c r="X899" s="7"/>
      <c r="Y899" s="7"/>
      <c r="Z899" s="7"/>
      <c r="AA899" s="8">
        <f>+Tabla1[[#This Row],[FECHA DE
NACIMIENTO]]</f>
        <v>24250</v>
      </c>
      <c r="AB899" s="20"/>
      <c r="AC899" s="7"/>
      <c r="AD899" s="7" t="str">
        <f>IF(COUNTIF(D$1:D898,D899)=0,"OK","Duplicado")</f>
        <v>OK</v>
      </c>
      <c r="AE899" s="7" t="str">
        <f t="shared" ca="1" si="145"/>
        <v>Inactivo</v>
      </c>
      <c r="AF899" s="9" t="s">
        <v>1469</v>
      </c>
      <c r="AG899" s="9" t="str">
        <f t="shared" ref="AG899:AG962" si="148">IF(AF899="","",IF(AF899="00","","CMAC"))</f>
        <v>CMAC</v>
      </c>
      <c r="AH899" s="7"/>
      <c r="AI899" s="7"/>
      <c r="AJ899" s="7"/>
      <c r="AK899" s="7"/>
      <c r="AL899" s="7"/>
      <c r="AM899" s="7"/>
      <c r="AN899" s="7"/>
      <c r="AO899" s="7" t="e">
        <f ca="1">SEPARARAPELLIDOS2018(Tabla1[[#This Row],[APELLIDOS Y NOMBRES]])</f>
        <v>#NAME?</v>
      </c>
      <c r="AP899" s="7">
        <f t="shared" ref="AP899:AP962" ca="1" si="149">IFERROR(IF(AO899="","",MID((REPLACE((AO899),(SEARCH("@",(AO899))),1,"")),(SEARCH("@",(REPLACE((AO899),(SEARCH("@",(AO899))),1,""))))+1,((LEN((REPLACE((AO899),(SEARCH("@",(AO899))),1,""))))-(SEARCH("@",(REPLACE((AO899),(SEARCH("@",(AO899))),1,""))))))),)</f>
        <v>0</v>
      </c>
      <c r="AQ899" s="7">
        <f t="shared" ref="AQ899:AQ962" ca="1" si="150">IFERROR(IF(AO899="","",LEFT(AO899,(SEARCH("@",AO899))-1)),)</f>
        <v>0</v>
      </c>
      <c r="AR899" s="7">
        <f t="shared" ref="AR899:AR962" ca="1" si="151">IFERROR(IF(AO899="","",LEFT((RIGHT(AO899,(LEN(AO899))-(SEARCH("@",AO899)))),(SEARCH("@",(RIGHT(AO899,(LEN(AO899))-(SEARCH("@",AO899))))))-1)),)</f>
        <v>0</v>
      </c>
      <c r="AS899" s="7" t="e">
        <f ca="1">QuitarSimbolos(Tabla1[[#This Row],[CODTRA5]])</f>
        <v>#NAME?</v>
      </c>
      <c r="AT899" s="7" t="s">
        <v>1974</v>
      </c>
      <c r="AU899" s="7">
        <f t="shared" si="146"/>
        <v>2</v>
      </c>
      <c r="AV899" s="7">
        <v>1</v>
      </c>
      <c r="AW899" s="7" t="str">
        <f>+Tabla1[[#This Row],[DNI23]]</f>
        <v>02727473</v>
      </c>
      <c r="AX899" s="7">
        <v>604</v>
      </c>
      <c r="AY899" s="11">
        <f>+Tabla1[[#This Row],[FECHA DE
NACIMIENTO]]</f>
        <v>24250</v>
      </c>
      <c r="AZ899" s="7">
        <f ca="1">+Tabla1[[#This Row],[CODTRA6]]</f>
        <v>0</v>
      </c>
      <c r="BA899" s="7">
        <f ca="1">+Tabla1[[#This Row],[CODTRA7]]</f>
        <v>0</v>
      </c>
      <c r="BB899" s="7" t="e">
        <f ca="1">+Tabla1[[#This Row],[CODTRA8]]</f>
        <v>#NAME?</v>
      </c>
      <c r="BC899" s="7">
        <f>+Tabla1[[#This Row],[SEXO]]</f>
        <v>2</v>
      </c>
      <c r="BD899" s="7">
        <v>9589</v>
      </c>
      <c r="BE899" s="7"/>
      <c r="BF899" s="7">
        <v>959616135</v>
      </c>
      <c r="BG899" s="10" t="s">
        <v>1704</v>
      </c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</row>
    <row r="900" spans="1:88" ht="15" x14ac:dyDescent="0.25">
      <c r="A900">
        <v>899</v>
      </c>
      <c r="B900" s="28">
        <v>191</v>
      </c>
      <c r="C900" s="28" t="s">
        <v>1470</v>
      </c>
      <c r="D900" s="45">
        <v>30831751</v>
      </c>
      <c r="E900" s="29" t="s">
        <v>3256</v>
      </c>
      <c r="F900" s="29" t="s">
        <v>1720</v>
      </c>
      <c r="G900" s="29" t="s">
        <v>1702</v>
      </c>
      <c r="H900" s="30">
        <f t="shared" si="147"/>
        <v>21617</v>
      </c>
      <c r="I900" s="29" t="s">
        <v>1720</v>
      </c>
      <c r="J900" s="28">
        <v>0</v>
      </c>
      <c r="K900" s="31">
        <v>0</v>
      </c>
      <c r="L900" s="7"/>
      <c r="M900" s="7"/>
      <c r="N900" s="7"/>
      <c r="O900" s="32" t="str">
        <f>"Retención Judicial "&amp;(Tabla1[[#This Row],[JUDICIAL]]*100)&amp;"%"</f>
        <v>Retención Judicial 0%</v>
      </c>
      <c r="P900" s="7"/>
      <c r="Q900" s="33">
        <f t="shared" ref="Q900:Q963" si="152">+Q899</f>
        <v>930</v>
      </c>
      <c r="R900" s="34">
        <f>+Tabla1[[#This Row],[MINIMO VITAL]]*9%</f>
        <v>83.7</v>
      </c>
      <c r="S900" s="7"/>
      <c r="T900" s="7">
        <f t="shared" ca="1" si="143"/>
        <v>60</v>
      </c>
      <c r="U900" s="7" t="str">
        <f t="shared" si="144"/>
        <v>30831751</v>
      </c>
      <c r="V900" s="7"/>
      <c r="W900" s="7"/>
      <c r="X900" s="7"/>
      <c r="Y900" s="7"/>
      <c r="Z900" s="7"/>
      <c r="AA900" s="8">
        <f>+Tabla1[[#This Row],[FECHA DE
NACIMIENTO]]</f>
        <v>21617</v>
      </c>
      <c r="AB900" s="20"/>
      <c r="AC900" s="7"/>
      <c r="AD900" s="7" t="str">
        <f>IF(COUNTIF(D$1:D899,D900)=0,"OK","Duplicado")</f>
        <v>OK</v>
      </c>
      <c r="AE900" s="7" t="str">
        <f t="shared" ca="1" si="145"/>
        <v>Inactivo</v>
      </c>
      <c r="AF900" s="9" t="s">
        <v>1720</v>
      </c>
      <c r="AG900" s="9" t="str">
        <f t="shared" si="148"/>
        <v/>
      </c>
      <c r="AH900" s="7"/>
      <c r="AI900" s="7"/>
      <c r="AJ900" s="7"/>
      <c r="AK900" s="7"/>
      <c r="AL900" s="7"/>
      <c r="AM900" s="7"/>
      <c r="AN900" s="7"/>
      <c r="AO900" s="7" t="e">
        <f ca="1">SEPARARAPELLIDOS2018(Tabla1[[#This Row],[APELLIDOS Y NOMBRES]])</f>
        <v>#NAME?</v>
      </c>
      <c r="AP900" s="7">
        <f t="shared" ca="1" si="149"/>
        <v>0</v>
      </c>
      <c r="AQ900" s="7">
        <f t="shared" ca="1" si="150"/>
        <v>0</v>
      </c>
      <c r="AR900" s="7">
        <f t="shared" ca="1" si="151"/>
        <v>0</v>
      </c>
      <c r="AS900" s="7" t="e">
        <f ca="1">QuitarSimbolos(Tabla1[[#This Row],[CODTRA5]])</f>
        <v>#NAME?</v>
      </c>
      <c r="AT900" s="7" t="s">
        <v>1703</v>
      </c>
      <c r="AU900" s="7">
        <f t="shared" si="146"/>
        <v>1</v>
      </c>
      <c r="AV900" s="7">
        <v>1</v>
      </c>
      <c r="AW900" s="7" t="str">
        <f>+Tabla1[[#This Row],[DNI23]]</f>
        <v>30831751</v>
      </c>
      <c r="AX900" s="7">
        <v>604</v>
      </c>
      <c r="AY900" s="11">
        <f>+Tabla1[[#This Row],[FECHA DE
NACIMIENTO]]</f>
        <v>21617</v>
      </c>
      <c r="AZ900" s="7">
        <f ca="1">+Tabla1[[#This Row],[CODTRA6]]</f>
        <v>0</v>
      </c>
      <c r="BA900" s="7">
        <f ca="1">+Tabla1[[#This Row],[CODTRA7]]</f>
        <v>0</v>
      </c>
      <c r="BB900" s="7" t="e">
        <f ca="1">+Tabla1[[#This Row],[CODTRA8]]</f>
        <v>#NAME?</v>
      </c>
      <c r="BC900" s="7">
        <f>+Tabla1[[#This Row],[SEXO]]</f>
        <v>1</v>
      </c>
      <c r="BD900" s="7">
        <v>9589</v>
      </c>
      <c r="BE900" s="7"/>
      <c r="BF900" s="7">
        <v>959616135</v>
      </c>
      <c r="BG900" s="10" t="s">
        <v>1704</v>
      </c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</row>
    <row r="901" spans="1:88" ht="15" x14ac:dyDescent="0.25">
      <c r="A901">
        <v>900</v>
      </c>
      <c r="B901" s="28">
        <v>1258</v>
      </c>
      <c r="C901" s="28" t="s">
        <v>1471</v>
      </c>
      <c r="D901" s="45">
        <v>71124772</v>
      </c>
      <c r="E901" s="29" t="s">
        <v>3257</v>
      </c>
      <c r="F901" s="29" t="s">
        <v>3258</v>
      </c>
      <c r="G901" s="29" t="s">
        <v>1736</v>
      </c>
      <c r="H901" s="30">
        <f t="shared" si="147"/>
        <v>34156</v>
      </c>
      <c r="I901" s="29" t="s">
        <v>1710</v>
      </c>
      <c r="J901" s="28">
        <v>0</v>
      </c>
      <c r="K901" s="31">
        <v>0</v>
      </c>
      <c r="L901" s="7"/>
      <c r="M901" s="7"/>
      <c r="N901" s="7"/>
      <c r="O901" s="32" t="str">
        <f>"Retención Judicial "&amp;(Tabla1[[#This Row],[JUDICIAL]]*100)&amp;"%"</f>
        <v>Retención Judicial 0%</v>
      </c>
      <c r="P901" s="7"/>
      <c r="Q901" s="33">
        <f t="shared" si="152"/>
        <v>930</v>
      </c>
      <c r="R901" s="34">
        <f>+Tabla1[[#This Row],[MINIMO VITAL]]*9%</f>
        <v>83.7</v>
      </c>
      <c r="S901" s="7"/>
      <c r="T901" s="7">
        <f t="shared" ca="1" si="143"/>
        <v>25</v>
      </c>
      <c r="U901" s="7" t="str">
        <f t="shared" si="144"/>
        <v>71124772</v>
      </c>
      <c r="V901" s="7"/>
      <c r="W901" s="7"/>
      <c r="X901" s="7"/>
      <c r="Y901" s="7"/>
      <c r="Z901" s="7"/>
      <c r="AA901" s="8">
        <f>+Tabla1[[#This Row],[FECHA DE
NACIMIENTO]]</f>
        <v>34156</v>
      </c>
      <c r="AB901" s="20"/>
      <c r="AC901" s="7"/>
      <c r="AD901" s="7" t="str">
        <f>IF(COUNTIF(D$1:D900,D901)=0,"OK","Duplicado")</f>
        <v>OK</v>
      </c>
      <c r="AE901" s="7" t="str">
        <f t="shared" ca="1" si="145"/>
        <v>Inactivo</v>
      </c>
      <c r="AF901" s="9" t="s">
        <v>1472</v>
      </c>
      <c r="AG901" s="9" t="str">
        <f t="shared" si="148"/>
        <v>CMAC</v>
      </c>
      <c r="AH901" s="7"/>
      <c r="AI901" s="7"/>
      <c r="AJ901" s="7"/>
      <c r="AK901" s="7"/>
      <c r="AL901" s="7"/>
      <c r="AM901" s="7"/>
      <c r="AN901" s="7"/>
      <c r="AO901" s="7" t="e">
        <f ca="1">SEPARARAPELLIDOS2018(Tabla1[[#This Row],[APELLIDOS Y NOMBRES]])</f>
        <v>#NAME?</v>
      </c>
      <c r="AP901" s="7">
        <f t="shared" ca="1" si="149"/>
        <v>0</v>
      </c>
      <c r="AQ901" s="7">
        <f t="shared" ca="1" si="150"/>
        <v>0</v>
      </c>
      <c r="AR901" s="7">
        <f t="shared" ca="1" si="151"/>
        <v>0</v>
      </c>
      <c r="AS901" s="7" t="e">
        <f ca="1">QuitarSimbolos(Tabla1[[#This Row],[CODTRA5]])</f>
        <v>#NAME?</v>
      </c>
      <c r="AT901" s="7" t="s">
        <v>1703</v>
      </c>
      <c r="AU901" s="7">
        <f t="shared" si="146"/>
        <v>1</v>
      </c>
      <c r="AV901" s="7">
        <v>1</v>
      </c>
      <c r="AW901" s="7" t="str">
        <f>+Tabla1[[#This Row],[DNI23]]</f>
        <v>71124772</v>
      </c>
      <c r="AX901" s="7">
        <v>604</v>
      </c>
      <c r="AY901" s="11">
        <f>+Tabla1[[#This Row],[FECHA DE
NACIMIENTO]]</f>
        <v>34156</v>
      </c>
      <c r="AZ901" s="7">
        <f ca="1">+Tabla1[[#This Row],[CODTRA6]]</f>
        <v>0</v>
      </c>
      <c r="BA901" s="7">
        <f ca="1">+Tabla1[[#This Row],[CODTRA7]]</f>
        <v>0</v>
      </c>
      <c r="BB901" s="7" t="e">
        <f ca="1">+Tabla1[[#This Row],[CODTRA8]]</f>
        <v>#NAME?</v>
      </c>
      <c r="BC901" s="7">
        <f>+Tabla1[[#This Row],[SEXO]]</f>
        <v>1</v>
      </c>
      <c r="BD901" s="7">
        <v>9589</v>
      </c>
      <c r="BE901" s="7"/>
      <c r="BF901" s="7">
        <v>959616135</v>
      </c>
      <c r="BG901" s="10" t="s">
        <v>1704</v>
      </c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</row>
    <row r="902" spans="1:88" ht="15" x14ac:dyDescent="0.25">
      <c r="A902">
        <v>901</v>
      </c>
      <c r="B902" s="28">
        <v>302</v>
      </c>
      <c r="C902" s="28" t="s">
        <v>3594</v>
      </c>
      <c r="D902" s="45">
        <v>9594136</v>
      </c>
      <c r="E902" s="35" t="s">
        <v>3259</v>
      </c>
      <c r="F902" s="35" t="s">
        <v>3722</v>
      </c>
      <c r="G902" s="35" t="s">
        <v>1757</v>
      </c>
      <c r="H902" s="30">
        <f t="shared" si="147"/>
        <v>24306</v>
      </c>
      <c r="I902" s="29" t="s">
        <v>1710</v>
      </c>
      <c r="J902" s="28">
        <v>0</v>
      </c>
      <c r="K902" s="31">
        <v>0</v>
      </c>
      <c r="L902" s="7"/>
      <c r="M902" s="7"/>
      <c r="N902" s="7"/>
      <c r="O902" s="32" t="str">
        <f>"Retención Judicial "&amp;(Tabla1[[#This Row],[JUDICIAL]]*100)&amp;"%"</f>
        <v>Retención Judicial 0%</v>
      </c>
      <c r="P902" s="7"/>
      <c r="Q902" s="33">
        <f t="shared" si="152"/>
        <v>930</v>
      </c>
      <c r="R902" s="34">
        <f>+Tabla1[[#This Row],[MINIMO VITAL]]*9%</f>
        <v>83.7</v>
      </c>
      <c r="S902" s="7"/>
      <c r="T902" s="7">
        <f t="shared" ca="1" si="143"/>
        <v>52</v>
      </c>
      <c r="U902" s="7" t="str">
        <f t="shared" si="144"/>
        <v>09594136</v>
      </c>
      <c r="V902" s="7"/>
      <c r="W902" s="7"/>
      <c r="X902" s="7"/>
      <c r="Y902" s="7"/>
      <c r="Z902" s="7"/>
      <c r="AA902" s="8">
        <f>+Tabla1[[#This Row],[FECHA DE
NACIMIENTO]]</f>
        <v>24306</v>
      </c>
      <c r="AB902" s="20"/>
      <c r="AC902" s="7"/>
      <c r="AD902" s="7" t="str">
        <f>IF(COUNTIF(D$1:D901,D902)=0,"OK","Duplicado")</f>
        <v>OK</v>
      </c>
      <c r="AE902" s="7" t="str">
        <f t="shared" ca="1" si="145"/>
        <v>Inactivo</v>
      </c>
      <c r="AF902" s="9" t="s">
        <v>1720</v>
      </c>
      <c r="AG902" s="9" t="str">
        <f t="shared" si="148"/>
        <v/>
      </c>
      <c r="AH902" s="7"/>
      <c r="AI902" s="7"/>
      <c r="AJ902" s="7"/>
      <c r="AK902" s="7"/>
      <c r="AL902" s="7"/>
      <c r="AM902" s="7"/>
      <c r="AN902" s="7"/>
      <c r="AO902" s="7" t="e">
        <f ca="1">SEPARARAPELLIDOS2018(Tabla1[[#This Row],[APELLIDOS Y NOMBRES]])</f>
        <v>#NAME?</v>
      </c>
      <c r="AP902" s="7">
        <f t="shared" ca="1" si="149"/>
        <v>0</v>
      </c>
      <c r="AQ902" s="7">
        <f t="shared" ca="1" si="150"/>
        <v>0</v>
      </c>
      <c r="AR902" s="7">
        <f t="shared" ca="1" si="151"/>
        <v>0</v>
      </c>
      <c r="AS902" s="7" t="e">
        <f ca="1">QuitarSimbolos(Tabla1[[#This Row],[CODTRA5]])</f>
        <v>#NAME?</v>
      </c>
      <c r="AT902" s="7" t="s">
        <v>1703</v>
      </c>
      <c r="AU902" s="7">
        <f t="shared" si="146"/>
        <v>1</v>
      </c>
      <c r="AV902" s="7">
        <v>1</v>
      </c>
      <c r="AW902" s="7" t="str">
        <f>+Tabla1[[#This Row],[DNI23]]</f>
        <v>09594136</v>
      </c>
      <c r="AX902" s="7">
        <v>604</v>
      </c>
      <c r="AY902" s="11">
        <f>+Tabla1[[#This Row],[FECHA DE
NACIMIENTO]]</f>
        <v>24306</v>
      </c>
      <c r="AZ902" s="7">
        <f ca="1">+Tabla1[[#This Row],[CODTRA6]]</f>
        <v>0</v>
      </c>
      <c r="BA902" s="7">
        <f ca="1">+Tabla1[[#This Row],[CODTRA7]]</f>
        <v>0</v>
      </c>
      <c r="BB902" s="7" t="e">
        <f ca="1">+Tabla1[[#This Row],[CODTRA8]]</f>
        <v>#NAME?</v>
      </c>
      <c r="BC902" s="7">
        <f>+Tabla1[[#This Row],[SEXO]]</f>
        <v>1</v>
      </c>
      <c r="BD902" s="7">
        <v>9589</v>
      </c>
      <c r="BE902" s="7"/>
      <c r="BF902" s="7">
        <v>959616135</v>
      </c>
      <c r="BG902" s="10" t="s">
        <v>1704</v>
      </c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</row>
    <row r="903" spans="1:88" ht="15" x14ac:dyDescent="0.25">
      <c r="A903">
        <v>902</v>
      </c>
      <c r="B903" s="28">
        <v>1259</v>
      </c>
      <c r="C903" s="28" t="s">
        <v>1473</v>
      </c>
      <c r="D903" s="45">
        <v>73235431</v>
      </c>
      <c r="E903" s="35" t="s">
        <v>3260</v>
      </c>
      <c r="F903" s="29" t="s">
        <v>3261</v>
      </c>
      <c r="G903" s="29" t="s">
        <v>1742</v>
      </c>
      <c r="H903" s="30">
        <f t="shared" si="147"/>
        <v>36254</v>
      </c>
      <c r="I903" s="29" t="s">
        <v>1710</v>
      </c>
      <c r="J903" s="28">
        <v>0</v>
      </c>
      <c r="K903" s="31">
        <v>0</v>
      </c>
      <c r="L903" s="7"/>
      <c r="M903" s="7"/>
      <c r="N903" s="7"/>
      <c r="O903" s="32" t="str">
        <f>"Retención Judicial "&amp;(Tabla1[[#This Row],[JUDICIAL]]*100)&amp;"%"</f>
        <v>Retención Judicial 0%</v>
      </c>
      <c r="P903" s="7"/>
      <c r="Q903" s="33">
        <f t="shared" si="152"/>
        <v>930</v>
      </c>
      <c r="R903" s="34">
        <f>+Tabla1[[#This Row],[MINIMO VITAL]]*9%</f>
        <v>83.7</v>
      </c>
      <c r="S903" s="7"/>
      <c r="T903" s="7">
        <f t="shared" ca="1" si="143"/>
        <v>20</v>
      </c>
      <c r="U903" s="7" t="str">
        <f t="shared" si="144"/>
        <v>73235431</v>
      </c>
      <c r="V903" s="7"/>
      <c r="W903" s="7"/>
      <c r="X903" s="7"/>
      <c r="Y903" s="7"/>
      <c r="Z903" s="7"/>
      <c r="AA903" s="8">
        <f>+Tabla1[[#This Row],[FECHA DE
NACIMIENTO]]</f>
        <v>36254</v>
      </c>
      <c r="AB903" s="20"/>
      <c r="AC903" s="7"/>
      <c r="AD903" s="7" t="str">
        <f>IF(COUNTIF(D$1:D902,D903)=0,"OK","Duplicado")</f>
        <v>OK</v>
      </c>
      <c r="AE903" s="7" t="str">
        <f t="shared" ca="1" si="145"/>
        <v>Inactivo</v>
      </c>
      <c r="AF903" s="9" t="s">
        <v>1474</v>
      </c>
      <c r="AG903" s="9" t="str">
        <f t="shared" si="148"/>
        <v>CMAC</v>
      </c>
      <c r="AH903" s="7"/>
      <c r="AI903" s="7"/>
      <c r="AJ903" s="7"/>
      <c r="AK903" s="7"/>
      <c r="AL903" s="7"/>
      <c r="AM903" s="7"/>
      <c r="AN903" s="7"/>
      <c r="AO903" s="7" t="e">
        <f ca="1">SEPARARAPELLIDOS2018(Tabla1[[#This Row],[APELLIDOS Y NOMBRES]])</f>
        <v>#NAME?</v>
      </c>
      <c r="AP903" s="7">
        <f t="shared" ca="1" si="149"/>
        <v>0</v>
      </c>
      <c r="AQ903" s="7">
        <f t="shared" ca="1" si="150"/>
        <v>0</v>
      </c>
      <c r="AR903" s="7">
        <f t="shared" ca="1" si="151"/>
        <v>0</v>
      </c>
      <c r="AS903" s="7" t="e">
        <f ca="1">QuitarSimbolos(Tabla1[[#This Row],[CODTRA5]])</f>
        <v>#NAME?</v>
      </c>
      <c r="AT903" s="7" t="s">
        <v>1974</v>
      </c>
      <c r="AU903" s="7">
        <f t="shared" si="146"/>
        <v>2</v>
      </c>
      <c r="AV903" s="7">
        <v>1</v>
      </c>
      <c r="AW903" s="7" t="str">
        <f>+Tabla1[[#This Row],[DNI23]]</f>
        <v>73235431</v>
      </c>
      <c r="AX903" s="7">
        <v>604</v>
      </c>
      <c r="AY903" s="11">
        <f>+Tabla1[[#This Row],[FECHA DE
NACIMIENTO]]</f>
        <v>36254</v>
      </c>
      <c r="AZ903" s="7">
        <f ca="1">+Tabla1[[#This Row],[CODTRA6]]</f>
        <v>0</v>
      </c>
      <c r="BA903" s="7">
        <f ca="1">+Tabla1[[#This Row],[CODTRA7]]</f>
        <v>0</v>
      </c>
      <c r="BB903" s="7" t="e">
        <f ca="1">+Tabla1[[#This Row],[CODTRA8]]</f>
        <v>#NAME?</v>
      </c>
      <c r="BC903" s="7">
        <f>+Tabla1[[#This Row],[SEXO]]</f>
        <v>2</v>
      </c>
      <c r="BD903" s="7">
        <v>9589</v>
      </c>
      <c r="BE903" s="7"/>
      <c r="BF903" s="7">
        <v>959616135</v>
      </c>
      <c r="BG903" s="10" t="s">
        <v>1704</v>
      </c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</row>
    <row r="904" spans="1:88" ht="15" x14ac:dyDescent="0.25">
      <c r="A904">
        <v>903</v>
      </c>
      <c r="B904" s="28">
        <v>1260</v>
      </c>
      <c r="C904" s="28" t="s">
        <v>1475</v>
      </c>
      <c r="D904" s="45">
        <v>30863223</v>
      </c>
      <c r="E904" s="29" t="s">
        <v>3262</v>
      </c>
      <c r="F904" s="29"/>
      <c r="G904" s="29" t="s">
        <v>1702</v>
      </c>
      <c r="H904" s="30">
        <f t="shared" si="147"/>
        <v>25374</v>
      </c>
      <c r="I904" s="29"/>
      <c r="J904" s="28">
        <v>0</v>
      </c>
      <c r="K904" s="31">
        <v>0</v>
      </c>
      <c r="L904" s="7"/>
      <c r="M904" s="7"/>
      <c r="N904" s="7"/>
      <c r="O904" s="32" t="str">
        <f>"Retención Judicial "&amp;(Tabla1[[#This Row],[JUDICIAL]]*100)&amp;"%"</f>
        <v>Retención Judicial 0%</v>
      </c>
      <c r="P904" s="7"/>
      <c r="Q904" s="33">
        <f t="shared" si="152"/>
        <v>930</v>
      </c>
      <c r="R904" s="34">
        <f>+Tabla1[[#This Row],[MINIMO VITAL]]*9%</f>
        <v>83.7</v>
      </c>
      <c r="S904" s="7"/>
      <c r="T904" s="7">
        <f t="shared" ca="1" si="143"/>
        <v>49</v>
      </c>
      <c r="U904" s="7" t="str">
        <f t="shared" si="144"/>
        <v>30863223</v>
      </c>
      <c r="V904" s="7"/>
      <c r="W904" s="7"/>
      <c r="X904" s="7"/>
      <c r="Y904" s="7"/>
      <c r="Z904" s="7"/>
      <c r="AA904" s="8">
        <f>+Tabla1[[#This Row],[FECHA DE
NACIMIENTO]]</f>
        <v>25374</v>
      </c>
      <c r="AB904" s="20">
        <v>3.1</v>
      </c>
      <c r="AC904" s="7"/>
      <c r="AD904" s="7" t="str">
        <f>IF(COUNTIF(D$1:D903,D904)=0,"OK","Duplicado")</f>
        <v>OK</v>
      </c>
      <c r="AE904" s="7" t="str">
        <f t="shared" ca="1" si="145"/>
        <v>Inactivo</v>
      </c>
      <c r="AF904" s="9" t="s">
        <v>1476</v>
      </c>
      <c r="AG904" s="9" t="str">
        <f t="shared" si="148"/>
        <v>CMAC</v>
      </c>
      <c r="AH904" s="7"/>
      <c r="AI904" s="7"/>
      <c r="AJ904" s="7"/>
      <c r="AK904" s="7"/>
      <c r="AL904" s="7"/>
      <c r="AM904" s="7"/>
      <c r="AN904" s="7"/>
      <c r="AO904" s="7" t="e">
        <f ca="1">SEPARARAPELLIDOS2018(Tabla1[[#This Row],[APELLIDOS Y NOMBRES]])</f>
        <v>#NAME?</v>
      </c>
      <c r="AP904" s="7">
        <f t="shared" ca="1" si="149"/>
        <v>0</v>
      </c>
      <c r="AQ904" s="7">
        <f t="shared" ca="1" si="150"/>
        <v>0</v>
      </c>
      <c r="AR904" s="7">
        <f t="shared" ca="1" si="151"/>
        <v>0</v>
      </c>
      <c r="AS904" s="7" t="e">
        <f ca="1">QuitarSimbolos(Tabla1[[#This Row],[CODTRA5]])</f>
        <v>#NAME?</v>
      </c>
      <c r="AT904" s="7" t="s">
        <v>1974</v>
      </c>
      <c r="AU904" s="7">
        <f t="shared" si="146"/>
        <v>2</v>
      </c>
      <c r="AV904" s="7">
        <v>1</v>
      </c>
      <c r="AW904" s="7" t="str">
        <f>+Tabla1[[#This Row],[DNI23]]</f>
        <v>30863223</v>
      </c>
      <c r="AX904" s="7">
        <v>604</v>
      </c>
      <c r="AY904" s="11">
        <f>+Tabla1[[#This Row],[FECHA DE
NACIMIENTO]]</f>
        <v>25374</v>
      </c>
      <c r="AZ904" s="7">
        <f ca="1">+Tabla1[[#This Row],[CODTRA6]]</f>
        <v>0</v>
      </c>
      <c r="BA904" s="7">
        <f ca="1">+Tabla1[[#This Row],[CODTRA7]]</f>
        <v>0</v>
      </c>
      <c r="BB904" s="7" t="e">
        <f ca="1">+Tabla1[[#This Row],[CODTRA8]]</f>
        <v>#NAME?</v>
      </c>
      <c r="BC904" s="7">
        <f>+Tabla1[[#This Row],[SEXO]]</f>
        <v>2</v>
      </c>
      <c r="BD904" s="7">
        <v>9589</v>
      </c>
      <c r="BE904" s="7"/>
      <c r="BF904" s="7">
        <v>959616135</v>
      </c>
      <c r="BG904" s="10" t="s">
        <v>1704</v>
      </c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</row>
    <row r="905" spans="1:88" ht="15" x14ac:dyDescent="0.25">
      <c r="A905">
        <v>904</v>
      </c>
      <c r="B905" s="28">
        <v>1261</v>
      </c>
      <c r="C905" s="28" t="s">
        <v>1477</v>
      </c>
      <c r="D905" s="45">
        <v>46258315</v>
      </c>
      <c r="E905" s="29" t="s">
        <v>3263</v>
      </c>
      <c r="F905" s="29" t="s">
        <v>3264</v>
      </c>
      <c r="G905" s="29" t="s">
        <v>1736</v>
      </c>
      <c r="H905" s="30">
        <f t="shared" si="147"/>
        <v>32904</v>
      </c>
      <c r="I905" s="29" t="s">
        <v>1710</v>
      </c>
      <c r="J905" s="28">
        <v>0</v>
      </c>
      <c r="K905" s="31">
        <v>0</v>
      </c>
      <c r="L905" s="7"/>
      <c r="M905" s="7"/>
      <c r="N905" s="7"/>
      <c r="O905" s="32" t="str">
        <f>"Retención Judicial "&amp;(Tabla1[[#This Row],[JUDICIAL]]*100)&amp;"%"</f>
        <v>Retención Judicial 0%</v>
      </c>
      <c r="P905" s="7"/>
      <c r="Q905" s="33">
        <f t="shared" si="152"/>
        <v>930</v>
      </c>
      <c r="R905" s="34">
        <f>+Tabla1[[#This Row],[MINIMO VITAL]]*9%</f>
        <v>83.7</v>
      </c>
      <c r="S905" s="7"/>
      <c r="T905" s="7">
        <f t="shared" ca="1" si="143"/>
        <v>29</v>
      </c>
      <c r="U905" s="7" t="str">
        <f t="shared" si="144"/>
        <v>46258315</v>
      </c>
      <c r="V905" s="7"/>
      <c r="W905" s="7"/>
      <c r="X905" s="7"/>
      <c r="Y905" s="7"/>
      <c r="Z905" s="7"/>
      <c r="AA905" s="8">
        <f>+Tabla1[[#This Row],[FECHA DE
NACIMIENTO]]</f>
        <v>32904</v>
      </c>
      <c r="AB905" s="20"/>
      <c r="AC905" s="7"/>
      <c r="AD905" s="7" t="str">
        <f>IF(COUNTIF(D$1:D904,D905)=0,"OK","Duplicado")</f>
        <v>OK</v>
      </c>
      <c r="AE905" s="7" t="str">
        <f t="shared" ca="1" si="145"/>
        <v>Inactivo</v>
      </c>
      <c r="AF905" s="9" t="s">
        <v>1478</v>
      </c>
      <c r="AG905" s="9" t="str">
        <f t="shared" si="148"/>
        <v>CMAC</v>
      </c>
      <c r="AH905" s="7"/>
      <c r="AI905" s="7"/>
      <c r="AJ905" s="7"/>
      <c r="AK905" s="7"/>
      <c r="AL905" s="7"/>
      <c r="AM905" s="7"/>
      <c r="AN905" s="7"/>
      <c r="AO905" s="7" t="e">
        <f ca="1">SEPARARAPELLIDOS2018(Tabla1[[#This Row],[APELLIDOS Y NOMBRES]])</f>
        <v>#NAME?</v>
      </c>
      <c r="AP905" s="7">
        <f t="shared" ca="1" si="149"/>
        <v>0</v>
      </c>
      <c r="AQ905" s="7">
        <f t="shared" ca="1" si="150"/>
        <v>0</v>
      </c>
      <c r="AR905" s="7">
        <f t="shared" ca="1" si="151"/>
        <v>0</v>
      </c>
      <c r="AS905" s="7" t="e">
        <f ca="1">QuitarSimbolos(Tabla1[[#This Row],[CODTRA5]])</f>
        <v>#NAME?</v>
      </c>
      <c r="AT905" s="7" t="s">
        <v>1703</v>
      </c>
      <c r="AU905" s="7">
        <f t="shared" si="146"/>
        <v>1</v>
      </c>
      <c r="AV905" s="7">
        <v>1</v>
      </c>
      <c r="AW905" s="7" t="str">
        <f>+Tabla1[[#This Row],[DNI23]]</f>
        <v>46258315</v>
      </c>
      <c r="AX905" s="7">
        <v>604</v>
      </c>
      <c r="AY905" s="11">
        <f>+Tabla1[[#This Row],[FECHA DE
NACIMIENTO]]</f>
        <v>32904</v>
      </c>
      <c r="AZ905" s="7">
        <f ca="1">+Tabla1[[#This Row],[CODTRA6]]</f>
        <v>0</v>
      </c>
      <c r="BA905" s="7">
        <f ca="1">+Tabla1[[#This Row],[CODTRA7]]</f>
        <v>0</v>
      </c>
      <c r="BB905" s="7" t="e">
        <f ca="1">+Tabla1[[#This Row],[CODTRA8]]</f>
        <v>#NAME?</v>
      </c>
      <c r="BC905" s="7">
        <f>+Tabla1[[#This Row],[SEXO]]</f>
        <v>1</v>
      </c>
      <c r="BD905" s="7">
        <v>9589</v>
      </c>
      <c r="BE905" s="7"/>
      <c r="BF905" s="7">
        <v>959616135</v>
      </c>
      <c r="BG905" s="10" t="s">
        <v>1704</v>
      </c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</row>
    <row r="906" spans="1:88" ht="15" x14ac:dyDescent="0.25">
      <c r="A906">
        <v>905</v>
      </c>
      <c r="B906" s="28">
        <v>1262</v>
      </c>
      <c r="C906" s="28" t="s">
        <v>1479</v>
      </c>
      <c r="D906" s="45">
        <v>73145674</v>
      </c>
      <c r="E906" s="29" t="s">
        <v>3265</v>
      </c>
      <c r="F906" s="29"/>
      <c r="G906" s="29" t="s">
        <v>1702</v>
      </c>
      <c r="H906" s="30">
        <f t="shared" si="147"/>
        <v>34290</v>
      </c>
      <c r="I906" s="29"/>
      <c r="J906" s="28">
        <v>0</v>
      </c>
      <c r="K906" s="31">
        <v>0</v>
      </c>
      <c r="L906" s="7"/>
      <c r="M906" s="7"/>
      <c r="N906" s="7"/>
      <c r="O906" s="32" t="str">
        <f>"Retención Judicial "&amp;(Tabla1[[#This Row],[JUDICIAL]]*100)&amp;"%"</f>
        <v>Retención Judicial 0%</v>
      </c>
      <c r="P906" s="7"/>
      <c r="Q906" s="33">
        <f t="shared" si="152"/>
        <v>930</v>
      </c>
      <c r="R906" s="34">
        <f>+Tabla1[[#This Row],[MINIMO VITAL]]*9%</f>
        <v>83.7</v>
      </c>
      <c r="S906" s="7"/>
      <c r="T906" s="7">
        <f t="shared" ca="1" si="143"/>
        <v>25</v>
      </c>
      <c r="U906" s="7" t="str">
        <f t="shared" si="144"/>
        <v>73145674</v>
      </c>
      <c r="V906" s="7"/>
      <c r="W906" s="7"/>
      <c r="X906" s="7"/>
      <c r="Y906" s="7"/>
      <c r="Z906" s="7"/>
      <c r="AA906" s="8">
        <f>+Tabla1[[#This Row],[FECHA DE
NACIMIENTO]]</f>
        <v>34290</v>
      </c>
      <c r="AB906" s="20"/>
      <c r="AC906" s="7"/>
      <c r="AD906" s="7" t="str">
        <f>IF(COUNTIF(D$1:D905,D906)=0,"OK","Duplicado")</f>
        <v>OK</v>
      </c>
      <c r="AE906" s="7" t="str">
        <f t="shared" ca="1" si="145"/>
        <v>Inactivo</v>
      </c>
      <c r="AF906" s="9" t="s">
        <v>1480</v>
      </c>
      <c r="AG906" s="9" t="str">
        <f t="shared" si="148"/>
        <v>CMAC</v>
      </c>
      <c r="AH906" s="7"/>
      <c r="AI906" s="7"/>
      <c r="AJ906" s="7"/>
      <c r="AK906" s="7"/>
      <c r="AL906" s="7"/>
      <c r="AM906" s="7"/>
      <c r="AN906" s="7"/>
      <c r="AO906" s="7" t="e">
        <f ca="1">SEPARARAPELLIDOS2018(Tabla1[[#This Row],[APELLIDOS Y NOMBRES]])</f>
        <v>#NAME?</v>
      </c>
      <c r="AP906" s="7">
        <f t="shared" ca="1" si="149"/>
        <v>0</v>
      </c>
      <c r="AQ906" s="7">
        <f t="shared" ca="1" si="150"/>
        <v>0</v>
      </c>
      <c r="AR906" s="7">
        <f t="shared" ca="1" si="151"/>
        <v>0</v>
      </c>
      <c r="AS906" s="7" t="e">
        <f ca="1">QuitarSimbolos(Tabla1[[#This Row],[CODTRA5]])</f>
        <v>#NAME?</v>
      </c>
      <c r="AT906" s="7" t="s">
        <v>1703</v>
      </c>
      <c r="AU906" s="7">
        <f t="shared" si="146"/>
        <v>1</v>
      </c>
      <c r="AV906" s="7">
        <v>1</v>
      </c>
      <c r="AW906" s="7" t="str">
        <f>+Tabla1[[#This Row],[DNI23]]</f>
        <v>73145674</v>
      </c>
      <c r="AX906" s="7">
        <v>604</v>
      </c>
      <c r="AY906" s="11">
        <f>+Tabla1[[#This Row],[FECHA DE
NACIMIENTO]]</f>
        <v>34290</v>
      </c>
      <c r="AZ906" s="7">
        <f ca="1">+Tabla1[[#This Row],[CODTRA6]]</f>
        <v>0</v>
      </c>
      <c r="BA906" s="7">
        <f ca="1">+Tabla1[[#This Row],[CODTRA7]]</f>
        <v>0</v>
      </c>
      <c r="BB906" s="7" t="e">
        <f ca="1">+Tabla1[[#This Row],[CODTRA8]]</f>
        <v>#NAME?</v>
      </c>
      <c r="BC906" s="7">
        <f>+Tabla1[[#This Row],[SEXO]]</f>
        <v>1</v>
      </c>
      <c r="BD906" s="7">
        <v>9589</v>
      </c>
      <c r="BE906" s="7"/>
      <c r="BF906" s="7">
        <v>959616135</v>
      </c>
      <c r="BG906" s="10" t="s">
        <v>1704</v>
      </c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</row>
    <row r="907" spans="1:88" ht="15" x14ac:dyDescent="0.25">
      <c r="A907">
        <v>906</v>
      </c>
      <c r="B907" s="28">
        <v>348</v>
      </c>
      <c r="C907" s="28" t="s">
        <v>1481</v>
      </c>
      <c r="D907" s="45">
        <v>4625417</v>
      </c>
      <c r="E907" s="29" t="s">
        <v>3266</v>
      </c>
      <c r="F907" s="29" t="s">
        <v>3267</v>
      </c>
      <c r="G907" s="29" t="s">
        <v>1742</v>
      </c>
      <c r="H907" s="30">
        <f t="shared" si="147"/>
        <v>22452</v>
      </c>
      <c r="I907" s="29" t="s">
        <v>1737</v>
      </c>
      <c r="J907" s="28">
        <v>0</v>
      </c>
      <c r="K907" s="31">
        <v>0</v>
      </c>
      <c r="L907" s="7"/>
      <c r="M907" s="7"/>
      <c r="N907" s="7"/>
      <c r="O907" s="32" t="str">
        <f>"Retención Judicial "&amp;(Tabla1[[#This Row],[JUDICIAL]]*100)&amp;"%"</f>
        <v>Retención Judicial 0%</v>
      </c>
      <c r="P907" s="7"/>
      <c r="Q907" s="33">
        <f t="shared" si="152"/>
        <v>930</v>
      </c>
      <c r="R907" s="34">
        <f>+Tabla1[[#This Row],[MINIMO VITAL]]*9%</f>
        <v>83.7</v>
      </c>
      <c r="S907" s="7"/>
      <c r="T907" s="7">
        <f t="shared" ca="1" si="143"/>
        <v>57</v>
      </c>
      <c r="U907" s="7" t="str">
        <f t="shared" si="144"/>
        <v>04625417</v>
      </c>
      <c r="V907" s="7"/>
      <c r="W907" s="7"/>
      <c r="X907" s="7"/>
      <c r="Y907" s="7"/>
      <c r="Z907" s="7"/>
      <c r="AA907" s="8">
        <f>+Tabla1[[#This Row],[FECHA DE
NACIMIENTO]]</f>
        <v>22452</v>
      </c>
      <c r="AB907" s="20"/>
      <c r="AC907" s="7"/>
      <c r="AD907" s="7" t="str">
        <f>IF(COUNTIF(D$1:D906,D907)=0,"OK","Duplicado")</f>
        <v>OK</v>
      </c>
      <c r="AE907" s="7" t="str">
        <f t="shared" ca="1" si="145"/>
        <v>Inactivo</v>
      </c>
      <c r="AF907" s="9" t="s">
        <v>1482</v>
      </c>
      <c r="AG907" s="9" t="str">
        <f t="shared" si="148"/>
        <v>CMAC</v>
      </c>
      <c r="AH907" s="7"/>
      <c r="AI907" s="7"/>
      <c r="AJ907" s="7"/>
      <c r="AK907" s="7"/>
      <c r="AL907" s="7"/>
      <c r="AM907" s="7"/>
      <c r="AN907" s="7"/>
      <c r="AO907" s="7" t="e">
        <f ca="1">SEPARARAPELLIDOS2018(Tabla1[[#This Row],[APELLIDOS Y NOMBRES]])</f>
        <v>#NAME?</v>
      </c>
      <c r="AP907" s="7">
        <f t="shared" ca="1" si="149"/>
        <v>0</v>
      </c>
      <c r="AQ907" s="7">
        <f t="shared" ca="1" si="150"/>
        <v>0</v>
      </c>
      <c r="AR907" s="7">
        <f t="shared" ca="1" si="151"/>
        <v>0</v>
      </c>
      <c r="AS907" s="7" t="e">
        <f ca="1">QuitarSimbolos(Tabla1[[#This Row],[CODTRA5]])</f>
        <v>#NAME?</v>
      </c>
      <c r="AT907" s="7" t="s">
        <v>1974</v>
      </c>
      <c r="AU907" s="7">
        <f t="shared" si="146"/>
        <v>2</v>
      </c>
      <c r="AV907" s="7">
        <v>1</v>
      </c>
      <c r="AW907" s="7" t="str">
        <f>+Tabla1[[#This Row],[DNI23]]</f>
        <v>04625417</v>
      </c>
      <c r="AX907" s="7">
        <v>604</v>
      </c>
      <c r="AY907" s="11">
        <f>+Tabla1[[#This Row],[FECHA DE
NACIMIENTO]]</f>
        <v>22452</v>
      </c>
      <c r="AZ907" s="7">
        <f ca="1">+Tabla1[[#This Row],[CODTRA6]]</f>
        <v>0</v>
      </c>
      <c r="BA907" s="7">
        <f ca="1">+Tabla1[[#This Row],[CODTRA7]]</f>
        <v>0</v>
      </c>
      <c r="BB907" s="7" t="e">
        <f ca="1">+Tabla1[[#This Row],[CODTRA8]]</f>
        <v>#NAME?</v>
      </c>
      <c r="BC907" s="7">
        <f>+Tabla1[[#This Row],[SEXO]]</f>
        <v>2</v>
      </c>
      <c r="BD907" s="7">
        <v>9589</v>
      </c>
      <c r="BE907" s="7"/>
      <c r="BF907" s="7">
        <v>959616135</v>
      </c>
      <c r="BG907" s="10" t="s">
        <v>1704</v>
      </c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</row>
    <row r="908" spans="1:88" ht="15" x14ac:dyDescent="0.25">
      <c r="A908">
        <v>907</v>
      </c>
      <c r="B908" s="28">
        <v>368</v>
      </c>
      <c r="C908" s="28" t="s">
        <v>1483</v>
      </c>
      <c r="D908" s="45">
        <v>43843885</v>
      </c>
      <c r="E908" s="35" t="s">
        <v>3268</v>
      </c>
      <c r="F908" s="29"/>
      <c r="G908" s="29" t="s">
        <v>1702</v>
      </c>
      <c r="H908" s="30">
        <f t="shared" si="147"/>
        <v>31636</v>
      </c>
      <c r="I908" s="29" t="s">
        <v>1720</v>
      </c>
      <c r="J908" s="28">
        <v>0</v>
      </c>
      <c r="K908" s="31">
        <v>0</v>
      </c>
      <c r="L908" s="7"/>
      <c r="M908" s="7"/>
      <c r="N908" s="7"/>
      <c r="O908" s="32" t="str">
        <f>"Retención Judicial "&amp;(Tabla1[[#This Row],[JUDICIAL]]*100)&amp;"%"</f>
        <v>Retención Judicial 0%</v>
      </c>
      <c r="P908" s="7"/>
      <c r="Q908" s="33">
        <f t="shared" si="152"/>
        <v>930</v>
      </c>
      <c r="R908" s="34">
        <f>+Tabla1[[#This Row],[MINIMO VITAL]]*9%</f>
        <v>83.7</v>
      </c>
      <c r="S908" s="7"/>
      <c r="T908" s="7">
        <f t="shared" ca="1" si="143"/>
        <v>32</v>
      </c>
      <c r="U908" s="7" t="str">
        <f t="shared" si="144"/>
        <v>43843885</v>
      </c>
      <c r="V908" s="7"/>
      <c r="W908" s="7"/>
      <c r="X908" s="7"/>
      <c r="Y908" s="7"/>
      <c r="Z908" s="7"/>
      <c r="AA908" s="8">
        <f>+Tabla1[[#This Row],[FECHA DE
NACIMIENTO]]</f>
        <v>31636</v>
      </c>
      <c r="AB908" s="20"/>
      <c r="AC908" s="7"/>
      <c r="AD908" s="7" t="str">
        <f>IF(COUNTIF(D$1:D907,D908)=0,"OK","Duplicado")</f>
        <v>OK</v>
      </c>
      <c r="AE908" s="7" t="str">
        <f t="shared" ca="1" si="145"/>
        <v>Inactivo</v>
      </c>
      <c r="AF908" s="9" t="s">
        <v>1484</v>
      </c>
      <c r="AG908" s="9" t="str">
        <f t="shared" si="148"/>
        <v>CMAC</v>
      </c>
      <c r="AH908" s="7"/>
      <c r="AI908" s="7"/>
      <c r="AJ908" s="7"/>
      <c r="AK908" s="7"/>
      <c r="AL908" s="7"/>
      <c r="AM908" s="7"/>
      <c r="AN908" s="7"/>
      <c r="AO908" s="7" t="e">
        <f ca="1">SEPARARAPELLIDOS2018(Tabla1[[#This Row],[APELLIDOS Y NOMBRES]])</f>
        <v>#NAME?</v>
      </c>
      <c r="AP908" s="7">
        <f t="shared" ca="1" si="149"/>
        <v>0</v>
      </c>
      <c r="AQ908" s="7">
        <f t="shared" ca="1" si="150"/>
        <v>0</v>
      </c>
      <c r="AR908" s="7">
        <f t="shared" ca="1" si="151"/>
        <v>0</v>
      </c>
      <c r="AS908" s="7" t="e">
        <f ca="1">QuitarSimbolos(Tabla1[[#This Row],[CODTRA5]])</f>
        <v>#NAME?</v>
      </c>
      <c r="AT908" s="7" t="s">
        <v>1703</v>
      </c>
      <c r="AU908" s="7">
        <f t="shared" si="146"/>
        <v>1</v>
      </c>
      <c r="AV908" s="7">
        <v>1</v>
      </c>
      <c r="AW908" s="7" t="str">
        <f>+Tabla1[[#This Row],[DNI23]]</f>
        <v>43843885</v>
      </c>
      <c r="AX908" s="7">
        <v>604</v>
      </c>
      <c r="AY908" s="11">
        <f>+Tabla1[[#This Row],[FECHA DE
NACIMIENTO]]</f>
        <v>31636</v>
      </c>
      <c r="AZ908" s="7">
        <f ca="1">+Tabla1[[#This Row],[CODTRA6]]</f>
        <v>0</v>
      </c>
      <c r="BA908" s="7">
        <f ca="1">+Tabla1[[#This Row],[CODTRA7]]</f>
        <v>0</v>
      </c>
      <c r="BB908" s="7" t="e">
        <f ca="1">+Tabla1[[#This Row],[CODTRA8]]</f>
        <v>#NAME?</v>
      </c>
      <c r="BC908" s="7">
        <f>+Tabla1[[#This Row],[SEXO]]</f>
        <v>1</v>
      </c>
      <c r="BD908" s="7">
        <v>9589</v>
      </c>
      <c r="BE908" s="7"/>
      <c r="BF908" s="7">
        <v>959616135</v>
      </c>
      <c r="BG908" s="10" t="s">
        <v>1704</v>
      </c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</row>
    <row r="909" spans="1:88" ht="15" x14ac:dyDescent="0.25">
      <c r="A909">
        <v>908</v>
      </c>
      <c r="B909" s="28">
        <v>1263</v>
      </c>
      <c r="C909" s="28" t="s">
        <v>1485</v>
      </c>
      <c r="D909" s="45">
        <v>30824556</v>
      </c>
      <c r="E909" s="35" t="s">
        <v>3269</v>
      </c>
      <c r="F909" s="29" t="s">
        <v>3270</v>
      </c>
      <c r="G909" s="29" t="s">
        <v>1757</v>
      </c>
      <c r="H909" s="30">
        <f t="shared" si="147"/>
        <v>20283</v>
      </c>
      <c r="I909" s="29" t="s">
        <v>1737</v>
      </c>
      <c r="J909" s="28">
        <v>0</v>
      </c>
      <c r="K909" s="31">
        <v>0</v>
      </c>
      <c r="L909" s="7"/>
      <c r="M909" s="7"/>
      <c r="N909" s="7"/>
      <c r="O909" s="32" t="str">
        <f>"Retención Judicial "&amp;(Tabla1[[#This Row],[JUDICIAL]]*100)&amp;"%"</f>
        <v>Retención Judicial 0%</v>
      </c>
      <c r="P909" s="7"/>
      <c r="Q909" s="33">
        <f t="shared" si="152"/>
        <v>930</v>
      </c>
      <c r="R909" s="34">
        <f>+Tabla1[[#This Row],[MINIMO VITAL]]*9%</f>
        <v>83.7</v>
      </c>
      <c r="S909" s="7"/>
      <c r="T909" s="7">
        <f t="shared" ca="1" si="143"/>
        <v>63</v>
      </c>
      <c r="U909" s="7" t="str">
        <f t="shared" si="144"/>
        <v>30824556</v>
      </c>
      <c r="V909" s="7"/>
      <c r="W909" s="7"/>
      <c r="X909" s="7"/>
      <c r="Y909" s="7"/>
      <c r="Z909" s="7"/>
      <c r="AA909" s="8">
        <f>+Tabla1[[#This Row],[FECHA DE
NACIMIENTO]]</f>
        <v>20283</v>
      </c>
      <c r="AB909" s="20"/>
      <c r="AC909" s="7"/>
      <c r="AD909" s="7" t="str">
        <f>IF(COUNTIF(D$1:D908,D909)=0,"OK","Duplicado")</f>
        <v>OK</v>
      </c>
      <c r="AE909" s="7" t="str">
        <f t="shared" ca="1" si="145"/>
        <v>Inactivo</v>
      </c>
      <c r="AF909" s="9" t="s">
        <v>1486</v>
      </c>
      <c r="AG909" s="9" t="str">
        <f t="shared" si="148"/>
        <v>CMAC</v>
      </c>
      <c r="AH909" s="7"/>
      <c r="AI909" s="7"/>
      <c r="AJ909" s="7"/>
      <c r="AK909" s="7"/>
      <c r="AL909" s="7"/>
      <c r="AM909" s="7"/>
      <c r="AN909" s="7"/>
      <c r="AO909" s="7" t="e">
        <f ca="1">SEPARARAPELLIDOS2018(Tabla1[[#This Row],[APELLIDOS Y NOMBRES]])</f>
        <v>#NAME?</v>
      </c>
      <c r="AP909" s="7">
        <f t="shared" ca="1" si="149"/>
        <v>0</v>
      </c>
      <c r="AQ909" s="7">
        <f t="shared" ca="1" si="150"/>
        <v>0</v>
      </c>
      <c r="AR909" s="7">
        <f t="shared" ca="1" si="151"/>
        <v>0</v>
      </c>
      <c r="AS909" s="7" t="e">
        <f ca="1">QuitarSimbolos(Tabla1[[#This Row],[CODTRA5]])</f>
        <v>#NAME?</v>
      </c>
      <c r="AT909" s="7" t="s">
        <v>1974</v>
      </c>
      <c r="AU909" s="7">
        <f t="shared" si="146"/>
        <v>2</v>
      </c>
      <c r="AV909" s="7">
        <v>1</v>
      </c>
      <c r="AW909" s="7" t="str">
        <f>+Tabla1[[#This Row],[DNI23]]</f>
        <v>30824556</v>
      </c>
      <c r="AX909" s="7">
        <v>604</v>
      </c>
      <c r="AY909" s="11">
        <f>+Tabla1[[#This Row],[FECHA DE
NACIMIENTO]]</f>
        <v>20283</v>
      </c>
      <c r="AZ909" s="7">
        <f ca="1">+Tabla1[[#This Row],[CODTRA6]]</f>
        <v>0</v>
      </c>
      <c r="BA909" s="7">
        <f ca="1">+Tabla1[[#This Row],[CODTRA7]]</f>
        <v>0</v>
      </c>
      <c r="BB909" s="7" t="e">
        <f ca="1">+Tabla1[[#This Row],[CODTRA8]]</f>
        <v>#NAME?</v>
      </c>
      <c r="BC909" s="7">
        <f>+Tabla1[[#This Row],[SEXO]]</f>
        <v>2</v>
      </c>
      <c r="BD909" s="7">
        <v>9589</v>
      </c>
      <c r="BE909" s="7"/>
      <c r="BF909" s="7">
        <v>959616135</v>
      </c>
      <c r="BG909" s="10" t="s">
        <v>1704</v>
      </c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</row>
    <row r="910" spans="1:88" ht="15" x14ac:dyDescent="0.25">
      <c r="A910">
        <v>909</v>
      </c>
      <c r="B910" s="28">
        <v>419</v>
      </c>
      <c r="C910" s="28" t="s">
        <v>1487</v>
      </c>
      <c r="D910" s="45">
        <v>30831474</v>
      </c>
      <c r="E910" s="29" t="s">
        <v>3271</v>
      </c>
      <c r="F910" s="29" t="s">
        <v>3272</v>
      </c>
      <c r="G910" s="29" t="s">
        <v>1757</v>
      </c>
      <c r="H910" s="30">
        <f t="shared" si="147"/>
        <v>21371</v>
      </c>
      <c r="I910" s="29" t="s">
        <v>1737</v>
      </c>
      <c r="J910" s="28">
        <v>0</v>
      </c>
      <c r="K910" s="31">
        <v>0</v>
      </c>
      <c r="L910" s="7"/>
      <c r="M910" s="7"/>
      <c r="N910" s="7"/>
      <c r="O910" s="32" t="str">
        <f>"Retención Judicial "&amp;(Tabla1[[#This Row],[JUDICIAL]]*100)&amp;"%"</f>
        <v>Retención Judicial 0%</v>
      </c>
      <c r="P910" s="7"/>
      <c r="Q910" s="33">
        <f t="shared" si="152"/>
        <v>930</v>
      </c>
      <c r="R910" s="34">
        <f>+Tabla1[[#This Row],[MINIMO VITAL]]*9%</f>
        <v>83.7</v>
      </c>
      <c r="S910" s="7"/>
      <c r="T910" s="7">
        <f t="shared" ca="1" si="143"/>
        <v>60</v>
      </c>
      <c r="U910" s="7" t="str">
        <f t="shared" si="144"/>
        <v>30831474</v>
      </c>
      <c r="V910" s="7"/>
      <c r="W910" s="7"/>
      <c r="X910" s="7"/>
      <c r="Y910" s="7"/>
      <c r="Z910" s="7"/>
      <c r="AA910" s="8">
        <f>+Tabla1[[#This Row],[FECHA DE
NACIMIENTO]]</f>
        <v>21371</v>
      </c>
      <c r="AB910" s="20"/>
      <c r="AC910" s="7"/>
      <c r="AD910" s="7" t="str">
        <f>IF(COUNTIF(D$1:D909,D910)=0,"OK","Duplicado")</f>
        <v>OK</v>
      </c>
      <c r="AE910" s="7" t="str">
        <f t="shared" ca="1" si="145"/>
        <v>Inactivo</v>
      </c>
      <c r="AF910" s="9" t="s">
        <v>1720</v>
      </c>
      <c r="AG910" s="9" t="str">
        <f t="shared" si="148"/>
        <v/>
      </c>
      <c r="AH910" s="7"/>
      <c r="AI910" s="7"/>
      <c r="AJ910" s="7"/>
      <c r="AK910" s="7"/>
      <c r="AL910" s="7"/>
      <c r="AM910" s="7"/>
      <c r="AN910" s="7"/>
      <c r="AO910" s="7" t="e">
        <f ca="1">SEPARARAPELLIDOS2018(Tabla1[[#This Row],[APELLIDOS Y NOMBRES]])</f>
        <v>#NAME?</v>
      </c>
      <c r="AP910" s="7">
        <f t="shared" ca="1" si="149"/>
        <v>0</v>
      </c>
      <c r="AQ910" s="7">
        <f t="shared" ca="1" si="150"/>
        <v>0</v>
      </c>
      <c r="AR910" s="7">
        <f t="shared" ca="1" si="151"/>
        <v>0</v>
      </c>
      <c r="AS910" s="7" t="e">
        <f ca="1">QuitarSimbolos(Tabla1[[#This Row],[CODTRA5]])</f>
        <v>#NAME?</v>
      </c>
      <c r="AT910" s="7" t="s">
        <v>1703</v>
      </c>
      <c r="AU910" s="7">
        <f t="shared" si="146"/>
        <v>1</v>
      </c>
      <c r="AV910" s="7">
        <v>1</v>
      </c>
      <c r="AW910" s="7" t="str">
        <f>+Tabla1[[#This Row],[DNI23]]</f>
        <v>30831474</v>
      </c>
      <c r="AX910" s="7">
        <v>604</v>
      </c>
      <c r="AY910" s="11">
        <f>+Tabla1[[#This Row],[FECHA DE
NACIMIENTO]]</f>
        <v>21371</v>
      </c>
      <c r="AZ910" s="7">
        <f ca="1">+Tabla1[[#This Row],[CODTRA6]]</f>
        <v>0</v>
      </c>
      <c r="BA910" s="7">
        <f ca="1">+Tabla1[[#This Row],[CODTRA7]]</f>
        <v>0</v>
      </c>
      <c r="BB910" s="7" t="e">
        <f ca="1">+Tabla1[[#This Row],[CODTRA8]]</f>
        <v>#NAME?</v>
      </c>
      <c r="BC910" s="7">
        <f>+Tabla1[[#This Row],[SEXO]]</f>
        <v>1</v>
      </c>
      <c r="BD910" s="7">
        <v>9589</v>
      </c>
      <c r="BE910" s="7"/>
      <c r="BF910" s="7">
        <v>959616135</v>
      </c>
      <c r="BG910" s="10" t="s">
        <v>1704</v>
      </c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</row>
    <row r="911" spans="1:88" ht="15" x14ac:dyDescent="0.25">
      <c r="A911">
        <v>910</v>
      </c>
      <c r="B911" s="28">
        <v>481</v>
      </c>
      <c r="C911" s="28" t="s">
        <v>1488</v>
      </c>
      <c r="D911" s="45">
        <v>9279704</v>
      </c>
      <c r="E911" s="29" t="s">
        <v>3273</v>
      </c>
      <c r="F911" s="29" t="s">
        <v>1720</v>
      </c>
      <c r="G911" s="29" t="s">
        <v>1702</v>
      </c>
      <c r="H911" s="30">
        <f t="shared" si="147"/>
        <v>25320</v>
      </c>
      <c r="I911" s="29" t="s">
        <v>1720</v>
      </c>
      <c r="J911" s="28">
        <v>0</v>
      </c>
      <c r="K911" s="31">
        <v>0</v>
      </c>
      <c r="L911" s="7"/>
      <c r="M911" s="7"/>
      <c r="N911" s="7"/>
      <c r="O911" s="32" t="str">
        <f>"Retención Judicial "&amp;(Tabla1[[#This Row],[JUDICIAL]]*100)&amp;"%"</f>
        <v>Retención Judicial 0%</v>
      </c>
      <c r="P911" s="7"/>
      <c r="Q911" s="33">
        <f t="shared" si="152"/>
        <v>930</v>
      </c>
      <c r="R911" s="34">
        <f>+Tabla1[[#This Row],[MINIMO VITAL]]*9%</f>
        <v>83.7</v>
      </c>
      <c r="S911" s="7"/>
      <c r="T911" s="7">
        <f t="shared" ca="1" si="143"/>
        <v>49</v>
      </c>
      <c r="U911" s="7" t="str">
        <f t="shared" si="144"/>
        <v>09279704</v>
      </c>
      <c r="V911" s="7"/>
      <c r="W911" s="7"/>
      <c r="X911" s="7"/>
      <c r="Y911" s="7"/>
      <c r="Z911" s="7"/>
      <c r="AA911" s="8">
        <f>+Tabla1[[#This Row],[FECHA DE
NACIMIENTO]]</f>
        <v>25320</v>
      </c>
      <c r="AB911" s="20"/>
      <c r="AC911" s="7"/>
      <c r="AD911" s="7" t="str">
        <f>IF(COUNTIF(D$1:D910,D911)=0,"OK","Duplicado")</f>
        <v>OK</v>
      </c>
      <c r="AE911" s="7" t="str">
        <f t="shared" ca="1" si="145"/>
        <v>Inactivo</v>
      </c>
      <c r="AF911" s="9" t="s">
        <v>1720</v>
      </c>
      <c r="AG911" s="9" t="str">
        <f t="shared" si="148"/>
        <v/>
      </c>
      <c r="AH911" s="7"/>
      <c r="AI911" s="7"/>
      <c r="AJ911" s="7"/>
      <c r="AK911" s="7"/>
      <c r="AL911" s="7"/>
      <c r="AM911" s="7"/>
      <c r="AN911" s="7"/>
      <c r="AO911" s="7" t="e">
        <f ca="1">SEPARARAPELLIDOS2018(Tabla1[[#This Row],[APELLIDOS Y NOMBRES]])</f>
        <v>#NAME?</v>
      </c>
      <c r="AP911" s="7">
        <f t="shared" ca="1" si="149"/>
        <v>0</v>
      </c>
      <c r="AQ911" s="7">
        <f t="shared" ca="1" si="150"/>
        <v>0</v>
      </c>
      <c r="AR911" s="7">
        <f t="shared" ca="1" si="151"/>
        <v>0</v>
      </c>
      <c r="AS911" s="7" t="e">
        <f ca="1">QuitarSimbolos(Tabla1[[#This Row],[CODTRA5]])</f>
        <v>#NAME?</v>
      </c>
      <c r="AT911" s="7" t="s">
        <v>1703</v>
      </c>
      <c r="AU911" s="7">
        <f t="shared" si="146"/>
        <v>1</v>
      </c>
      <c r="AV911" s="7">
        <v>1</v>
      </c>
      <c r="AW911" s="7" t="str">
        <f>+Tabla1[[#This Row],[DNI23]]</f>
        <v>09279704</v>
      </c>
      <c r="AX911" s="7">
        <v>604</v>
      </c>
      <c r="AY911" s="11">
        <f>+Tabla1[[#This Row],[FECHA DE
NACIMIENTO]]</f>
        <v>25320</v>
      </c>
      <c r="AZ911" s="7">
        <f ca="1">+Tabla1[[#This Row],[CODTRA6]]</f>
        <v>0</v>
      </c>
      <c r="BA911" s="7">
        <f ca="1">+Tabla1[[#This Row],[CODTRA7]]</f>
        <v>0</v>
      </c>
      <c r="BB911" s="7" t="e">
        <f ca="1">+Tabla1[[#This Row],[CODTRA8]]</f>
        <v>#NAME?</v>
      </c>
      <c r="BC911" s="7">
        <f>+Tabla1[[#This Row],[SEXO]]</f>
        <v>1</v>
      </c>
      <c r="BD911" s="7">
        <v>9589</v>
      </c>
      <c r="BE911" s="7"/>
      <c r="BF911" s="7">
        <v>959616135</v>
      </c>
      <c r="BG911" s="10" t="s">
        <v>1704</v>
      </c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</row>
    <row r="912" spans="1:88" ht="15" x14ac:dyDescent="0.25">
      <c r="A912">
        <v>911</v>
      </c>
      <c r="B912" s="28">
        <v>421</v>
      </c>
      <c r="C912" s="28" t="s">
        <v>1489</v>
      </c>
      <c r="D912" s="45">
        <v>30829600</v>
      </c>
      <c r="E912" s="29" t="s">
        <v>3274</v>
      </c>
      <c r="F912" s="29" t="s">
        <v>3275</v>
      </c>
      <c r="G912" s="29" t="s">
        <v>1742</v>
      </c>
      <c r="H912" s="30">
        <f t="shared" si="147"/>
        <v>20313</v>
      </c>
      <c r="I912" s="29" t="s">
        <v>1737</v>
      </c>
      <c r="J912" s="28">
        <v>0</v>
      </c>
      <c r="K912" s="31">
        <v>0</v>
      </c>
      <c r="L912" s="7"/>
      <c r="M912" s="7"/>
      <c r="N912" s="7"/>
      <c r="O912" s="32" t="str">
        <f>"Retención Judicial "&amp;(Tabla1[[#This Row],[JUDICIAL]]*100)&amp;"%"</f>
        <v>Retención Judicial 0%</v>
      </c>
      <c r="P912" s="7"/>
      <c r="Q912" s="33">
        <f t="shared" si="152"/>
        <v>930</v>
      </c>
      <c r="R912" s="34">
        <f>+Tabla1[[#This Row],[MINIMO VITAL]]*9%</f>
        <v>83.7</v>
      </c>
      <c r="S912" s="7"/>
      <c r="T912" s="7">
        <f t="shared" ca="1" si="143"/>
        <v>63</v>
      </c>
      <c r="U912" s="7" t="str">
        <f t="shared" si="144"/>
        <v>30829600</v>
      </c>
      <c r="V912" s="7"/>
      <c r="W912" s="7"/>
      <c r="X912" s="7"/>
      <c r="Y912" s="7"/>
      <c r="Z912" s="7"/>
      <c r="AA912" s="8">
        <f>+Tabla1[[#This Row],[FECHA DE
NACIMIENTO]]</f>
        <v>20313</v>
      </c>
      <c r="AB912" s="20"/>
      <c r="AC912" s="7"/>
      <c r="AD912" s="7" t="str">
        <f>IF(COUNTIF(D$1:D911,D912)=0,"OK","Duplicado")</f>
        <v>OK</v>
      </c>
      <c r="AE912" s="7" t="str">
        <f t="shared" ca="1" si="145"/>
        <v>Inactivo</v>
      </c>
      <c r="AF912" s="9" t="s">
        <v>1720</v>
      </c>
      <c r="AG912" s="9" t="str">
        <f t="shared" si="148"/>
        <v/>
      </c>
      <c r="AH912" s="7"/>
      <c r="AI912" s="7"/>
      <c r="AJ912" s="7"/>
      <c r="AK912" s="7"/>
      <c r="AL912" s="7"/>
      <c r="AM912" s="7"/>
      <c r="AN912" s="7"/>
      <c r="AO912" s="7" t="e">
        <f ca="1">SEPARARAPELLIDOS2018(Tabla1[[#This Row],[APELLIDOS Y NOMBRES]])</f>
        <v>#NAME?</v>
      </c>
      <c r="AP912" s="7">
        <f t="shared" ca="1" si="149"/>
        <v>0</v>
      </c>
      <c r="AQ912" s="7">
        <f t="shared" ca="1" si="150"/>
        <v>0</v>
      </c>
      <c r="AR912" s="7">
        <f t="shared" ca="1" si="151"/>
        <v>0</v>
      </c>
      <c r="AS912" s="7" t="e">
        <f ca="1">QuitarSimbolos(Tabla1[[#This Row],[CODTRA5]])</f>
        <v>#NAME?</v>
      </c>
      <c r="AT912" s="7" t="s">
        <v>1703</v>
      </c>
      <c r="AU912" s="7">
        <f t="shared" si="146"/>
        <v>1</v>
      </c>
      <c r="AV912" s="7">
        <v>1</v>
      </c>
      <c r="AW912" s="7" t="str">
        <f>+Tabla1[[#This Row],[DNI23]]</f>
        <v>30829600</v>
      </c>
      <c r="AX912" s="7">
        <v>604</v>
      </c>
      <c r="AY912" s="11">
        <f>+Tabla1[[#This Row],[FECHA DE
NACIMIENTO]]</f>
        <v>20313</v>
      </c>
      <c r="AZ912" s="7">
        <f ca="1">+Tabla1[[#This Row],[CODTRA6]]</f>
        <v>0</v>
      </c>
      <c r="BA912" s="7">
        <f ca="1">+Tabla1[[#This Row],[CODTRA7]]</f>
        <v>0</v>
      </c>
      <c r="BB912" s="7" t="e">
        <f ca="1">+Tabla1[[#This Row],[CODTRA8]]</f>
        <v>#NAME?</v>
      </c>
      <c r="BC912" s="7">
        <f>+Tabla1[[#This Row],[SEXO]]</f>
        <v>1</v>
      </c>
      <c r="BD912" s="7">
        <v>9589</v>
      </c>
      <c r="BE912" s="7"/>
      <c r="BF912" s="7">
        <v>959616135</v>
      </c>
      <c r="BG912" s="10" t="s">
        <v>1704</v>
      </c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</row>
    <row r="913" spans="1:88" ht="15" x14ac:dyDescent="0.25">
      <c r="A913">
        <v>912</v>
      </c>
      <c r="B913" s="28">
        <v>1264</v>
      </c>
      <c r="C913" s="28" t="s">
        <v>1490</v>
      </c>
      <c r="D913" s="45">
        <v>30833819</v>
      </c>
      <c r="E913" s="29" t="s">
        <v>3276</v>
      </c>
      <c r="F913" s="29" t="s">
        <v>3277</v>
      </c>
      <c r="G913" s="29" t="s">
        <v>1736</v>
      </c>
      <c r="H913" s="30">
        <f t="shared" si="147"/>
        <v>25752</v>
      </c>
      <c r="I913" s="29" t="s">
        <v>1737</v>
      </c>
      <c r="J913" s="28">
        <v>0</v>
      </c>
      <c r="K913" s="31">
        <v>0</v>
      </c>
      <c r="L913" s="7"/>
      <c r="M913" s="7"/>
      <c r="N913" s="7"/>
      <c r="O913" s="32" t="str">
        <f>"Retención Judicial "&amp;(Tabla1[[#This Row],[JUDICIAL]]*100)&amp;"%"</f>
        <v>Retención Judicial 0%</v>
      </c>
      <c r="P913" s="7"/>
      <c r="Q913" s="33">
        <f t="shared" si="152"/>
        <v>930</v>
      </c>
      <c r="R913" s="34">
        <f>+Tabla1[[#This Row],[MINIMO VITAL]]*9%</f>
        <v>83.7</v>
      </c>
      <c r="S913" s="7"/>
      <c r="T913" s="7">
        <f t="shared" ca="1" si="143"/>
        <v>48</v>
      </c>
      <c r="U913" s="7" t="str">
        <f t="shared" si="144"/>
        <v>30833819</v>
      </c>
      <c r="V913" s="7"/>
      <c r="W913" s="7"/>
      <c r="X913" s="7"/>
      <c r="Y913" s="7"/>
      <c r="Z913" s="7"/>
      <c r="AA913" s="8">
        <f>+Tabla1[[#This Row],[FECHA DE
NACIMIENTO]]</f>
        <v>25752</v>
      </c>
      <c r="AB913" s="20"/>
      <c r="AC913" s="7"/>
      <c r="AD913" s="7" t="str">
        <f>IF(COUNTIF(D$1:D912,D913)=0,"OK","Duplicado")</f>
        <v>OK</v>
      </c>
      <c r="AE913" s="7" t="str">
        <f t="shared" ca="1" si="145"/>
        <v>Inactivo</v>
      </c>
      <c r="AF913" s="9" t="s">
        <v>1491</v>
      </c>
      <c r="AG913" s="9" t="str">
        <f t="shared" si="148"/>
        <v>CMAC</v>
      </c>
      <c r="AH913" s="7"/>
      <c r="AI913" s="7"/>
      <c r="AJ913" s="7"/>
      <c r="AK913" s="7"/>
      <c r="AL913" s="7"/>
      <c r="AM913" s="7"/>
      <c r="AN913" s="7"/>
      <c r="AO913" s="7" t="e">
        <f ca="1">SEPARARAPELLIDOS2018(Tabla1[[#This Row],[APELLIDOS Y NOMBRES]])</f>
        <v>#NAME?</v>
      </c>
      <c r="AP913" s="7">
        <f t="shared" ca="1" si="149"/>
        <v>0</v>
      </c>
      <c r="AQ913" s="7">
        <f t="shared" ca="1" si="150"/>
        <v>0</v>
      </c>
      <c r="AR913" s="7">
        <f t="shared" ca="1" si="151"/>
        <v>0</v>
      </c>
      <c r="AS913" s="7" t="e">
        <f ca="1">QuitarSimbolos(Tabla1[[#This Row],[CODTRA5]])</f>
        <v>#NAME?</v>
      </c>
      <c r="AT913" s="7" t="s">
        <v>1974</v>
      </c>
      <c r="AU913" s="7">
        <f t="shared" si="146"/>
        <v>2</v>
      </c>
      <c r="AV913" s="7">
        <v>1</v>
      </c>
      <c r="AW913" s="7" t="str">
        <f>+Tabla1[[#This Row],[DNI23]]</f>
        <v>30833819</v>
      </c>
      <c r="AX913" s="7">
        <v>604</v>
      </c>
      <c r="AY913" s="11">
        <f>+Tabla1[[#This Row],[FECHA DE
NACIMIENTO]]</f>
        <v>25752</v>
      </c>
      <c r="AZ913" s="7">
        <f ca="1">+Tabla1[[#This Row],[CODTRA6]]</f>
        <v>0</v>
      </c>
      <c r="BA913" s="7">
        <f ca="1">+Tabla1[[#This Row],[CODTRA7]]</f>
        <v>0</v>
      </c>
      <c r="BB913" s="7" t="e">
        <f ca="1">+Tabla1[[#This Row],[CODTRA8]]</f>
        <v>#NAME?</v>
      </c>
      <c r="BC913" s="7">
        <f>+Tabla1[[#This Row],[SEXO]]</f>
        <v>2</v>
      </c>
      <c r="BD913" s="7">
        <v>9589</v>
      </c>
      <c r="BE913" s="7"/>
      <c r="BF913" s="7">
        <v>959616135</v>
      </c>
      <c r="BG913" s="10" t="s">
        <v>1704</v>
      </c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</row>
    <row r="914" spans="1:88" ht="15" x14ac:dyDescent="0.25">
      <c r="A914">
        <v>913</v>
      </c>
      <c r="B914" s="28">
        <v>1265</v>
      </c>
      <c r="C914" s="28" t="s">
        <v>1493</v>
      </c>
      <c r="D914" s="45">
        <v>42042643</v>
      </c>
      <c r="E914" s="29" t="s">
        <v>3278</v>
      </c>
      <c r="F914" s="29"/>
      <c r="G914" s="29" t="s">
        <v>1702</v>
      </c>
      <c r="H914" s="30">
        <f t="shared" si="147"/>
        <v>30612</v>
      </c>
      <c r="I914" s="29"/>
      <c r="J914" s="28">
        <v>0</v>
      </c>
      <c r="K914" s="31">
        <v>0</v>
      </c>
      <c r="L914" s="7"/>
      <c r="M914" s="7"/>
      <c r="N914" s="7"/>
      <c r="O914" s="32" t="str">
        <f>"Retención Judicial "&amp;(Tabla1[[#This Row],[JUDICIAL]]*100)&amp;"%"</f>
        <v>Retención Judicial 0%</v>
      </c>
      <c r="P914" s="7"/>
      <c r="Q914" s="33">
        <f t="shared" si="152"/>
        <v>930</v>
      </c>
      <c r="R914" s="34">
        <f>+Tabla1[[#This Row],[MINIMO VITAL]]*9%</f>
        <v>83.7</v>
      </c>
      <c r="S914" s="7"/>
      <c r="T914" s="7">
        <f t="shared" ca="1" si="143"/>
        <v>35</v>
      </c>
      <c r="U914" s="7" t="str">
        <f t="shared" si="144"/>
        <v>42042643</v>
      </c>
      <c r="V914" s="7"/>
      <c r="W914" s="7"/>
      <c r="X914" s="7"/>
      <c r="Y914" s="7"/>
      <c r="Z914" s="7"/>
      <c r="AA914" s="8">
        <f>+Tabla1[[#This Row],[FECHA DE
NACIMIENTO]]</f>
        <v>30612</v>
      </c>
      <c r="AB914" s="20"/>
      <c r="AC914" s="7"/>
      <c r="AD914" s="7" t="str">
        <f>IF(COUNTIF(D$1:D913,D914)=0,"OK","Duplicado")</f>
        <v>OK</v>
      </c>
      <c r="AE914" s="7" t="str">
        <f t="shared" ca="1" si="145"/>
        <v>Inactivo</v>
      </c>
      <c r="AF914" s="9" t="s">
        <v>1494</v>
      </c>
      <c r="AG914" s="9" t="str">
        <f t="shared" si="148"/>
        <v>CMAC</v>
      </c>
      <c r="AH914" s="7"/>
      <c r="AI914" s="7"/>
      <c r="AJ914" s="7"/>
      <c r="AK914" s="7"/>
      <c r="AL914" s="7"/>
      <c r="AM914" s="7"/>
      <c r="AN914" s="7"/>
      <c r="AO914" s="7" t="e">
        <f ca="1">SEPARARAPELLIDOS2018(Tabla1[[#This Row],[APELLIDOS Y NOMBRES]])</f>
        <v>#NAME?</v>
      </c>
      <c r="AP914" s="7">
        <f t="shared" ca="1" si="149"/>
        <v>0</v>
      </c>
      <c r="AQ914" s="7">
        <f t="shared" ca="1" si="150"/>
        <v>0</v>
      </c>
      <c r="AR914" s="7">
        <f t="shared" ca="1" si="151"/>
        <v>0</v>
      </c>
      <c r="AS914" s="7" t="e">
        <f ca="1">QuitarSimbolos(Tabla1[[#This Row],[CODTRA5]])</f>
        <v>#NAME?</v>
      </c>
      <c r="AT914" s="7" t="s">
        <v>1974</v>
      </c>
      <c r="AU914" s="7">
        <f t="shared" si="146"/>
        <v>2</v>
      </c>
      <c r="AV914" s="7">
        <v>1</v>
      </c>
      <c r="AW914" s="7" t="str">
        <f>+Tabla1[[#This Row],[DNI23]]</f>
        <v>42042643</v>
      </c>
      <c r="AX914" s="7">
        <v>604</v>
      </c>
      <c r="AY914" s="11">
        <f>+Tabla1[[#This Row],[FECHA DE
NACIMIENTO]]</f>
        <v>30612</v>
      </c>
      <c r="AZ914" s="7">
        <f ca="1">+Tabla1[[#This Row],[CODTRA6]]</f>
        <v>0</v>
      </c>
      <c r="BA914" s="7">
        <f ca="1">+Tabla1[[#This Row],[CODTRA7]]</f>
        <v>0</v>
      </c>
      <c r="BB914" s="7" t="e">
        <f ca="1">+Tabla1[[#This Row],[CODTRA8]]</f>
        <v>#NAME?</v>
      </c>
      <c r="BC914" s="7">
        <f>+Tabla1[[#This Row],[SEXO]]</f>
        <v>2</v>
      </c>
      <c r="BD914" s="7">
        <v>9589</v>
      </c>
      <c r="BE914" s="7"/>
      <c r="BF914" s="7">
        <v>959616135</v>
      </c>
      <c r="BG914" s="10" t="s">
        <v>1704</v>
      </c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</row>
    <row r="915" spans="1:88" ht="15" x14ac:dyDescent="0.25">
      <c r="A915">
        <v>914</v>
      </c>
      <c r="B915" s="28">
        <v>566</v>
      </c>
      <c r="C915" s="28" t="s">
        <v>1495</v>
      </c>
      <c r="D915" s="45">
        <v>44318034</v>
      </c>
      <c r="E915" s="35" t="s">
        <v>3279</v>
      </c>
      <c r="F915" s="29" t="s">
        <v>1720</v>
      </c>
      <c r="G915" s="29" t="s">
        <v>1702</v>
      </c>
      <c r="H915" s="30">
        <f t="shared" si="147"/>
        <v>31313</v>
      </c>
      <c r="I915" s="29" t="s">
        <v>1720</v>
      </c>
      <c r="J915" s="28">
        <v>0</v>
      </c>
      <c r="K915" s="31">
        <v>0</v>
      </c>
      <c r="L915" s="7"/>
      <c r="M915" s="7"/>
      <c r="N915" s="7"/>
      <c r="O915" s="32" t="str">
        <f>"Retención Judicial "&amp;(Tabla1[[#This Row],[JUDICIAL]]*100)&amp;"%"</f>
        <v>Retención Judicial 0%</v>
      </c>
      <c r="P915" s="7"/>
      <c r="Q915" s="33">
        <f t="shared" si="152"/>
        <v>930</v>
      </c>
      <c r="R915" s="34">
        <f>+Tabla1[[#This Row],[MINIMO VITAL]]*9%</f>
        <v>83.7</v>
      </c>
      <c r="S915" s="7"/>
      <c r="T915" s="7">
        <f t="shared" ca="1" si="143"/>
        <v>33</v>
      </c>
      <c r="U915" s="7" t="str">
        <f t="shared" si="144"/>
        <v>44318034</v>
      </c>
      <c r="V915" s="7"/>
      <c r="W915" s="7"/>
      <c r="X915" s="7"/>
      <c r="Y915" s="7"/>
      <c r="Z915" s="7"/>
      <c r="AA915" s="8">
        <f>+Tabla1[[#This Row],[FECHA DE
NACIMIENTO]]</f>
        <v>31313</v>
      </c>
      <c r="AB915" s="20"/>
      <c r="AC915" s="7"/>
      <c r="AD915" s="7" t="str">
        <f>IF(COUNTIF(D$1:D914,D915)=0,"OK","Duplicado")</f>
        <v>OK</v>
      </c>
      <c r="AE915" s="7" t="str">
        <f t="shared" ca="1" si="145"/>
        <v>Inactivo</v>
      </c>
      <c r="AF915" s="9" t="s">
        <v>1720</v>
      </c>
      <c r="AG915" s="9" t="str">
        <f t="shared" si="148"/>
        <v/>
      </c>
      <c r="AH915" s="7"/>
      <c r="AI915" s="7"/>
      <c r="AJ915" s="7"/>
      <c r="AK915" s="7"/>
      <c r="AL915" s="7"/>
      <c r="AM915" s="7"/>
      <c r="AN915" s="7"/>
      <c r="AO915" s="7" t="e">
        <f ca="1">SEPARARAPELLIDOS2018(Tabla1[[#This Row],[APELLIDOS Y NOMBRES]])</f>
        <v>#NAME?</v>
      </c>
      <c r="AP915" s="7">
        <f t="shared" ca="1" si="149"/>
        <v>0</v>
      </c>
      <c r="AQ915" s="7">
        <f t="shared" ca="1" si="150"/>
        <v>0</v>
      </c>
      <c r="AR915" s="7">
        <f t="shared" ca="1" si="151"/>
        <v>0</v>
      </c>
      <c r="AS915" s="7" t="e">
        <f ca="1">QuitarSimbolos(Tabla1[[#This Row],[CODTRA5]])</f>
        <v>#NAME?</v>
      </c>
      <c r="AT915" s="7" t="s">
        <v>1703</v>
      </c>
      <c r="AU915" s="7">
        <f t="shared" si="146"/>
        <v>1</v>
      </c>
      <c r="AV915" s="7">
        <v>1</v>
      </c>
      <c r="AW915" s="7" t="str">
        <f>+Tabla1[[#This Row],[DNI23]]</f>
        <v>44318034</v>
      </c>
      <c r="AX915" s="7">
        <v>604</v>
      </c>
      <c r="AY915" s="11">
        <f>+Tabla1[[#This Row],[FECHA DE
NACIMIENTO]]</f>
        <v>31313</v>
      </c>
      <c r="AZ915" s="7">
        <f ca="1">+Tabla1[[#This Row],[CODTRA6]]</f>
        <v>0</v>
      </c>
      <c r="BA915" s="7">
        <f ca="1">+Tabla1[[#This Row],[CODTRA7]]</f>
        <v>0</v>
      </c>
      <c r="BB915" s="7" t="e">
        <f ca="1">+Tabla1[[#This Row],[CODTRA8]]</f>
        <v>#NAME?</v>
      </c>
      <c r="BC915" s="7">
        <f>+Tabla1[[#This Row],[SEXO]]</f>
        <v>1</v>
      </c>
      <c r="BD915" s="7">
        <v>9589</v>
      </c>
      <c r="BE915" s="7"/>
      <c r="BF915" s="7">
        <v>959616135</v>
      </c>
      <c r="BG915" s="10" t="s">
        <v>1704</v>
      </c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</row>
    <row r="916" spans="1:88" ht="15" x14ac:dyDescent="0.25">
      <c r="A916">
        <v>915</v>
      </c>
      <c r="B916" s="28">
        <v>1266</v>
      </c>
      <c r="C916" s="28" t="s">
        <v>1559</v>
      </c>
      <c r="D916" s="45">
        <v>40059393</v>
      </c>
      <c r="E916" s="29" t="s">
        <v>3280</v>
      </c>
      <c r="F916" s="29"/>
      <c r="G916" s="29" t="s">
        <v>1702</v>
      </c>
      <c r="H916" s="30">
        <f t="shared" si="147"/>
        <v>28859</v>
      </c>
      <c r="I916" s="29"/>
      <c r="J916" s="28">
        <v>0</v>
      </c>
      <c r="K916" s="31">
        <v>0</v>
      </c>
      <c r="L916" s="7"/>
      <c r="M916" s="7"/>
      <c r="N916" s="7"/>
      <c r="O916" s="32" t="str">
        <f>"Retención Judicial "&amp;(Tabla1[[#This Row],[JUDICIAL]]*100)&amp;"%"</f>
        <v>Retención Judicial 0%</v>
      </c>
      <c r="P916" s="7"/>
      <c r="Q916" s="33">
        <f t="shared" si="152"/>
        <v>930</v>
      </c>
      <c r="R916" s="34">
        <f>+Tabla1[[#This Row],[MINIMO VITAL]]*9%</f>
        <v>83.7</v>
      </c>
      <c r="S916" s="7"/>
      <c r="T916" s="7">
        <f t="shared" ca="1" si="143"/>
        <v>40</v>
      </c>
      <c r="U916" s="7" t="str">
        <f t="shared" si="144"/>
        <v>40059393</v>
      </c>
      <c r="V916" s="7"/>
      <c r="W916" s="7"/>
      <c r="X916" s="7"/>
      <c r="Y916" s="7"/>
      <c r="Z916" s="7"/>
      <c r="AA916" s="8">
        <f>+Tabla1[[#This Row],[FECHA DE
NACIMIENTO]]</f>
        <v>28859</v>
      </c>
      <c r="AB916" s="20"/>
      <c r="AC916" s="7"/>
      <c r="AD916" s="7" t="str">
        <f>IF(COUNTIF(D$1:D915,D916)=0,"OK","Duplicado")</f>
        <v>OK</v>
      </c>
      <c r="AE916" s="7" t="str">
        <f t="shared" ca="1" si="145"/>
        <v>Inactivo</v>
      </c>
      <c r="AF916" s="9" t="s">
        <v>1492</v>
      </c>
      <c r="AG916" s="9" t="str">
        <f t="shared" si="148"/>
        <v>CMAC</v>
      </c>
      <c r="AH916" s="7"/>
      <c r="AI916" s="7"/>
      <c r="AJ916" s="7"/>
      <c r="AK916" s="7"/>
      <c r="AL916" s="7"/>
      <c r="AM916" s="7"/>
      <c r="AN916" s="7"/>
      <c r="AO916" s="7" t="e">
        <f ca="1">SEPARARAPELLIDOS2018(Tabla1[[#This Row],[APELLIDOS Y NOMBRES]])</f>
        <v>#NAME?</v>
      </c>
      <c r="AP916" s="7">
        <f t="shared" ca="1" si="149"/>
        <v>0</v>
      </c>
      <c r="AQ916" s="7">
        <f t="shared" ca="1" si="150"/>
        <v>0</v>
      </c>
      <c r="AR916" s="7">
        <f t="shared" ca="1" si="151"/>
        <v>0</v>
      </c>
      <c r="AS916" s="7" t="e">
        <f ca="1">QuitarSimbolos(Tabla1[[#This Row],[CODTRA5]])</f>
        <v>#NAME?</v>
      </c>
      <c r="AT916" s="7" t="s">
        <v>1974</v>
      </c>
      <c r="AU916" s="7">
        <f t="shared" si="146"/>
        <v>2</v>
      </c>
      <c r="AV916" s="7">
        <v>1</v>
      </c>
      <c r="AW916" s="7" t="str">
        <f>+Tabla1[[#This Row],[DNI23]]</f>
        <v>40059393</v>
      </c>
      <c r="AX916" s="7">
        <v>604</v>
      </c>
      <c r="AY916" s="11">
        <f>+Tabla1[[#This Row],[FECHA DE
NACIMIENTO]]</f>
        <v>28859</v>
      </c>
      <c r="AZ916" s="7">
        <f ca="1">+Tabla1[[#This Row],[CODTRA6]]</f>
        <v>0</v>
      </c>
      <c r="BA916" s="7">
        <f ca="1">+Tabla1[[#This Row],[CODTRA7]]</f>
        <v>0</v>
      </c>
      <c r="BB916" s="7" t="e">
        <f ca="1">+Tabla1[[#This Row],[CODTRA8]]</f>
        <v>#NAME?</v>
      </c>
      <c r="BC916" s="7">
        <f>+Tabla1[[#This Row],[SEXO]]</f>
        <v>2</v>
      </c>
      <c r="BD916" s="7">
        <v>9589</v>
      </c>
      <c r="BE916" s="7"/>
      <c r="BF916" s="7">
        <v>959616135</v>
      </c>
      <c r="BG916" s="10" t="s">
        <v>1704</v>
      </c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</row>
    <row r="917" spans="1:88" ht="15" x14ac:dyDescent="0.25">
      <c r="A917">
        <v>916</v>
      </c>
      <c r="B917" s="28">
        <v>95</v>
      </c>
      <c r="C917" s="28" t="s">
        <v>1496</v>
      </c>
      <c r="D917" s="45">
        <v>30830902</v>
      </c>
      <c r="E917" s="29" t="s">
        <v>3281</v>
      </c>
      <c r="F917" s="29" t="s">
        <v>3282</v>
      </c>
      <c r="G917" s="29" t="s">
        <v>1742</v>
      </c>
      <c r="H917" s="30">
        <f t="shared" si="147"/>
        <v>21472</v>
      </c>
      <c r="I917" s="29" t="s">
        <v>1737</v>
      </c>
      <c r="J917" s="28">
        <v>0</v>
      </c>
      <c r="K917" s="31">
        <v>0</v>
      </c>
      <c r="L917" s="7"/>
      <c r="M917" s="7"/>
      <c r="N917" s="7"/>
      <c r="O917" s="32" t="str">
        <f>"Retención Judicial "&amp;(Tabla1[[#This Row],[JUDICIAL]]*100)&amp;"%"</f>
        <v>Retención Judicial 0%</v>
      </c>
      <c r="P917" s="7"/>
      <c r="Q917" s="33">
        <f t="shared" si="152"/>
        <v>930</v>
      </c>
      <c r="R917" s="34">
        <f>+Tabla1[[#This Row],[MINIMO VITAL]]*9%</f>
        <v>83.7</v>
      </c>
      <c r="S917" s="7"/>
      <c r="T917" s="7">
        <f t="shared" ca="1" si="143"/>
        <v>60</v>
      </c>
      <c r="U917" s="7" t="str">
        <f t="shared" si="144"/>
        <v>30830902</v>
      </c>
      <c r="V917" s="7"/>
      <c r="W917" s="7"/>
      <c r="X917" s="7"/>
      <c r="Y917" s="7"/>
      <c r="Z917" s="7"/>
      <c r="AA917" s="8">
        <f>+Tabla1[[#This Row],[FECHA DE
NACIMIENTO]]</f>
        <v>21472</v>
      </c>
      <c r="AB917" s="20"/>
      <c r="AC917" s="7"/>
      <c r="AD917" s="7" t="str">
        <f>IF(COUNTIF(D$1:D916,D917)=0,"OK","Duplicado")</f>
        <v>OK</v>
      </c>
      <c r="AE917" s="7" t="str">
        <f t="shared" ca="1" si="145"/>
        <v>Inactivo</v>
      </c>
      <c r="AF917" s="9" t="s">
        <v>1497</v>
      </c>
      <c r="AG917" s="9" t="str">
        <f t="shared" si="148"/>
        <v>CMAC</v>
      </c>
      <c r="AH917" s="7"/>
      <c r="AI917" s="7"/>
      <c r="AJ917" s="7"/>
      <c r="AK917" s="7"/>
      <c r="AL917" s="7"/>
      <c r="AM917" s="7"/>
      <c r="AN917" s="7"/>
      <c r="AO917" s="7" t="e">
        <f ca="1">SEPARARAPELLIDOS2018(Tabla1[[#This Row],[APELLIDOS Y NOMBRES]])</f>
        <v>#NAME?</v>
      </c>
      <c r="AP917" s="7">
        <f t="shared" ca="1" si="149"/>
        <v>0</v>
      </c>
      <c r="AQ917" s="7">
        <f t="shared" ca="1" si="150"/>
        <v>0</v>
      </c>
      <c r="AR917" s="7">
        <f t="shared" ca="1" si="151"/>
        <v>0</v>
      </c>
      <c r="AS917" s="7" t="e">
        <f ca="1">QuitarSimbolos(Tabla1[[#This Row],[CODTRA5]])</f>
        <v>#NAME?</v>
      </c>
      <c r="AT917" s="7" t="s">
        <v>1703</v>
      </c>
      <c r="AU917" s="7">
        <f t="shared" si="146"/>
        <v>1</v>
      </c>
      <c r="AV917" s="7">
        <v>1</v>
      </c>
      <c r="AW917" s="7" t="str">
        <f>+Tabla1[[#This Row],[DNI23]]</f>
        <v>30830902</v>
      </c>
      <c r="AX917" s="7">
        <v>604</v>
      </c>
      <c r="AY917" s="11">
        <f>+Tabla1[[#This Row],[FECHA DE
NACIMIENTO]]</f>
        <v>21472</v>
      </c>
      <c r="AZ917" s="7">
        <f ca="1">+Tabla1[[#This Row],[CODTRA6]]</f>
        <v>0</v>
      </c>
      <c r="BA917" s="7">
        <f ca="1">+Tabla1[[#This Row],[CODTRA7]]</f>
        <v>0</v>
      </c>
      <c r="BB917" s="7" t="e">
        <f ca="1">+Tabla1[[#This Row],[CODTRA8]]</f>
        <v>#NAME?</v>
      </c>
      <c r="BC917" s="7">
        <f>+Tabla1[[#This Row],[SEXO]]</f>
        <v>1</v>
      </c>
      <c r="BD917" s="7">
        <v>9589</v>
      </c>
      <c r="BE917" s="7"/>
      <c r="BF917" s="7">
        <v>959616135</v>
      </c>
      <c r="BG917" s="10" t="s">
        <v>1704</v>
      </c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</row>
    <row r="918" spans="1:88" ht="15" x14ac:dyDescent="0.25">
      <c r="A918">
        <v>917</v>
      </c>
      <c r="B918" s="28">
        <v>309</v>
      </c>
      <c r="C918" s="28" t="s">
        <v>3595</v>
      </c>
      <c r="D918" s="45">
        <v>30857045</v>
      </c>
      <c r="E918" s="29" t="s">
        <v>3283</v>
      </c>
      <c r="F918" s="29" t="s">
        <v>3284</v>
      </c>
      <c r="G918" s="29" t="s">
        <v>1757</v>
      </c>
      <c r="H918" s="30">
        <f t="shared" si="147"/>
        <v>28405</v>
      </c>
      <c r="I918" s="29" t="s">
        <v>1737</v>
      </c>
      <c r="J918" s="28">
        <v>0</v>
      </c>
      <c r="K918" s="31">
        <v>0</v>
      </c>
      <c r="L918" s="7"/>
      <c r="M918" s="7"/>
      <c r="N918" s="7"/>
      <c r="O918" s="32" t="str">
        <f>"Retención Judicial "&amp;(Tabla1[[#This Row],[JUDICIAL]]*100)&amp;"%"</f>
        <v>Retención Judicial 0%</v>
      </c>
      <c r="P918" s="7"/>
      <c r="Q918" s="33">
        <f t="shared" si="152"/>
        <v>930</v>
      </c>
      <c r="R918" s="34">
        <f>+Tabla1[[#This Row],[MINIMO VITAL]]*9%</f>
        <v>83.7</v>
      </c>
      <c r="S918" s="7"/>
      <c r="T918" s="7">
        <f t="shared" ca="1" si="143"/>
        <v>41</v>
      </c>
      <c r="U918" s="7" t="str">
        <f t="shared" si="144"/>
        <v>30857045</v>
      </c>
      <c r="V918" s="7"/>
      <c r="W918" s="7"/>
      <c r="X918" s="7"/>
      <c r="Y918" s="7"/>
      <c r="Z918" s="7"/>
      <c r="AA918" s="8">
        <f>+Tabla1[[#This Row],[FECHA DE
NACIMIENTO]]</f>
        <v>28405</v>
      </c>
      <c r="AB918" s="20"/>
      <c r="AC918" s="7"/>
      <c r="AD918" s="7" t="str">
        <f>IF(COUNTIF(D$1:D917,D918)=0,"OK","Duplicado")</f>
        <v>OK</v>
      </c>
      <c r="AE918" s="7" t="str">
        <f t="shared" ca="1" si="145"/>
        <v>Inactivo</v>
      </c>
      <c r="AF918" s="9" t="s">
        <v>1720</v>
      </c>
      <c r="AG918" s="9" t="str">
        <f t="shared" si="148"/>
        <v/>
      </c>
      <c r="AH918" s="7"/>
      <c r="AI918" s="7"/>
      <c r="AJ918" s="7"/>
      <c r="AK918" s="7"/>
      <c r="AL918" s="7"/>
      <c r="AM918" s="7"/>
      <c r="AN918" s="7"/>
      <c r="AO918" s="7" t="e">
        <f ca="1">SEPARARAPELLIDOS2018(Tabla1[[#This Row],[APELLIDOS Y NOMBRES]])</f>
        <v>#NAME?</v>
      </c>
      <c r="AP918" s="7">
        <f t="shared" ca="1" si="149"/>
        <v>0</v>
      </c>
      <c r="AQ918" s="7">
        <f t="shared" ca="1" si="150"/>
        <v>0</v>
      </c>
      <c r="AR918" s="7">
        <f t="shared" ca="1" si="151"/>
        <v>0</v>
      </c>
      <c r="AS918" s="7" t="e">
        <f ca="1">QuitarSimbolos(Tabla1[[#This Row],[CODTRA5]])</f>
        <v>#NAME?</v>
      </c>
      <c r="AT918" s="7" t="s">
        <v>1703</v>
      </c>
      <c r="AU918" s="7">
        <f t="shared" si="146"/>
        <v>1</v>
      </c>
      <c r="AV918" s="7">
        <v>1</v>
      </c>
      <c r="AW918" s="7" t="str">
        <f>+Tabla1[[#This Row],[DNI23]]</f>
        <v>30857045</v>
      </c>
      <c r="AX918" s="7">
        <v>604</v>
      </c>
      <c r="AY918" s="11">
        <f>+Tabla1[[#This Row],[FECHA DE
NACIMIENTO]]</f>
        <v>28405</v>
      </c>
      <c r="AZ918" s="7">
        <f ca="1">+Tabla1[[#This Row],[CODTRA6]]</f>
        <v>0</v>
      </c>
      <c r="BA918" s="7">
        <f ca="1">+Tabla1[[#This Row],[CODTRA7]]</f>
        <v>0</v>
      </c>
      <c r="BB918" s="7" t="e">
        <f ca="1">+Tabla1[[#This Row],[CODTRA8]]</f>
        <v>#NAME?</v>
      </c>
      <c r="BC918" s="7">
        <f>+Tabla1[[#This Row],[SEXO]]</f>
        <v>1</v>
      </c>
      <c r="BD918" s="7">
        <v>9589</v>
      </c>
      <c r="BE918" s="7"/>
      <c r="BF918" s="7">
        <v>959616135</v>
      </c>
      <c r="BG918" s="10" t="s">
        <v>1704</v>
      </c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</row>
    <row r="919" spans="1:88" ht="15" x14ac:dyDescent="0.25">
      <c r="A919">
        <v>918</v>
      </c>
      <c r="B919" s="28">
        <v>1268</v>
      </c>
      <c r="C919" s="28" t="s">
        <v>1498</v>
      </c>
      <c r="D919" s="45">
        <v>41819188</v>
      </c>
      <c r="E919" s="29" t="s">
        <v>3285</v>
      </c>
      <c r="F919" s="29" t="s">
        <v>3286</v>
      </c>
      <c r="G919" s="29" t="s">
        <v>1757</v>
      </c>
      <c r="H919" s="30">
        <f t="shared" si="147"/>
        <v>30356</v>
      </c>
      <c r="I919" s="29" t="s">
        <v>1710</v>
      </c>
      <c r="J919" s="28">
        <v>0</v>
      </c>
      <c r="K919" s="31">
        <v>0</v>
      </c>
      <c r="L919" s="7"/>
      <c r="M919" s="7"/>
      <c r="N919" s="7"/>
      <c r="O919" s="32" t="str">
        <f>"Retención Judicial "&amp;(Tabla1[[#This Row],[JUDICIAL]]*100)&amp;"%"</f>
        <v>Retención Judicial 0%</v>
      </c>
      <c r="P919" s="7"/>
      <c r="Q919" s="33">
        <f t="shared" si="152"/>
        <v>930</v>
      </c>
      <c r="R919" s="34">
        <f>+Tabla1[[#This Row],[MINIMO VITAL]]*9%</f>
        <v>83.7</v>
      </c>
      <c r="S919" s="7"/>
      <c r="T919" s="7">
        <f t="shared" ca="1" si="143"/>
        <v>36</v>
      </c>
      <c r="U919" s="7" t="str">
        <f t="shared" si="144"/>
        <v>41819188</v>
      </c>
      <c r="V919" s="7"/>
      <c r="W919" s="7"/>
      <c r="X919" s="7"/>
      <c r="Y919" s="7"/>
      <c r="Z919" s="7"/>
      <c r="AA919" s="8">
        <f>+Tabla1[[#This Row],[FECHA DE
NACIMIENTO]]</f>
        <v>30356</v>
      </c>
      <c r="AB919" s="20"/>
      <c r="AC919" s="7"/>
      <c r="AD919" s="7" t="str">
        <f>IF(COUNTIF(D$1:D918,D919)=0,"OK","Duplicado")</f>
        <v>OK</v>
      </c>
      <c r="AE919" s="7" t="str">
        <f t="shared" ca="1" si="145"/>
        <v>Inactivo</v>
      </c>
      <c r="AF919" s="9" t="s">
        <v>1499</v>
      </c>
      <c r="AG919" s="9" t="str">
        <f t="shared" si="148"/>
        <v>CMAC</v>
      </c>
      <c r="AH919" s="7"/>
      <c r="AI919" s="7"/>
      <c r="AJ919" s="7"/>
      <c r="AK919" s="7"/>
      <c r="AL919" s="7"/>
      <c r="AM919" s="7"/>
      <c r="AN919" s="7"/>
      <c r="AO919" s="7" t="e">
        <f ca="1">SEPARARAPELLIDOS2018(Tabla1[[#This Row],[APELLIDOS Y NOMBRES]])</f>
        <v>#NAME?</v>
      </c>
      <c r="AP919" s="7">
        <f t="shared" ca="1" si="149"/>
        <v>0</v>
      </c>
      <c r="AQ919" s="7">
        <f t="shared" ca="1" si="150"/>
        <v>0</v>
      </c>
      <c r="AR919" s="7">
        <f t="shared" ca="1" si="151"/>
        <v>0</v>
      </c>
      <c r="AS919" s="7" t="e">
        <f ca="1">QuitarSimbolos(Tabla1[[#This Row],[CODTRA5]])</f>
        <v>#NAME?</v>
      </c>
      <c r="AT919" s="7" t="s">
        <v>1703</v>
      </c>
      <c r="AU919" s="7">
        <f t="shared" si="146"/>
        <v>1</v>
      </c>
      <c r="AV919" s="7">
        <v>1</v>
      </c>
      <c r="AW919" s="7" t="str">
        <f>+Tabla1[[#This Row],[DNI23]]</f>
        <v>41819188</v>
      </c>
      <c r="AX919" s="7">
        <v>604</v>
      </c>
      <c r="AY919" s="11">
        <f>+Tabla1[[#This Row],[FECHA DE
NACIMIENTO]]</f>
        <v>30356</v>
      </c>
      <c r="AZ919" s="7">
        <f ca="1">+Tabla1[[#This Row],[CODTRA6]]</f>
        <v>0</v>
      </c>
      <c r="BA919" s="7">
        <f ca="1">+Tabla1[[#This Row],[CODTRA7]]</f>
        <v>0</v>
      </c>
      <c r="BB919" s="7" t="e">
        <f ca="1">+Tabla1[[#This Row],[CODTRA8]]</f>
        <v>#NAME?</v>
      </c>
      <c r="BC919" s="7">
        <f>+Tabla1[[#This Row],[SEXO]]</f>
        <v>1</v>
      </c>
      <c r="BD919" s="7">
        <v>9589</v>
      </c>
      <c r="BE919" s="7"/>
      <c r="BF919" s="7">
        <v>959616135</v>
      </c>
      <c r="BG919" s="10" t="s">
        <v>1704</v>
      </c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</row>
    <row r="920" spans="1:88" ht="15" x14ac:dyDescent="0.25">
      <c r="A920">
        <v>919</v>
      </c>
      <c r="B920" s="28">
        <v>1293</v>
      </c>
      <c r="C920" s="28" t="s">
        <v>1500</v>
      </c>
      <c r="D920" s="45">
        <v>80171374</v>
      </c>
      <c r="E920" s="29"/>
      <c r="F920" s="29"/>
      <c r="G920" s="29" t="s">
        <v>1702</v>
      </c>
      <c r="H920" s="30" t="str">
        <f t="shared" si="147"/>
        <v xml:space="preserve"> </v>
      </c>
      <c r="I920" s="29"/>
      <c r="J920" s="28">
        <v>0</v>
      </c>
      <c r="K920" s="31">
        <v>0</v>
      </c>
      <c r="L920" s="7"/>
      <c r="M920" s="7"/>
      <c r="N920" s="7"/>
      <c r="O920" s="32" t="str">
        <f>"Retención Judicial "&amp;(Tabla1[[#This Row],[JUDICIAL]]*100)&amp;"%"</f>
        <v>Retención Judicial 0%</v>
      </c>
      <c r="P920" s="7"/>
      <c r="Q920" s="33">
        <f t="shared" si="152"/>
        <v>930</v>
      </c>
      <c r="R920" s="34">
        <f>+Tabla1[[#This Row],[MINIMO VITAL]]*9%</f>
        <v>83.7</v>
      </c>
      <c r="S920" s="7"/>
      <c r="T920" s="7" t="str">
        <f t="shared" ca="1" si="143"/>
        <v xml:space="preserve"> </v>
      </c>
      <c r="U920" s="7" t="str">
        <f t="shared" si="144"/>
        <v>80171374</v>
      </c>
      <c r="V920" s="7"/>
      <c r="W920" s="7"/>
      <c r="X920" s="7"/>
      <c r="Y920" s="7"/>
      <c r="Z920" s="7"/>
      <c r="AA920" s="8" t="str">
        <f>+Tabla1[[#This Row],[FECHA DE
NACIMIENTO]]</f>
        <v xml:space="preserve"> </v>
      </c>
      <c r="AB920" s="20"/>
      <c r="AC920" s="7"/>
      <c r="AD920" s="7" t="str">
        <f>IF(COUNTIF(D$1:D919,D920)=0,"OK","Duplicado")</f>
        <v>OK</v>
      </c>
      <c r="AE920" s="7" t="str">
        <f t="shared" ca="1" si="145"/>
        <v>Inactivo</v>
      </c>
      <c r="AF920" s="9" t="s">
        <v>1501</v>
      </c>
      <c r="AG920" s="9" t="str">
        <f t="shared" si="148"/>
        <v>CMAC</v>
      </c>
      <c r="AH920" s="7"/>
      <c r="AI920" s="7"/>
      <c r="AJ920" s="7"/>
      <c r="AK920" s="7"/>
      <c r="AL920" s="7"/>
      <c r="AM920" s="7"/>
      <c r="AN920" s="7"/>
      <c r="AO920" s="7" t="e">
        <f ca="1">SEPARARAPELLIDOS2018(Tabla1[[#This Row],[APELLIDOS Y NOMBRES]])</f>
        <v>#NAME?</v>
      </c>
      <c r="AP920" s="7">
        <f t="shared" ca="1" si="149"/>
        <v>0</v>
      </c>
      <c r="AQ920" s="7">
        <f t="shared" ca="1" si="150"/>
        <v>0</v>
      </c>
      <c r="AR920" s="7">
        <f t="shared" ca="1" si="151"/>
        <v>0</v>
      </c>
      <c r="AS920" s="7" t="e">
        <f ca="1">QuitarSimbolos(Tabla1[[#This Row],[CODTRA5]])</f>
        <v>#NAME?</v>
      </c>
      <c r="AT920" s="7" t="s">
        <v>1974</v>
      </c>
      <c r="AU920" s="7">
        <f t="shared" si="146"/>
        <v>2</v>
      </c>
      <c r="AV920" s="7">
        <v>1</v>
      </c>
      <c r="AW920" s="7" t="str">
        <f>+Tabla1[[#This Row],[DNI23]]</f>
        <v>80171374</v>
      </c>
      <c r="AX920" s="7">
        <v>604</v>
      </c>
      <c r="AY920" s="11" t="str">
        <f>+Tabla1[[#This Row],[FECHA DE
NACIMIENTO]]</f>
        <v xml:space="preserve"> </v>
      </c>
      <c r="AZ920" s="7">
        <f ca="1">+Tabla1[[#This Row],[CODTRA6]]</f>
        <v>0</v>
      </c>
      <c r="BA920" s="7">
        <f ca="1">+Tabla1[[#This Row],[CODTRA7]]</f>
        <v>0</v>
      </c>
      <c r="BB920" s="7" t="e">
        <f ca="1">+Tabla1[[#This Row],[CODTRA8]]</f>
        <v>#NAME?</v>
      </c>
      <c r="BC920" s="7">
        <f>+Tabla1[[#This Row],[SEXO]]</f>
        <v>2</v>
      </c>
      <c r="BD920" s="7">
        <v>9589</v>
      </c>
      <c r="BE920" s="7"/>
      <c r="BF920" s="7">
        <v>959616135</v>
      </c>
      <c r="BG920" s="10" t="s">
        <v>1704</v>
      </c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</row>
    <row r="921" spans="1:88" ht="15" x14ac:dyDescent="0.25">
      <c r="A921">
        <v>920</v>
      </c>
      <c r="B921" s="28">
        <v>343</v>
      </c>
      <c r="C921" s="28" t="s">
        <v>1502</v>
      </c>
      <c r="D921" s="45">
        <v>30857316</v>
      </c>
      <c r="E921" s="35" t="s">
        <v>3596</v>
      </c>
      <c r="F921" s="29" t="s">
        <v>1720</v>
      </c>
      <c r="G921" s="29" t="s">
        <v>1702</v>
      </c>
      <c r="H921" s="30">
        <f t="shared" si="147"/>
        <v>28757</v>
      </c>
      <c r="I921" s="29" t="s">
        <v>1720</v>
      </c>
      <c r="J921" s="28">
        <v>0</v>
      </c>
      <c r="K921" s="31">
        <v>0</v>
      </c>
      <c r="L921" s="7"/>
      <c r="M921" s="7"/>
      <c r="N921" s="7"/>
      <c r="O921" s="32" t="str">
        <f>"Retención Judicial "&amp;(Tabla1[[#This Row],[JUDICIAL]]*100)&amp;"%"</f>
        <v>Retención Judicial 0%</v>
      </c>
      <c r="P921" s="7"/>
      <c r="Q921" s="33">
        <f t="shared" si="152"/>
        <v>930</v>
      </c>
      <c r="R921" s="34">
        <f>+Tabla1[[#This Row],[MINIMO VITAL]]*9%</f>
        <v>83.7</v>
      </c>
      <c r="S921" s="7"/>
      <c r="T921" s="7">
        <f t="shared" ca="1" si="143"/>
        <v>40</v>
      </c>
      <c r="U921" s="7" t="str">
        <f t="shared" si="144"/>
        <v>30857316</v>
      </c>
      <c r="V921" s="7"/>
      <c r="W921" s="7"/>
      <c r="X921" s="7"/>
      <c r="Y921" s="7"/>
      <c r="Z921" s="7"/>
      <c r="AA921" s="8">
        <f>+Tabla1[[#This Row],[FECHA DE
NACIMIENTO]]</f>
        <v>28757</v>
      </c>
      <c r="AB921" s="20"/>
      <c r="AC921" s="7"/>
      <c r="AD921" s="7" t="str">
        <f>IF(COUNTIF(D$1:D920,D921)=0,"OK","Duplicado")</f>
        <v>OK</v>
      </c>
      <c r="AE921" s="7" t="str">
        <f t="shared" ca="1" si="145"/>
        <v>Inactivo</v>
      </c>
      <c r="AF921" s="9" t="s">
        <v>1720</v>
      </c>
      <c r="AG921" s="9" t="str">
        <f t="shared" si="148"/>
        <v/>
      </c>
      <c r="AH921" s="7"/>
      <c r="AI921" s="7"/>
      <c r="AJ921" s="7"/>
      <c r="AK921" s="7"/>
      <c r="AL921" s="7"/>
      <c r="AM921" s="7"/>
      <c r="AN921" s="7"/>
      <c r="AO921" s="7" t="e">
        <f ca="1">SEPARARAPELLIDOS2018(Tabla1[[#This Row],[APELLIDOS Y NOMBRES]])</f>
        <v>#NAME?</v>
      </c>
      <c r="AP921" s="7">
        <f t="shared" ca="1" si="149"/>
        <v>0</v>
      </c>
      <c r="AQ921" s="7">
        <f t="shared" ca="1" si="150"/>
        <v>0</v>
      </c>
      <c r="AR921" s="7">
        <f t="shared" ca="1" si="151"/>
        <v>0</v>
      </c>
      <c r="AS921" s="7" t="e">
        <f ca="1">QuitarSimbolos(Tabla1[[#This Row],[CODTRA5]])</f>
        <v>#NAME?</v>
      </c>
      <c r="AT921" s="7" t="s">
        <v>1703</v>
      </c>
      <c r="AU921" s="7">
        <f t="shared" si="146"/>
        <v>1</v>
      </c>
      <c r="AV921" s="7">
        <v>1</v>
      </c>
      <c r="AW921" s="7" t="str">
        <f>+Tabla1[[#This Row],[DNI23]]</f>
        <v>30857316</v>
      </c>
      <c r="AX921" s="7">
        <v>604</v>
      </c>
      <c r="AY921" s="11">
        <f>+Tabla1[[#This Row],[FECHA DE
NACIMIENTO]]</f>
        <v>28757</v>
      </c>
      <c r="AZ921" s="7">
        <f ca="1">+Tabla1[[#This Row],[CODTRA6]]</f>
        <v>0</v>
      </c>
      <c r="BA921" s="7">
        <f ca="1">+Tabla1[[#This Row],[CODTRA7]]</f>
        <v>0</v>
      </c>
      <c r="BB921" s="7" t="e">
        <f ca="1">+Tabla1[[#This Row],[CODTRA8]]</f>
        <v>#NAME?</v>
      </c>
      <c r="BC921" s="7">
        <f>+Tabla1[[#This Row],[SEXO]]</f>
        <v>1</v>
      </c>
      <c r="BD921" s="7">
        <v>9589</v>
      </c>
      <c r="BE921" s="7"/>
      <c r="BF921" s="7">
        <v>959616135</v>
      </c>
      <c r="BG921" s="10" t="s">
        <v>1704</v>
      </c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</row>
    <row r="922" spans="1:88" ht="15" x14ac:dyDescent="0.25">
      <c r="A922">
        <v>921</v>
      </c>
      <c r="B922" s="28">
        <v>327</v>
      </c>
      <c r="C922" s="28" t="s">
        <v>3597</v>
      </c>
      <c r="D922" s="45">
        <v>30856678</v>
      </c>
      <c r="E922" s="29" t="s">
        <v>3287</v>
      </c>
      <c r="F922" s="29" t="s">
        <v>3288</v>
      </c>
      <c r="G922" s="29" t="s">
        <v>1742</v>
      </c>
      <c r="H922" s="30">
        <f t="shared" si="147"/>
        <v>28146</v>
      </c>
      <c r="I922" s="29" t="s">
        <v>1737</v>
      </c>
      <c r="J922" s="28">
        <v>0</v>
      </c>
      <c r="K922" s="31">
        <v>0</v>
      </c>
      <c r="L922" s="7"/>
      <c r="M922" s="7"/>
      <c r="N922" s="7"/>
      <c r="O922" s="32" t="str">
        <f>"Retención Judicial "&amp;(Tabla1[[#This Row],[JUDICIAL]]*100)&amp;"%"</f>
        <v>Retención Judicial 0%</v>
      </c>
      <c r="P922" s="7"/>
      <c r="Q922" s="33">
        <f t="shared" si="152"/>
        <v>930</v>
      </c>
      <c r="R922" s="34">
        <f>+Tabla1[[#This Row],[MINIMO VITAL]]*9%</f>
        <v>83.7</v>
      </c>
      <c r="S922" s="7"/>
      <c r="T922" s="7">
        <f t="shared" ca="1" si="143"/>
        <v>42</v>
      </c>
      <c r="U922" s="7" t="str">
        <f t="shared" si="144"/>
        <v>30856678</v>
      </c>
      <c r="V922" s="7"/>
      <c r="W922" s="7"/>
      <c r="X922" s="7"/>
      <c r="Y922" s="7"/>
      <c r="Z922" s="7"/>
      <c r="AA922" s="8">
        <f>+Tabla1[[#This Row],[FECHA DE
NACIMIENTO]]</f>
        <v>28146</v>
      </c>
      <c r="AB922" s="20"/>
      <c r="AC922" s="7"/>
      <c r="AD922" s="7" t="str">
        <f>IF(COUNTIF(D$1:D921,D922)=0,"OK","Duplicado")</f>
        <v>OK</v>
      </c>
      <c r="AE922" s="7" t="str">
        <f t="shared" ca="1" si="145"/>
        <v>Inactivo</v>
      </c>
      <c r="AF922" s="9" t="s">
        <v>1720</v>
      </c>
      <c r="AG922" s="9" t="str">
        <f t="shared" si="148"/>
        <v/>
      </c>
      <c r="AH922" s="7"/>
      <c r="AI922" s="7"/>
      <c r="AJ922" s="7"/>
      <c r="AK922" s="7"/>
      <c r="AL922" s="7"/>
      <c r="AM922" s="7"/>
      <c r="AN922" s="7"/>
      <c r="AO922" s="7" t="e">
        <f ca="1">SEPARARAPELLIDOS2018(Tabla1[[#This Row],[APELLIDOS Y NOMBRES]])</f>
        <v>#NAME?</v>
      </c>
      <c r="AP922" s="7">
        <f t="shared" ca="1" si="149"/>
        <v>0</v>
      </c>
      <c r="AQ922" s="7">
        <f t="shared" ca="1" si="150"/>
        <v>0</v>
      </c>
      <c r="AR922" s="7">
        <f t="shared" ca="1" si="151"/>
        <v>0</v>
      </c>
      <c r="AS922" s="7" t="e">
        <f ca="1">QuitarSimbolos(Tabla1[[#This Row],[CODTRA5]])</f>
        <v>#NAME?</v>
      </c>
      <c r="AT922" s="7" t="s">
        <v>1703</v>
      </c>
      <c r="AU922" s="7">
        <f t="shared" si="146"/>
        <v>1</v>
      </c>
      <c r="AV922" s="7">
        <v>1</v>
      </c>
      <c r="AW922" s="7" t="str">
        <f>+Tabla1[[#This Row],[DNI23]]</f>
        <v>30856678</v>
      </c>
      <c r="AX922" s="7">
        <v>604</v>
      </c>
      <c r="AY922" s="11">
        <f>+Tabla1[[#This Row],[FECHA DE
NACIMIENTO]]</f>
        <v>28146</v>
      </c>
      <c r="AZ922" s="7">
        <f ca="1">+Tabla1[[#This Row],[CODTRA6]]</f>
        <v>0</v>
      </c>
      <c r="BA922" s="7">
        <f ca="1">+Tabla1[[#This Row],[CODTRA7]]</f>
        <v>0</v>
      </c>
      <c r="BB922" s="7" t="e">
        <f ca="1">+Tabla1[[#This Row],[CODTRA8]]</f>
        <v>#NAME?</v>
      </c>
      <c r="BC922" s="7">
        <f>+Tabla1[[#This Row],[SEXO]]</f>
        <v>1</v>
      </c>
      <c r="BD922" s="7">
        <v>9589</v>
      </c>
      <c r="BE922" s="7"/>
      <c r="BF922" s="7">
        <v>959616135</v>
      </c>
      <c r="BG922" s="10" t="s">
        <v>1704</v>
      </c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</row>
    <row r="923" spans="1:88" ht="15" x14ac:dyDescent="0.25">
      <c r="A923">
        <v>922</v>
      </c>
      <c r="B923" s="28">
        <v>1269</v>
      </c>
      <c r="C923" s="28" t="s">
        <v>1503</v>
      </c>
      <c r="D923" s="45">
        <v>47999201</v>
      </c>
      <c r="E923" s="29" t="s">
        <v>3289</v>
      </c>
      <c r="F923" s="29"/>
      <c r="G923" s="29" t="s">
        <v>1702</v>
      </c>
      <c r="H923" s="30">
        <f t="shared" si="147"/>
        <v>28116</v>
      </c>
      <c r="I923" s="29"/>
      <c r="J923" s="28">
        <v>0</v>
      </c>
      <c r="K923" s="31">
        <v>0</v>
      </c>
      <c r="L923" s="7"/>
      <c r="M923" s="7"/>
      <c r="N923" s="7"/>
      <c r="O923" s="32" t="str">
        <f>"Retención Judicial "&amp;(Tabla1[[#This Row],[JUDICIAL]]*100)&amp;"%"</f>
        <v>Retención Judicial 0%</v>
      </c>
      <c r="P923" s="7"/>
      <c r="Q923" s="33">
        <f t="shared" si="152"/>
        <v>930</v>
      </c>
      <c r="R923" s="34">
        <f>+Tabla1[[#This Row],[MINIMO VITAL]]*9%</f>
        <v>83.7</v>
      </c>
      <c r="S923" s="7"/>
      <c r="T923" s="7">
        <f t="shared" ca="1" si="143"/>
        <v>42</v>
      </c>
      <c r="U923" s="7" t="str">
        <f t="shared" si="144"/>
        <v>47999201</v>
      </c>
      <c r="V923" s="7"/>
      <c r="W923" s="7"/>
      <c r="X923" s="7"/>
      <c r="Y923" s="7"/>
      <c r="Z923" s="7"/>
      <c r="AA923" s="8">
        <f>+Tabla1[[#This Row],[FECHA DE
NACIMIENTO]]</f>
        <v>28116</v>
      </c>
      <c r="AB923" s="20"/>
      <c r="AC923" s="7"/>
      <c r="AD923" s="7" t="str">
        <f>IF(COUNTIF(D$1:D922,D923)=0,"OK","Duplicado")</f>
        <v>OK</v>
      </c>
      <c r="AE923" s="7" t="str">
        <f t="shared" ca="1" si="145"/>
        <v>Inactivo</v>
      </c>
      <c r="AF923" s="9" t="s">
        <v>1504</v>
      </c>
      <c r="AG923" s="9" t="str">
        <f t="shared" si="148"/>
        <v>CMAC</v>
      </c>
      <c r="AH923" s="7"/>
      <c r="AI923" s="7"/>
      <c r="AJ923" s="7"/>
      <c r="AK923" s="7"/>
      <c r="AL923" s="7"/>
      <c r="AM923" s="7"/>
      <c r="AN923" s="7"/>
      <c r="AO923" s="7" t="e">
        <f ca="1">SEPARARAPELLIDOS2018(Tabla1[[#This Row],[APELLIDOS Y NOMBRES]])</f>
        <v>#NAME?</v>
      </c>
      <c r="AP923" s="7">
        <f t="shared" ca="1" si="149"/>
        <v>0</v>
      </c>
      <c r="AQ923" s="7">
        <f t="shared" ca="1" si="150"/>
        <v>0</v>
      </c>
      <c r="AR923" s="7">
        <f t="shared" ca="1" si="151"/>
        <v>0</v>
      </c>
      <c r="AS923" s="7" t="e">
        <f ca="1">QuitarSimbolos(Tabla1[[#This Row],[CODTRA5]])</f>
        <v>#NAME?</v>
      </c>
      <c r="AT923" s="7" t="s">
        <v>1703</v>
      </c>
      <c r="AU923" s="7">
        <f t="shared" si="146"/>
        <v>1</v>
      </c>
      <c r="AV923" s="7">
        <v>1</v>
      </c>
      <c r="AW923" s="7" t="str">
        <f>+Tabla1[[#This Row],[DNI23]]</f>
        <v>47999201</v>
      </c>
      <c r="AX923" s="7">
        <v>604</v>
      </c>
      <c r="AY923" s="11">
        <f>+Tabla1[[#This Row],[FECHA DE
NACIMIENTO]]</f>
        <v>28116</v>
      </c>
      <c r="AZ923" s="7">
        <f ca="1">+Tabla1[[#This Row],[CODTRA6]]</f>
        <v>0</v>
      </c>
      <c r="BA923" s="7">
        <f ca="1">+Tabla1[[#This Row],[CODTRA7]]</f>
        <v>0</v>
      </c>
      <c r="BB923" s="7" t="e">
        <f ca="1">+Tabla1[[#This Row],[CODTRA8]]</f>
        <v>#NAME?</v>
      </c>
      <c r="BC923" s="7">
        <f>+Tabla1[[#This Row],[SEXO]]</f>
        <v>1</v>
      </c>
      <c r="BD923" s="7">
        <v>9589</v>
      </c>
      <c r="BE923" s="7"/>
      <c r="BF923" s="7">
        <v>959616135</v>
      </c>
      <c r="BG923" s="10" t="s">
        <v>1704</v>
      </c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</row>
    <row r="924" spans="1:88" ht="15" x14ac:dyDescent="0.25">
      <c r="A924">
        <v>923</v>
      </c>
      <c r="B924" s="28">
        <v>1270</v>
      </c>
      <c r="C924" s="28" t="s">
        <v>1505</v>
      </c>
      <c r="D924" s="45">
        <v>9579644</v>
      </c>
      <c r="E924" s="29" t="s">
        <v>3290</v>
      </c>
      <c r="F924" s="29" t="s">
        <v>3291</v>
      </c>
      <c r="G924" s="29" t="s">
        <v>1757</v>
      </c>
      <c r="H924" s="30">
        <f t="shared" si="147"/>
        <v>22100</v>
      </c>
      <c r="I924" s="29" t="s">
        <v>1710</v>
      </c>
      <c r="J924" s="28">
        <v>0</v>
      </c>
      <c r="K924" s="31">
        <v>0</v>
      </c>
      <c r="L924" s="7"/>
      <c r="M924" s="7"/>
      <c r="N924" s="7"/>
      <c r="O924" s="32" t="str">
        <f>"Retención Judicial "&amp;(Tabla1[[#This Row],[JUDICIAL]]*100)&amp;"%"</f>
        <v>Retención Judicial 0%</v>
      </c>
      <c r="P924" s="7"/>
      <c r="Q924" s="33">
        <f t="shared" si="152"/>
        <v>930</v>
      </c>
      <c r="R924" s="34">
        <f>+Tabla1[[#This Row],[MINIMO VITAL]]*9%</f>
        <v>83.7</v>
      </c>
      <c r="S924" s="7"/>
      <c r="T924" s="7">
        <f t="shared" ca="1" si="143"/>
        <v>58</v>
      </c>
      <c r="U924" s="7" t="str">
        <f t="shared" si="144"/>
        <v>09579644</v>
      </c>
      <c r="V924" s="7"/>
      <c r="W924" s="7"/>
      <c r="X924" s="7"/>
      <c r="Y924" s="7"/>
      <c r="Z924" s="7"/>
      <c r="AA924" s="8">
        <f>+Tabla1[[#This Row],[FECHA DE
NACIMIENTO]]</f>
        <v>22100</v>
      </c>
      <c r="AB924" s="20"/>
      <c r="AC924" s="7"/>
      <c r="AD924" s="7" t="str">
        <f>IF(COUNTIF(D$1:D923,D924)=0,"OK","Duplicado")</f>
        <v>OK</v>
      </c>
      <c r="AE924" s="7" t="str">
        <f t="shared" ca="1" si="145"/>
        <v>Inactivo</v>
      </c>
      <c r="AF924" s="9" t="s">
        <v>1506</v>
      </c>
      <c r="AG924" s="9" t="str">
        <f t="shared" si="148"/>
        <v>CMAC</v>
      </c>
      <c r="AH924" s="7"/>
      <c r="AI924" s="7"/>
      <c r="AJ924" s="7"/>
      <c r="AK924" s="7"/>
      <c r="AL924" s="7"/>
      <c r="AM924" s="7"/>
      <c r="AN924" s="7"/>
      <c r="AO924" s="7" t="e">
        <f ca="1">SEPARARAPELLIDOS2018(Tabla1[[#This Row],[APELLIDOS Y NOMBRES]])</f>
        <v>#NAME?</v>
      </c>
      <c r="AP924" s="7">
        <f t="shared" ca="1" si="149"/>
        <v>0</v>
      </c>
      <c r="AQ924" s="7">
        <f t="shared" ca="1" si="150"/>
        <v>0</v>
      </c>
      <c r="AR924" s="7">
        <f t="shared" ca="1" si="151"/>
        <v>0</v>
      </c>
      <c r="AS924" s="7" t="e">
        <f ca="1">QuitarSimbolos(Tabla1[[#This Row],[CODTRA5]])</f>
        <v>#NAME?</v>
      </c>
      <c r="AT924" s="7" t="s">
        <v>1703</v>
      </c>
      <c r="AU924" s="7">
        <f t="shared" si="146"/>
        <v>1</v>
      </c>
      <c r="AV924" s="7">
        <v>1</v>
      </c>
      <c r="AW924" s="7" t="str">
        <f>+Tabla1[[#This Row],[DNI23]]</f>
        <v>09579644</v>
      </c>
      <c r="AX924" s="7">
        <v>604</v>
      </c>
      <c r="AY924" s="11">
        <f>+Tabla1[[#This Row],[FECHA DE
NACIMIENTO]]</f>
        <v>22100</v>
      </c>
      <c r="AZ924" s="7">
        <f ca="1">+Tabla1[[#This Row],[CODTRA6]]</f>
        <v>0</v>
      </c>
      <c r="BA924" s="7">
        <f ca="1">+Tabla1[[#This Row],[CODTRA7]]</f>
        <v>0</v>
      </c>
      <c r="BB924" s="7" t="e">
        <f ca="1">+Tabla1[[#This Row],[CODTRA8]]</f>
        <v>#NAME?</v>
      </c>
      <c r="BC924" s="7">
        <f>+Tabla1[[#This Row],[SEXO]]</f>
        <v>1</v>
      </c>
      <c r="BD924" s="7">
        <v>9589</v>
      </c>
      <c r="BE924" s="7"/>
      <c r="BF924" s="7">
        <v>959616135</v>
      </c>
      <c r="BG924" s="10" t="s">
        <v>1704</v>
      </c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</row>
    <row r="925" spans="1:88" ht="15" x14ac:dyDescent="0.25">
      <c r="A925">
        <v>924</v>
      </c>
      <c r="B925" s="28">
        <v>1271</v>
      </c>
      <c r="C925" s="28" t="s">
        <v>1507</v>
      </c>
      <c r="D925" s="45">
        <v>46834773</v>
      </c>
      <c r="E925" s="29" t="s">
        <v>3292</v>
      </c>
      <c r="F925" s="29"/>
      <c r="G925" s="29" t="s">
        <v>1702</v>
      </c>
      <c r="H925" s="30">
        <f t="shared" si="147"/>
        <v>33637</v>
      </c>
      <c r="I925" s="29"/>
      <c r="J925" s="28">
        <v>0</v>
      </c>
      <c r="K925" s="31">
        <v>0</v>
      </c>
      <c r="L925" s="7"/>
      <c r="M925" s="7"/>
      <c r="N925" s="7"/>
      <c r="O925" s="32" t="str">
        <f>"Retención Judicial "&amp;(Tabla1[[#This Row],[JUDICIAL]]*100)&amp;"%"</f>
        <v>Retención Judicial 0%</v>
      </c>
      <c r="P925" s="7"/>
      <c r="Q925" s="33">
        <f t="shared" si="152"/>
        <v>930</v>
      </c>
      <c r="R925" s="34">
        <f>+Tabla1[[#This Row],[MINIMO VITAL]]*9%</f>
        <v>83.7</v>
      </c>
      <c r="S925" s="7"/>
      <c r="T925" s="7">
        <f t="shared" ca="1" si="143"/>
        <v>27</v>
      </c>
      <c r="U925" s="7" t="str">
        <f t="shared" si="144"/>
        <v>46834773</v>
      </c>
      <c r="V925" s="7"/>
      <c r="W925" s="7"/>
      <c r="X925" s="7"/>
      <c r="Y925" s="7"/>
      <c r="Z925" s="7"/>
      <c r="AA925" s="8">
        <f>+Tabla1[[#This Row],[FECHA DE
NACIMIENTO]]</f>
        <v>33637</v>
      </c>
      <c r="AB925" s="20"/>
      <c r="AC925" s="7"/>
      <c r="AD925" s="7" t="str">
        <f>IF(COUNTIF(D$1:D924,D925)=0,"OK","Duplicado")</f>
        <v>OK</v>
      </c>
      <c r="AE925" s="7" t="str">
        <f t="shared" ca="1" si="145"/>
        <v>Inactivo</v>
      </c>
      <c r="AF925" s="9" t="s">
        <v>1508</v>
      </c>
      <c r="AG925" s="9" t="str">
        <f t="shared" si="148"/>
        <v>CMAC</v>
      </c>
      <c r="AH925" s="7"/>
      <c r="AI925" s="7"/>
      <c r="AJ925" s="7"/>
      <c r="AK925" s="7"/>
      <c r="AL925" s="7"/>
      <c r="AM925" s="7"/>
      <c r="AN925" s="7"/>
      <c r="AO925" s="7" t="e">
        <f ca="1">SEPARARAPELLIDOS2018(Tabla1[[#This Row],[APELLIDOS Y NOMBRES]])</f>
        <v>#NAME?</v>
      </c>
      <c r="AP925" s="7">
        <f t="shared" ca="1" si="149"/>
        <v>0</v>
      </c>
      <c r="AQ925" s="7">
        <f t="shared" ca="1" si="150"/>
        <v>0</v>
      </c>
      <c r="AR925" s="7">
        <f t="shared" ca="1" si="151"/>
        <v>0</v>
      </c>
      <c r="AS925" s="7" t="e">
        <f ca="1">QuitarSimbolos(Tabla1[[#This Row],[CODTRA5]])</f>
        <v>#NAME?</v>
      </c>
      <c r="AT925" s="7" t="s">
        <v>1703</v>
      </c>
      <c r="AU925" s="7">
        <f t="shared" si="146"/>
        <v>1</v>
      </c>
      <c r="AV925" s="7">
        <v>1</v>
      </c>
      <c r="AW925" s="7" t="str">
        <f>+Tabla1[[#This Row],[DNI23]]</f>
        <v>46834773</v>
      </c>
      <c r="AX925" s="7">
        <v>604</v>
      </c>
      <c r="AY925" s="11">
        <f>+Tabla1[[#This Row],[FECHA DE
NACIMIENTO]]</f>
        <v>33637</v>
      </c>
      <c r="AZ925" s="7">
        <f ca="1">+Tabla1[[#This Row],[CODTRA6]]</f>
        <v>0</v>
      </c>
      <c r="BA925" s="7">
        <f ca="1">+Tabla1[[#This Row],[CODTRA7]]</f>
        <v>0</v>
      </c>
      <c r="BB925" s="7" t="e">
        <f ca="1">+Tabla1[[#This Row],[CODTRA8]]</f>
        <v>#NAME?</v>
      </c>
      <c r="BC925" s="7">
        <f>+Tabla1[[#This Row],[SEXO]]</f>
        <v>1</v>
      </c>
      <c r="BD925" s="7">
        <v>9589</v>
      </c>
      <c r="BE925" s="7"/>
      <c r="BF925" s="7">
        <v>959616135</v>
      </c>
      <c r="BG925" s="10" t="s">
        <v>1704</v>
      </c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</row>
    <row r="926" spans="1:88" ht="15" x14ac:dyDescent="0.25">
      <c r="A926">
        <v>925</v>
      </c>
      <c r="B926" s="28">
        <v>1272</v>
      </c>
      <c r="C926" s="28" t="s">
        <v>1509</v>
      </c>
      <c r="D926" s="45">
        <v>72741028</v>
      </c>
      <c r="E926" s="29" t="s">
        <v>3293</v>
      </c>
      <c r="F926" s="29" t="s">
        <v>3294</v>
      </c>
      <c r="G926" s="29" t="s">
        <v>1709</v>
      </c>
      <c r="H926" s="30">
        <f t="shared" si="147"/>
        <v>33992</v>
      </c>
      <c r="I926" s="29" t="s">
        <v>1710</v>
      </c>
      <c r="J926" s="28">
        <v>0</v>
      </c>
      <c r="K926" s="31">
        <v>0</v>
      </c>
      <c r="L926" s="7"/>
      <c r="M926" s="7"/>
      <c r="N926" s="7"/>
      <c r="O926" s="32" t="str">
        <f>"Retención Judicial "&amp;(Tabla1[[#This Row],[JUDICIAL]]*100)&amp;"%"</f>
        <v>Retención Judicial 0%</v>
      </c>
      <c r="P926" s="7"/>
      <c r="Q926" s="33">
        <f t="shared" si="152"/>
        <v>930</v>
      </c>
      <c r="R926" s="34">
        <f>+Tabla1[[#This Row],[MINIMO VITAL]]*9%</f>
        <v>83.7</v>
      </c>
      <c r="S926" s="7"/>
      <c r="T926" s="7">
        <f t="shared" ca="1" si="143"/>
        <v>26</v>
      </c>
      <c r="U926" s="7" t="str">
        <f t="shared" si="144"/>
        <v>72741028</v>
      </c>
      <c r="V926" s="7"/>
      <c r="W926" s="7"/>
      <c r="X926" s="7"/>
      <c r="Y926" s="7"/>
      <c r="Z926" s="7"/>
      <c r="AA926" s="8">
        <f>+Tabla1[[#This Row],[FECHA DE
NACIMIENTO]]</f>
        <v>33992</v>
      </c>
      <c r="AB926" s="20"/>
      <c r="AC926" s="7"/>
      <c r="AD926" s="7" t="str">
        <f>IF(COUNTIF(D$1:D925,D926)=0,"OK","Duplicado")</f>
        <v>OK</v>
      </c>
      <c r="AE926" s="7" t="str">
        <f t="shared" ca="1" si="145"/>
        <v>Inactivo</v>
      </c>
      <c r="AF926" s="9" t="s">
        <v>1510</v>
      </c>
      <c r="AG926" s="9" t="str">
        <f t="shared" si="148"/>
        <v>CMAC</v>
      </c>
      <c r="AH926" s="7"/>
      <c r="AI926" s="7"/>
      <c r="AJ926" s="7"/>
      <c r="AK926" s="7"/>
      <c r="AL926" s="7"/>
      <c r="AM926" s="7"/>
      <c r="AN926" s="7"/>
      <c r="AO926" s="7" t="e">
        <f ca="1">SEPARARAPELLIDOS2018(Tabla1[[#This Row],[APELLIDOS Y NOMBRES]])</f>
        <v>#NAME?</v>
      </c>
      <c r="AP926" s="7">
        <f t="shared" ca="1" si="149"/>
        <v>0</v>
      </c>
      <c r="AQ926" s="7">
        <f t="shared" ca="1" si="150"/>
        <v>0</v>
      </c>
      <c r="AR926" s="7">
        <f t="shared" ca="1" si="151"/>
        <v>0</v>
      </c>
      <c r="AS926" s="7" t="e">
        <f ca="1">QuitarSimbolos(Tabla1[[#This Row],[CODTRA5]])</f>
        <v>#NAME?</v>
      </c>
      <c r="AT926" s="7" t="s">
        <v>1703</v>
      </c>
      <c r="AU926" s="7">
        <f t="shared" si="146"/>
        <v>1</v>
      </c>
      <c r="AV926" s="7">
        <v>1</v>
      </c>
      <c r="AW926" s="7" t="str">
        <f>+Tabla1[[#This Row],[DNI23]]</f>
        <v>72741028</v>
      </c>
      <c r="AX926" s="7">
        <v>604</v>
      </c>
      <c r="AY926" s="11">
        <f>+Tabla1[[#This Row],[FECHA DE
NACIMIENTO]]</f>
        <v>33992</v>
      </c>
      <c r="AZ926" s="7">
        <f ca="1">+Tabla1[[#This Row],[CODTRA6]]</f>
        <v>0</v>
      </c>
      <c r="BA926" s="7">
        <f ca="1">+Tabla1[[#This Row],[CODTRA7]]</f>
        <v>0</v>
      </c>
      <c r="BB926" s="7" t="e">
        <f ca="1">+Tabla1[[#This Row],[CODTRA8]]</f>
        <v>#NAME?</v>
      </c>
      <c r="BC926" s="7">
        <f>+Tabla1[[#This Row],[SEXO]]</f>
        <v>1</v>
      </c>
      <c r="BD926" s="7">
        <v>9589</v>
      </c>
      <c r="BE926" s="7"/>
      <c r="BF926" s="7">
        <v>959616135</v>
      </c>
      <c r="BG926" s="10" t="s">
        <v>1704</v>
      </c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</row>
    <row r="927" spans="1:88" ht="15" x14ac:dyDescent="0.25">
      <c r="A927">
        <v>926</v>
      </c>
      <c r="B927" s="28">
        <v>1273</v>
      </c>
      <c r="C927" s="28" t="s">
        <v>1511</v>
      </c>
      <c r="D927" s="45">
        <v>4653549</v>
      </c>
      <c r="E927" s="29" t="s">
        <v>3295</v>
      </c>
      <c r="F927" s="29" t="s">
        <v>3296</v>
      </c>
      <c r="G927" s="29" t="s">
        <v>1736</v>
      </c>
      <c r="H927" s="30">
        <f t="shared" si="147"/>
        <v>28489</v>
      </c>
      <c r="I927" s="29" t="s">
        <v>1710</v>
      </c>
      <c r="J927" s="28">
        <v>0</v>
      </c>
      <c r="K927" s="31">
        <v>0</v>
      </c>
      <c r="L927" s="7"/>
      <c r="M927" s="7"/>
      <c r="N927" s="7"/>
      <c r="O927" s="32" t="str">
        <f>"Retención Judicial "&amp;(Tabla1[[#This Row],[JUDICIAL]]*100)&amp;"%"</f>
        <v>Retención Judicial 0%</v>
      </c>
      <c r="P927" s="7"/>
      <c r="Q927" s="33">
        <f t="shared" si="152"/>
        <v>930</v>
      </c>
      <c r="R927" s="34">
        <f>+Tabla1[[#This Row],[MINIMO VITAL]]*9%</f>
        <v>83.7</v>
      </c>
      <c r="S927" s="7"/>
      <c r="T927" s="7">
        <f t="shared" ca="1" si="143"/>
        <v>41</v>
      </c>
      <c r="U927" s="7" t="str">
        <f t="shared" si="144"/>
        <v>04653549</v>
      </c>
      <c r="V927" s="7"/>
      <c r="W927" s="7"/>
      <c r="X927" s="7"/>
      <c r="Y927" s="7"/>
      <c r="Z927" s="7"/>
      <c r="AA927" s="8">
        <f>+Tabla1[[#This Row],[FECHA DE
NACIMIENTO]]</f>
        <v>28489</v>
      </c>
      <c r="AB927" s="20"/>
      <c r="AC927" s="7"/>
      <c r="AD927" s="7" t="str">
        <f>IF(COUNTIF(D$1:D926,D927)=0,"OK","Duplicado")</f>
        <v>OK</v>
      </c>
      <c r="AE927" s="7" t="str">
        <f t="shared" ca="1" si="145"/>
        <v>Inactivo</v>
      </c>
      <c r="AF927" s="9" t="s">
        <v>1512</v>
      </c>
      <c r="AG927" s="9" t="str">
        <f t="shared" si="148"/>
        <v>CMAC</v>
      </c>
      <c r="AH927" s="7"/>
      <c r="AI927" s="7"/>
      <c r="AJ927" s="7"/>
      <c r="AK927" s="7"/>
      <c r="AL927" s="7"/>
      <c r="AM927" s="7"/>
      <c r="AN927" s="7"/>
      <c r="AO927" s="7" t="e">
        <f ca="1">SEPARARAPELLIDOS2018(Tabla1[[#This Row],[APELLIDOS Y NOMBRES]])</f>
        <v>#NAME?</v>
      </c>
      <c r="AP927" s="7">
        <f t="shared" ca="1" si="149"/>
        <v>0</v>
      </c>
      <c r="AQ927" s="7">
        <f t="shared" ca="1" si="150"/>
        <v>0</v>
      </c>
      <c r="AR927" s="7">
        <f t="shared" ca="1" si="151"/>
        <v>0</v>
      </c>
      <c r="AS927" s="7" t="e">
        <f ca="1">QuitarSimbolos(Tabla1[[#This Row],[CODTRA5]])</f>
        <v>#NAME?</v>
      </c>
      <c r="AT927" s="7" t="s">
        <v>1703</v>
      </c>
      <c r="AU927" s="7">
        <f t="shared" si="146"/>
        <v>1</v>
      </c>
      <c r="AV927" s="7">
        <v>1</v>
      </c>
      <c r="AW927" s="7" t="str">
        <f>+Tabla1[[#This Row],[DNI23]]</f>
        <v>04653549</v>
      </c>
      <c r="AX927" s="7">
        <v>604</v>
      </c>
      <c r="AY927" s="11">
        <f>+Tabla1[[#This Row],[FECHA DE
NACIMIENTO]]</f>
        <v>28489</v>
      </c>
      <c r="AZ927" s="7">
        <f ca="1">+Tabla1[[#This Row],[CODTRA6]]</f>
        <v>0</v>
      </c>
      <c r="BA927" s="7">
        <f ca="1">+Tabla1[[#This Row],[CODTRA7]]</f>
        <v>0</v>
      </c>
      <c r="BB927" s="7" t="e">
        <f ca="1">+Tabla1[[#This Row],[CODTRA8]]</f>
        <v>#NAME?</v>
      </c>
      <c r="BC927" s="7">
        <f>+Tabla1[[#This Row],[SEXO]]</f>
        <v>1</v>
      </c>
      <c r="BD927" s="7">
        <v>9589</v>
      </c>
      <c r="BE927" s="7"/>
      <c r="BF927" s="7">
        <v>959616135</v>
      </c>
      <c r="BG927" s="10" t="s">
        <v>1704</v>
      </c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</row>
    <row r="928" spans="1:88" ht="15" x14ac:dyDescent="0.25">
      <c r="A928">
        <v>927</v>
      </c>
      <c r="B928" s="28">
        <v>74</v>
      </c>
      <c r="C928" s="28" t="s">
        <v>1513</v>
      </c>
      <c r="D928" s="45">
        <v>4620521</v>
      </c>
      <c r="E928" s="29" t="s">
        <v>3297</v>
      </c>
      <c r="F928" s="29" t="s">
        <v>3298</v>
      </c>
      <c r="G928" s="29" t="s">
        <v>1736</v>
      </c>
      <c r="H928" s="30">
        <f t="shared" si="147"/>
        <v>22396</v>
      </c>
      <c r="I928" s="29" t="s">
        <v>1737</v>
      </c>
      <c r="J928" s="28">
        <v>0</v>
      </c>
      <c r="K928" s="31">
        <v>0</v>
      </c>
      <c r="L928" s="7"/>
      <c r="M928" s="7"/>
      <c r="N928" s="7"/>
      <c r="O928" s="32" t="str">
        <f>"Retención Judicial "&amp;(Tabla1[[#This Row],[JUDICIAL]]*100)&amp;"%"</f>
        <v>Retención Judicial 0%</v>
      </c>
      <c r="P928" s="7"/>
      <c r="Q928" s="33">
        <f t="shared" si="152"/>
        <v>930</v>
      </c>
      <c r="R928" s="34">
        <f>+Tabla1[[#This Row],[MINIMO VITAL]]*9%</f>
        <v>83.7</v>
      </c>
      <c r="S928" s="7"/>
      <c r="T928" s="7">
        <f t="shared" ca="1" si="143"/>
        <v>57</v>
      </c>
      <c r="U928" s="7" t="str">
        <f t="shared" si="144"/>
        <v>04620521</v>
      </c>
      <c r="V928" s="7"/>
      <c r="W928" s="7"/>
      <c r="X928" s="7"/>
      <c r="Y928" s="7"/>
      <c r="Z928" s="7"/>
      <c r="AA928" s="8">
        <f>+Tabla1[[#This Row],[FECHA DE
NACIMIENTO]]</f>
        <v>22396</v>
      </c>
      <c r="AB928" s="20"/>
      <c r="AC928" s="7"/>
      <c r="AD928" s="7" t="str">
        <f>IF(COUNTIF(D$1:D927,D928)=0,"OK","Duplicado")</f>
        <v>OK</v>
      </c>
      <c r="AE928" s="7" t="str">
        <f t="shared" ca="1" si="145"/>
        <v>Inactivo</v>
      </c>
      <c r="AF928" s="9" t="s">
        <v>1514</v>
      </c>
      <c r="AG928" s="9" t="str">
        <f t="shared" si="148"/>
        <v>CMAC</v>
      </c>
      <c r="AH928" s="7"/>
      <c r="AI928" s="7"/>
      <c r="AJ928" s="7"/>
      <c r="AK928" s="7"/>
      <c r="AL928" s="7"/>
      <c r="AM928" s="7"/>
      <c r="AN928" s="7"/>
      <c r="AO928" s="7" t="e">
        <f ca="1">SEPARARAPELLIDOS2018(Tabla1[[#This Row],[APELLIDOS Y NOMBRES]])</f>
        <v>#NAME?</v>
      </c>
      <c r="AP928" s="7">
        <f t="shared" ca="1" si="149"/>
        <v>0</v>
      </c>
      <c r="AQ928" s="7">
        <f t="shared" ca="1" si="150"/>
        <v>0</v>
      </c>
      <c r="AR928" s="7">
        <f t="shared" ca="1" si="151"/>
        <v>0</v>
      </c>
      <c r="AS928" s="7" t="e">
        <f ca="1">QuitarSimbolos(Tabla1[[#This Row],[CODTRA5]])</f>
        <v>#NAME?</v>
      </c>
      <c r="AT928" s="7" t="s">
        <v>1703</v>
      </c>
      <c r="AU928" s="7">
        <f t="shared" si="146"/>
        <v>1</v>
      </c>
      <c r="AV928" s="7">
        <v>1</v>
      </c>
      <c r="AW928" s="7" t="str">
        <f>+Tabla1[[#This Row],[DNI23]]</f>
        <v>04620521</v>
      </c>
      <c r="AX928" s="7">
        <v>604</v>
      </c>
      <c r="AY928" s="11">
        <f>+Tabla1[[#This Row],[FECHA DE
NACIMIENTO]]</f>
        <v>22396</v>
      </c>
      <c r="AZ928" s="7">
        <f ca="1">+Tabla1[[#This Row],[CODTRA6]]</f>
        <v>0</v>
      </c>
      <c r="BA928" s="7">
        <f ca="1">+Tabla1[[#This Row],[CODTRA7]]</f>
        <v>0</v>
      </c>
      <c r="BB928" s="7" t="e">
        <f ca="1">+Tabla1[[#This Row],[CODTRA8]]</f>
        <v>#NAME?</v>
      </c>
      <c r="BC928" s="7">
        <f>+Tabla1[[#This Row],[SEXO]]</f>
        <v>1</v>
      </c>
      <c r="BD928" s="7">
        <v>9589</v>
      </c>
      <c r="BE928" s="7"/>
      <c r="BF928" s="7">
        <v>959616135</v>
      </c>
      <c r="BG928" s="10" t="s">
        <v>1704</v>
      </c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</row>
    <row r="929" spans="1:88" ht="15" x14ac:dyDescent="0.25">
      <c r="A929">
        <v>928</v>
      </c>
      <c r="B929" s="28">
        <v>172</v>
      </c>
      <c r="C929" s="28" t="s">
        <v>1515</v>
      </c>
      <c r="D929" s="45">
        <v>4633760</v>
      </c>
      <c r="E929" s="29" t="s">
        <v>3299</v>
      </c>
      <c r="F929" s="29" t="s">
        <v>3300</v>
      </c>
      <c r="G929" s="29" t="s">
        <v>1736</v>
      </c>
      <c r="H929" s="30">
        <f t="shared" si="147"/>
        <v>21065</v>
      </c>
      <c r="I929" s="29" t="s">
        <v>1737</v>
      </c>
      <c r="J929" s="28">
        <v>0</v>
      </c>
      <c r="K929" s="31">
        <v>0</v>
      </c>
      <c r="L929" s="7"/>
      <c r="M929" s="7"/>
      <c r="N929" s="7"/>
      <c r="O929" s="32" t="str">
        <f>"Retención Judicial "&amp;(Tabla1[[#This Row],[JUDICIAL]]*100)&amp;"%"</f>
        <v>Retención Judicial 0%</v>
      </c>
      <c r="P929" s="7"/>
      <c r="Q929" s="33">
        <f t="shared" si="152"/>
        <v>930</v>
      </c>
      <c r="R929" s="34">
        <f>+Tabla1[[#This Row],[MINIMO VITAL]]*9%</f>
        <v>83.7</v>
      </c>
      <c r="S929" s="7"/>
      <c r="T929" s="7">
        <f t="shared" ca="1" si="143"/>
        <v>61</v>
      </c>
      <c r="U929" s="7" t="str">
        <f t="shared" si="144"/>
        <v>04633760</v>
      </c>
      <c r="V929" s="7"/>
      <c r="W929" s="7"/>
      <c r="X929" s="7"/>
      <c r="Y929" s="7"/>
      <c r="Z929" s="7"/>
      <c r="AA929" s="8">
        <f>+Tabla1[[#This Row],[FECHA DE
NACIMIENTO]]</f>
        <v>21065</v>
      </c>
      <c r="AB929" s="20"/>
      <c r="AC929" s="7"/>
      <c r="AD929" s="7" t="str">
        <f>IF(COUNTIF(D$1:D928,D929)=0,"OK","Duplicado")</f>
        <v>OK</v>
      </c>
      <c r="AE929" s="7" t="str">
        <f t="shared" ca="1" si="145"/>
        <v>Inactivo</v>
      </c>
      <c r="AF929" s="9" t="s">
        <v>1516</v>
      </c>
      <c r="AG929" s="9" t="str">
        <f t="shared" si="148"/>
        <v>CMAC</v>
      </c>
      <c r="AH929" s="7"/>
      <c r="AI929" s="7"/>
      <c r="AJ929" s="7"/>
      <c r="AK929" s="7"/>
      <c r="AL929" s="7"/>
      <c r="AM929" s="7"/>
      <c r="AN929" s="7"/>
      <c r="AO929" s="7" t="e">
        <f ca="1">SEPARARAPELLIDOS2018(Tabla1[[#This Row],[APELLIDOS Y NOMBRES]])</f>
        <v>#NAME?</v>
      </c>
      <c r="AP929" s="7">
        <f t="shared" ca="1" si="149"/>
        <v>0</v>
      </c>
      <c r="AQ929" s="7">
        <f t="shared" ca="1" si="150"/>
        <v>0</v>
      </c>
      <c r="AR929" s="7">
        <f t="shared" ca="1" si="151"/>
        <v>0</v>
      </c>
      <c r="AS929" s="7" t="e">
        <f ca="1">QuitarSimbolos(Tabla1[[#This Row],[CODTRA5]])</f>
        <v>#NAME?</v>
      </c>
      <c r="AT929" s="7" t="s">
        <v>1703</v>
      </c>
      <c r="AU929" s="7">
        <f t="shared" si="146"/>
        <v>1</v>
      </c>
      <c r="AV929" s="7">
        <v>1</v>
      </c>
      <c r="AW929" s="7" t="str">
        <f>+Tabla1[[#This Row],[DNI23]]</f>
        <v>04633760</v>
      </c>
      <c r="AX929" s="7">
        <v>604</v>
      </c>
      <c r="AY929" s="11">
        <f>+Tabla1[[#This Row],[FECHA DE
NACIMIENTO]]</f>
        <v>21065</v>
      </c>
      <c r="AZ929" s="7">
        <f ca="1">+Tabla1[[#This Row],[CODTRA6]]</f>
        <v>0</v>
      </c>
      <c r="BA929" s="7">
        <f ca="1">+Tabla1[[#This Row],[CODTRA7]]</f>
        <v>0</v>
      </c>
      <c r="BB929" s="7" t="e">
        <f ca="1">+Tabla1[[#This Row],[CODTRA8]]</f>
        <v>#NAME?</v>
      </c>
      <c r="BC929" s="7">
        <f>+Tabla1[[#This Row],[SEXO]]</f>
        <v>1</v>
      </c>
      <c r="BD929" s="7">
        <v>9589</v>
      </c>
      <c r="BE929" s="7"/>
      <c r="BF929" s="7">
        <v>959616135</v>
      </c>
      <c r="BG929" s="10" t="s">
        <v>1704</v>
      </c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</row>
    <row r="930" spans="1:88" ht="15" x14ac:dyDescent="0.25">
      <c r="A930">
        <v>929</v>
      </c>
      <c r="B930" s="28">
        <v>1274</v>
      </c>
      <c r="C930" s="28" t="s">
        <v>1517</v>
      </c>
      <c r="D930" s="45">
        <v>30836035</v>
      </c>
      <c r="E930" s="29" t="s">
        <v>3301</v>
      </c>
      <c r="F930" s="29"/>
      <c r="G930" s="29" t="s">
        <v>1702</v>
      </c>
      <c r="H930" s="30">
        <f t="shared" si="147"/>
        <v>26169</v>
      </c>
      <c r="I930" s="29"/>
      <c r="J930" s="28">
        <v>0</v>
      </c>
      <c r="K930" s="31">
        <v>0</v>
      </c>
      <c r="L930" s="7"/>
      <c r="M930" s="7"/>
      <c r="N930" s="7"/>
      <c r="O930" s="32" t="str">
        <f>"Retención Judicial "&amp;(Tabla1[[#This Row],[JUDICIAL]]*100)&amp;"%"</f>
        <v>Retención Judicial 0%</v>
      </c>
      <c r="P930" s="7"/>
      <c r="Q930" s="33">
        <f t="shared" si="152"/>
        <v>930</v>
      </c>
      <c r="R930" s="34">
        <f>+Tabla1[[#This Row],[MINIMO VITAL]]*9%</f>
        <v>83.7</v>
      </c>
      <c r="S930" s="7"/>
      <c r="T930" s="7">
        <f t="shared" ca="1" si="143"/>
        <v>47</v>
      </c>
      <c r="U930" s="7" t="str">
        <f t="shared" si="144"/>
        <v>30836035</v>
      </c>
      <c r="V930" s="7"/>
      <c r="W930" s="7"/>
      <c r="X930" s="7"/>
      <c r="Y930" s="7"/>
      <c r="Z930" s="7"/>
      <c r="AA930" s="8">
        <f>+Tabla1[[#This Row],[FECHA DE
NACIMIENTO]]</f>
        <v>26169</v>
      </c>
      <c r="AB930" s="20"/>
      <c r="AC930" s="7"/>
      <c r="AD930" s="7" t="str">
        <f>IF(COUNTIF(D$1:D929,D930)=0,"OK","Duplicado")</f>
        <v>OK</v>
      </c>
      <c r="AE930" s="7" t="str">
        <f t="shared" ca="1" si="145"/>
        <v>Inactivo</v>
      </c>
      <c r="AF930" s="9" t="s">
        <v>1518</v>
      </c>
      <c r="AG930" s="9" t="str">
        <f t="shared" si="148"/>
        <v>CMAC</v>
      </c>
      <c r="AH930" s="7"/>
      <c r="AI930" s="7"/>
      <c r="AJ930" s="7"/>
      <c r="AK930" s="7"/>
      <c r="AL930" s="7"/>
      <c r="AM930" s="7"/>
      <c r="AN930" s="7"/>
      <c r="AO930" s="7" t="e">
        <f ca="1">SEPARARAPELLIDOS2018(Tabla1[[#This Row],[APELLIDOS Y NOMBRES]])</f>
        <v>#NAME?</v>
      </c>
      <c r="AP930" s="7">
        <f t="shared" ca="1" si="149"/>
        <v>0</v>
      </c>
      <c r="AQ930" s="7">
        <f t="shared" ca="1" si="150"/>
        <v>0</v>
      </c>
      <c r="AR930" s="7">
        <f t="shared" ca="1" si="151"/>
        <v>0</v>
      </c>
      <c r="AS930" s="7" t="e">
        <f ca="1">QuitarSimbolos(Tabla1[[#This Row],[CODTRA5]])</f>
        <v>#NAME?</v>
      </c>
      <c r="AT930" s="7" t="s">
        <v>1703</v>
      </c>
      <c r="AU930" s="7">
        <f t="shared" si="146"/>
        <v>1</v>
      </c>
      <c r="AV930" s="7">
        <v>1</v>
      </c>
      <c r="AW930" s="7" t="str">
        <f>+Tabla1[[#This Row],[DNI23]]</f>
        <v>30836035</v>
      </c>
      <c r="AX930" s="7">
        <v>604</v>
      </c>
      <c r="AY930" s="11">
        <f>+Tabla1[[#This Row],[FECHA DE
NACIMIENTO]]</f>
        <v>26169</v>
      </c>
      <c r="AZ930" s="7">
        <f ca="1">+Tabla1[[#This Row],[CODTRA6]]</f>
        <v>0</v>
      </c>
      <c r="BA930" s="7">
        <f ca="1">+Tabla1[[#This Row],[CODTRA7]]</f>
        <v>0</v>
      </c>
      <c r="BB930" s="7" t="e">
        <f ca="1">+Tabla1[[#This Row],[CODTRA8]]</f>
        <v>#NAME?</v>
      </c>
      <c r="BC930" s="7">
        <f>+Tabla1[[#This Row],[SEXO]]</f>
        <v>1</v>
      </c>
      <c r="BD930" s="7">
        <v>9589</v>
      </c>
      <c r="BE930" s="7"/>
      <c r="BF930" s="7">
        <v>959616135</v>
      </c>
      <c r="BG930" s="10" t="s">
        <v>1704</v>
      </c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</row>
    <row r="931" spans="1:88" ht="15" x14ac:dyDescent="0.25">
      <c r="A931">
        <v>930</v>
      </c>
      <c r="B931" s="28">
        <v>1275</v>
      </c>
      <c r="C931" s="28" t="s">
        <v>1519</v>
      </c>
      <c r="D931" s="45">
        <v>3893368</v>
      </c>
      <c r="E931" s="29" t="s">
        <v>3302</v>
      </c>
      <c r="F931" s="29"/>
      <c r="G931" s="29" t="s">
        <v>1702</v>
      </c>
      <c r="H931" s="30">
        <f t="shared" si="147"/>
        <v>26448</v>
      </c>
      <c r="I931" s="29"/>
      <c r="J931" s="28">
        <v>0</v>
      </c>
      <c r="K931" s="31">
        <v>0</v>
      </c>
      <c r="L931" s="7"/>
      <c r="M931" s="7"/>
      <c r="N931" s="7"/>
      <c r="O931" s="32" t="str">
        <f>"Retención Judicial "&amp;(Tabla1[[#This Row],[JUDICIAL]]*100)&amp;"%"</f>
        <v>Retención Judicial 0%</v>
      </c>
      <c r="P931" s="7"/>
      <c r="Q931" s="33">
        <f t="shared" si="152"/>
        <v>930</v>
      </c>
      <c r="R931" s="34">
        <f>+Tabla1[[#This Row],[MINIMO VITAL]]*9%</f>
        <v>83.7</v>
      </c>
      <c r="S931" s="7"/>
      <c r="T931" s="7">
        <f t="shared" ca="1" si="143"/>
        <v>46</v>
      </c>
      <c r="U931" s="7" t="str">
        <f t="shared" si="144"/>
        <v>03893368</v>
      </c>
      <c r="V931" s="7"/>
      <c r="W931" s="7"/>
      <c r="X931" s="7"/>
      <c r="Y931" s="7"/>
      <c r="Z931" s="7"/>
      <c r="AA931" s="8">
        <f>+Tabla1[[#This Row],[FECHA DE
NACIMIENTO]]</f>
        <v>26448</v>
      </c>
      <c r="AB931" s="20"/>
      <c r="AC931" s="7"/>
      <c r="AD931" s="7" t="str">
        <f>IF(COUNTIF(D$1:D930,D931)=0,"OK","Duplicado")</f>
        <v>OK</v>
      </c>
      <c r="AE931" s="7" t="str">
        <f t="shared" ca="1" si="145"/>
        <v>Inactivo</v>
      </c>
      <c r="AF931" s="9" t="s">
        <v>1520</v>
      </c>
      <c r="AG931" s="9" t="str">
        <f t="shared" si="148"/>
        <v>CMAC</v>
      </c>
      <c r="AH931" s="7"/>
      <c r="AI931" s="7"/>
      <c r="AJ931" s="7"/>
      <c r="AK931" s="7"/>
      <c r="AL931" s="7"/>
      <c r="AM931" s="7"/>
      <c r="AN931" s="7"/>
      <c r="AO931" s="7" t="e">
        <f ca="1">SEPARARAPELLIDOS2018(Tabla1[[#This Row],[APELLIDOS Y NOMBRES]])</f>
        <v>#NAME?</v>
      </c>
      <c r="AP931" s="7">
        <f t="shared" ca="1" si="149"/>
        <v>0</v>
      </c>
      <c r="AQ931" s="7">
        <f t="shared" ca="1" si="150"/>
        <v>0</v>
      </c>
      <c r="AR931" s="7">
        <f t="shared" ca="1" si="151"/>
        <v>0</v>
      </c>
      <c r="AS931" s="7" t="e">
        <f ca="1">QuitarSimbolos(Tabla1[[#This Row],[CODTRA5]])</f>
        <v>#NAME?</v>
      </c>
      <c r="AT931" s="7" t="s">
        <v>1974</v>
      </c>
      <c r="AU931" s="7">
        <f t="shared" si="146"/>
        <v>2</v>
      </c>
      <c r="AV931" s="7">
        <v>1</v>
      </c>
      <c r="AW931" s="7" t="str">
        <f>+Tabla1[[#This Row],[DNI23]]</f>
        <v>03893368</v>
      </c>
      <c r="AX931" s="7">
        <v>604</v>
      </c>
      <c r="AY931" s="11">
        <f>+Tabla1[[#This Row],[FECHA DE
NACIMIENTO]]</f>
        <v>26448</v>
      </c>
      <c r="AZ931" s="7">
        <f ca="1">+Tabla1[[#This Row],[CODTRA6]]</f>
        <v>0</v>
      </c>
      <c r="BA931" s="7">
        <f ca="1">+Tabla1[[#This Row],[CODTRA7]]</f>
        <v>0</v>
      </c>
      <c r="BB931" s="7" t="e">
        <f ca="1">+Tabla1[[#This Row],[CODTRA8]]</f>
        <v>#NAME?</v>
      </c>
      <c r="BC931" s="7">
        <f>+Tabla1[[#This Row],[SEXO]]</f>
        <v>2</v>
      </c>
      <c r="BD931" s="7">
        <v>9589</v>
      </c>
      <c r="BE931" s="7"/>
      <c r="BF931" s="7">
        <v>959616135</v>
      </c>
      <c r="BG931" s="10" t="s">
        <v>1704</v>
      </c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</row>
    <row r="932" spans="1:88" ht="15" x14ac:dyDescent="0.25">
      <c r="A932">
        <v>931</v>
      </c>
      <c r="B932" s="28">
        <v>1276</v>
      </c>
      <c r="C932" s="28" t="s">
        <v>1521</v>
      </c>
      <c r="D932" s="45">
        <v>29466045</v>
      </c>
      <c r="E932" s="29" t="s">
        <v>3303</v>
      </c>
      <c r="F932" s="29" t="s">
        <v>3304</v>
      </c>
      <c r="G932" s="29" t="s">
        <v>1742</v>
      </c>
      <c r="H932" s="30">
        <f t="shared" si="147"/>
        <v>24523</v>
      </c>
      <c r="I932" s="29" t="s">
        <v>1737</v>
      </c>
      <c r="J932" s="28">
        <v>0</v>
      </c>
      <c r="K932" s="31">
        <v>0</v>
      </c>
      <c r="L932" s="7"/>
      <c r="M932" s="7"/>
      <c r="N932" s="7"/>
      <c r="O932" s="32" t="str">
        <f>"Retención Judicial "&amp;(Tabla1[[#This Row],[JUDICIAL]]*100)&amp;"%"</f>
        <v>Retención Judicial 0%</v>
      </c>
      <c r="P932" s="7"/>
      <c r="Q932" s="33">
        <f t="shared" si="152"/>
        <v>930</v>
      </c>
      <c r="R932" s="34">
        <f>+Tabla1[[#This Row],[MINIMO VITAL]]*9%</f>
        <v>83.7</v>
      </c>
      <c r="S932" s="7"/>
      <c r="T932" s="7">
        <f t="shared" ca="1" si="143"/>
        <v>52</v>
      </c>
      <c r="U932" s="7" t="str">
        <f t="shared" si="144"/>
        <v>29466045</v>
      </c>
      <c r="V932" s="7"/>
      <c r="W932" s="7"/>
      <c r="X932" s="7"/>
      <c r="Y932" s="7"/>
      <c r="Z932" s="7"/>
      <c r="AA932" s="8">
        <f>+Tabla1[[#This Row],[FECHA DE
NACIMIENTO]]</f>
        <v>24523</v>
      </c>
      <c r="AB932" s="20"/>
      <c r="AC932" s="7"/>
      <c r="AD932" s="7" t="str">
        <f>IF(COUNTIF(D$1:D931,D932)=0,"OK","Duplicado")</f>
        <v>OK</v>
      </c>
      <c r="AE932" s="7" t="str">
        <f t="shared" ca="1" si="145"/>
        <v>Inactivo</v>
      </c>
      <c r="AF932" s="9" t="s">
        <v>1522</v>
      </c>
      <c r="AG932" s="9" t="str">
        <f t="shared" si="148"/>
        <v>CMAC</v>
      </c>
      <c r="AH932" s="7"/>
      <c r="AI932" s="7"/>
      <c r="AJ932" s="7"/>
      <c r="AK932" s="7"/>
      <c r="AL932" s="7"/>
      <c r="AM932" s="7"/>
      <c r="AN932" s="7"/>
      <c r="AO932" s="7" t="e">
        <f ca="1">SEPARARAPELLIDOS2018(Tabla1[[#This Row],[APELLIDOS Y NOMBRES]])</f>
        <v>#NAME?</v>
      </c>
      <c r="AP932" s="7">
        <f t="shared" ca="1" si="149"/>
        <v>0</v>
      </c>
      <c r="AQ932" s="7">
        <f t="shared" ca="1" si="150"/>
        <v>0</v>
      </c>
      <c r="AR932" s="7">
        <f t="shared" ca="1" si="151"/>
        <v>0</v>
      </c>
      <c r="AS932" s="7" t="e">
        <f ca="1">QuitarSimbolos(Tabla1[[#This Row],[CODTRA5]])</f>
        <v>#NAME?</v>
      </c>
      <c r="AT932" s="7" t="s">
        <v>1703</v>
      </c>
      <c r="AU932" s="7">
        <f t="shared" si="146"/>
        <v>1</v>
      </c>
      <c r="AV932" s="7">
        <v>1</v>
      </c>
      <c r="AW932" s="7" t="str">
        <f>+Tabla1[[#This Row],[DNI23]]</f>
        <v>29466045</v>
      </c>
      <c r="AX932" s="7">
        <v>604</v>
      </c>
      <c r="AY932" s="11">
        <f>+Tabla1[[#This Row],[FECHA DE
NACIMIENTO]]</f>
        <v>24523</v>
      </c>
      <c r="AZ932" s="7">
        <f ca="1">+Tabla1[[#This Row],[CODTRA6]]</f>
        <v>0</v>
      </c>
      <c r="BA932" s="7">
        <f ca="1">+Tabla1[[#This Row],[CODTRA7]]</f>
        <v>0</v>
      </c>
      <c r="BB932" s="7" t="e">
        <f ca="1">+Tabla1[[#This Row],[CODTRA8]]</f>
        <v>#NAME?</v>
      </c>
      <c r="BC932" s="7">
        <f>+Tabla1[[#This Row],[SEXO]]</f>
        <v>1</v>
      </c>
      <c r="BD932" s="7">
        <v>9589</v>
      </c>
      <c r="BE932" s="7"/>
      <c r="BF932" s="7">
        <v>959616135</v>
      </c>
      <c r="BG932" s="10" t="s">
        <v>1704</v>
      </c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</row>
    <row r="933" spans="1:88" ht="15" x14ac:dyDescent="0.25">
      <c r="A933">
        <v>932</v>
      </c>
      <c r="B933" s="28">
        <v>352</v>
      </c>
      <c r="C933" s="28" t="s">
        <v>1523</v>
      </c>
      <c r="D933" s="45">
        <v>22301110</v>
      </c>
      <c r="E933" s="29" t="s">
        <v>3305</v>
      </c>
      <c r="F933" s="29" t="s">
        <v>3306</v>
      </c>
      <c r="G933" s="29" t="s">
        <v>1736</v>
      </c>
      <c r="H933" s="30">
        <f t="shared" si="147"/>
        <v>26865</v>
      </c>
      <c r="I933" s="29" t="s">
        <v>1737</v>
      </c>
      <c r="J933" s="28">
        <v>0</v>
      </c>
      <c r="K933" s="31">
        <v>0</v>
      </c>
      <c r="L933" s="7"/>
      <c r="M933" s="7"/>
      <c r="N933" s="7"/>
      <c r="O933" s="32" t="str">
        <f>"Retención Judicial "&amp;(Tabla1[[#This Row],[JUDICIAL]]*100)&amp;"%"</f>
        <v>Retención Judicial 0%</v>
      </c>
      <c r="P933" s="7"/>
      <c r="Q933" s="33">
        <f t="shared" si="152"/>
        <v>930</v>
      </c>
      <c r="R933" s="34">
        <f>+Tabla1[[#This Row],[MINIMO VITAL]]*9%</f>
        <v>83.7</v>
      </c>
      <c r="S933" s="7"/>
      <c r="T933" s="7">
        <f t="shared" ca="1" si="143"/>
        <v>45</v>
      </c>
      <c r="U933" s="7" t="str">
        <f t="shared" si="144"/>
        <v>22301110</v>
      </c>
      <c r="V933" s="7"/>
      <c r="W933" s="7"/>
      <c r="X933" s="7"/>
      <c r="Y933" s="7"/>
      <c r="Z933" s="7"/>
      <c r="AA933" s="8">
        <f>+Tabla1[[#This Row],[FECHA DE
NACIMIENTO]]</f>
        <v>26865</v>
      </c>
      <c r="AB933" s="20"/>
      <c r="AC933" s="7"/>
      <c r="AD933" s="7" t="str">
        <f>IF(COUNTIF(D$1:D932,D933)=0,"OK","Duplicado")</f>
        <v>OK</v>
      </c>
      <c r="AE933" s="7" t="str">
        <f t="shared" ca="1" si="145"/>
        <v>Inactivo</v>
      </c>
      <c r="AF933" s="9" t="s">
        <v>1524</v>
      </c>
      <c r="AG933" s="9" t="str">
        <f t="shared" si="148"/>
        <v>CMAC</v>
      </c>
      <c r="AH933" s="7"/>
      <c r="AI933" s="7"/>
      <c r="AJ933" s="7"/>
      <c r="AK933" s="7"/>
      <c r="AL933" s="7"/>
      <c r="AM933" s="7"/>
      <c r="AN933" s="7"/>
      <c r="AO933" s="7" t="e">
        <f ca="1">SEPARARAPELLIDOS2018(Tabla1[[#This Row],[APELLIDOS Y NOMBRES]])</f>
        <v>#NAME?</v>
      </c>
      <c r="AP933" s="7">
        <f t="shared" ca="1" si="149"/>
        <v>0</v>
      </c>
      <c r="AQ933" s="7">
        <f t="shared" ca="1" si="150"/>
        <v>0</v>
      </c>
      <c r="AR933" s="7">
        <f t="shared" ca="1" si="151"/>
        <v>0</v>
      </c>
      <c r="AS933" s="7" t="e">
        <f ca="1">QuitarSimbolos(Tabla1[[#This Row],[CODTRA5]])</f>
        <v>#NAME?</v>
      </c>
      <c r="AT933" s="7" t="s">
        <v>1703</v>
      </c>
      <c r="AU933" s="7">
        <f t="shared" si="146"/>
        <v>1</v>
      </c>
      <c r="AV933" s="7">
        <v>1</v>
      </c>
      <c r="AW933" s="7" t="str">
        <f>+Tabla1[[#This Row],[DNI23]]</f>
        <v>22301110</v>
      </c>
      <c r="AX933" s="7">
        <v>604</v>
      </c>
      <c r="AY933" s="11">
        <f>+Tabla1[[#This Row],[FECHA DE
NACIMIENTO]]</f>
        <v>26865</v>
      </c>
      <c r="AZ933" s="7">
        <f ca="1">+Tabla1[[#This Row],[CODTRA6]]</f>
        <v>0</v>
      </c>
      <c r="BA933" s="7">
        <f ca="1">+Tabla1[[#This Row],[CODTRA7]]</f>
        <v>0</v>
      </c>
      <c r="BB933" s="7" t="e">
        <f ca="1">+Tabla1[[#This Row],[CODTRA8]]</f>
        <v>#NAME?</v>
      </c>
      <c r="BC933" s="7">
        <f>+Tabla1[[#This Row],[SEXO]]</f>
        <v>1</v>
      </c>
      <c r="BD933" s="7">
        <v>9589</v>
      </c>
      <c r="BE933" s="7"/>
      <c r="BF933" s="7">
        <v>959616135</v>
      </c>
      <c r="BG933" s="10" t="s">
        <v>1704</v>
      </c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</row>
    <row r="934" spans="1:88" ht="15" x14ac:dyDescent="0.25">
      <c r="A934">
        <v>933</v>
      </c>
      <c r="B934" s="28">
        <v>1277</v>
      </c>
      <c r="C934" s="28" t="s">
        <v>1525</v>
      </c>
      <c r="D934" s="45">
        <v>43160639</v>
      </c>
      <c r="E934" s="29" t="s">
        <v>3307</v>
      </c>
      <c r="F934" s="29" t="s">
        <v>3308</v>
      </c>
      <c r="G934" s="29" t="s">
        <v>1736</v>
      </c>
      <c r="H934" s="30">
        <f t="shared" si="147"/>
        <v>31110</v>
      </c>
      <c r="I934" s="29" t="s">
        <v>1710</v>
      </c>
      <c r="J934" s="28">
        <v>0</v>
      </c>
      <c r="K934" s="31">
        <v>0</v>
      </c>
      <c r="L934" s="7"/>
      <c r="M934" s="7"/>
      <c r="N934" s="7"/>
      <c r="O934" s="32" t="str">
        <f>"Retención Judicial "&amp;(Tabla1[[#This Row],[JUDICIAL]]*100)&amp;"%"</f>
        <v>Retención Judicial 0%</v>
      </c>
      <c r="P934" s="7"/>
      <c r="Q934" s="33">
        <f t="shared" si="152"/>
        <v>930</v>
      </c>
      <c r="R934" s="34">
        <f>+Tabla1[[#This Row],[MINIMO VITAL]]*9%</f>
        <v>83.7</v>
      </c>
      <c r="S934" s="7"/>
      <c r="T934" s="7">
        <f t="shared" ca="1" si="143"/>
        <v>34</v>
      </c>
      <c r="U934" s="7" t="str">
        <f t="shared" si="144"/>
        <v>43160639</v>
      </c>
      <c r="V934" s="7"/>
      <c r="W934" s="7"/>
      <c r="X934" s="7"/>
      <c r="Y934" s="7"/>
      <c r="Z934" s="7"/>
      <c r="AA934" s="8">
        <f>+Tabla1[[#This Row],[FECHA DE
NACIMIENTO]]</f>
        <v>31110</v>
      </c>
      <c r="AB934" s="20"/>
      <c r="AC934" s="7"/>
      <c r="AD934" s="7" t="str">
        <f>IF(COUNTIF(D$1:D933,D934)=0,"OK","Duplicado")</f>
        <v>OK</v>
      </c>
      <c r="AE934" s="7" t="str">
        <f t="shared" ca="1" si="145"/>
        <v>Inactivo</v>
      </c>
      <c r="AF934" s="9" t="s">
        <v>1526</v>
      </c>
      <c r="AG934" s="9" t="str">
        <f t="shared" si="148"/>
        <v>CMAC</v>
      </c>
      <c r="AH934" s="7"/>
      <c r="AI934" s="7"/>
      <c r="AJ934" s="7"/>
      <c r="AK934" s="7"/>
      <c r="AL934" s="7"/>
      <c r="AM934" s="7"/>
      <c r="AN934" s="7"/>
      <c r="AO934" s="7" t="e">
        <f ca="1">SEPARARAPELLIDOS2018(Tabla1[[#This Row],[APELLIDOS Y NOMBRES]])</f>
        <v>#NAME?</v>
      </c>
      <c r="AP934" s="7">
        <f t="shared" ca="1" si="149"/>
        <v>0</v>
      </c>
      <c r="AQ934" s="7">
        <f t="shared" ca="1" si="150"/>
        <v>0</v>
      </c>
      <c r="AR934" s="7">
        <f t="shared" ca="1" si="151"/>
        <v>0</v>
      </c>
      <c r="AS934" s="7" t="e">
        <f ca="1">QuitarSimbolos(Tabla1[[#This Row],[CODTRA5]])</f>
        <v>#NAME?</v>
      </c>
      <c r="AT934" s="7" t="s">
        <v>1974</v>
      </c>
      <c r="AU934" s="7">
        <f t="shared" si="146"/>
        <v>2</v>
      </c>
      <c r="AV934" s="7">
        <v>1</v>
      </c>
      <c r="AW934" s="7" t="str">
        <f>+Tabla1[[#This Row],[DNI23]]</f>
        <v>43160639</v>
      </c>
      <c r="AX934" s="7">
        <v>604</v>
      </c>
      <c r="AY934" s="11">
        <f>+Tabla1[[#This Row],[FECHA DE
NACIMIENTO]]</f>
        <v>31110</v>
      </c>
      <c r="AZ934" s="7">
        <f ca="1">+Tabla1[[#This Row],[CODTRA6]]</f>
        <v>0</v>
      </c>
      <c r="BA934" s="7">
        <f ca="1">+Tabla1[[#This Row],[CODTRA7]]</f>
        <v>0</v>
      </c>
      <c r="BB934" s="7" t="e">
        <f ca="1">+Tabla1[[#This Row],[CODTRA8]]</f>
        <v>#NAME?</v>
      </c>
      <c r="BC934" s="7">
        <f>+Tabla1[[#This Row],[SEXO]]</f>
        <v>2</v>
      </c>
      <c r="BD934" s="7">
        <v>9589</v>
      </c>
      <c r="BE934" s="7"/>
      <c r="BF934" s="7">
        <v>959616135</v>
      </c>
      <c r="BG934" s="10" t="s">
        <v>1704</v>
      </c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</row>
    <row r="935" spans="1:88" ht="15" x14ac:dyDescent="0.25">
      <c r="A935">
        <v>934</v>
      </c>
      <c r="B935" s="28">
        <v>1324</v>
      </c>
      <c r="C935" s="28" t="s">
        <v>1527</v>
      </c>
      <c r="D935" s="45">
        <v>29611012</v>
      </c>
      <c r="E935" s="29" t="s">
        <v>3309</v>
      </c>
      <c r="F935" s="29" t="s">
        <v>3310</v>
      </c>
      <c r="G935" s="29" t="s">
        <v>1736</v>
      </c>
      <c r="H935" s="30">
        <f t="shared" si="147"/>
        <v>26564</v>
      </c>
      <c r="I935" s="29" t="s">
        <v>1737</v>
      </c>
      <c r="J935" s="28">
        <v>0</v>
      </c>
      <c r="K935" s="31">
        <v>0</v>
      </c>
      <c r="L935" s="7"/>
      <c r="M935" s="7"/>
      <c r="N935" s="7"/>
      <c r="O935" s="32" t="str">
        <f>"Retención Judicial "&amp;(Tabla1[[#This Row],[JUDICIAL]]*100)&amp;"%"</f>
        <v>Retención Judicial 0%</v>
      </c>
      <c r="P935" s="7"/>
      <c r="Q935" s="33">
        <f t="shared" si="152"/>
        <v>930</v>
      </c>
      <c r="R935" s="34">
        <f>+Tabla1[[#This Row],[MINIMO VITAL]]*9%</f>
        <v>83.7</v>
      </c>
      <c r="S935" s="7"/>
      <c r="T935" s="7">
        <f t="shared" ca="1" si="143"/>
        <v>46</v>
      </c>
      <c r="U935" s="7" t="str">
        <f t="shared" si="144"/>
        <v>29611012</v>
      </c>
      <c r="V935" s="7"/>
      <c r="W935" s="7"/>
      <c r="X935" s="7"/>
      <c r="Y935" s="7"/>
      <c r="Z935" s="7"/>
      <c r="AA935" s="8">
        <f>+Tabla1[[#This Row],[FECHA DE
NACIMIENTO]]</f>
        <v>26564</v>
      </c>
      <c r="AB935" s="20"/>
      <c r="AC935" s="7"/>
      <c r="AD935" s="7" t="str">
        <f>IF(COUNTIF(D$1:D934,D935)=0,"OK","Duplicado")</f>
        <v>OK</v>
      </c>
      <c r="AE935" s="7" t="str">
        <f t="shared" ca="1" si="145"/>
        <v>Inactivo</v>
      </c>
      <c r="AF935" s="9" t="s">
        <v>1528</v>
      </c>
      <c r="AG935" s="9" t="str">
        <f t="shared" si="148"/>
        <v>CMAC</v>
      </c>
      <c r="AH935" s="7"/>
      <c r="AI935" s="7"/>
      <c r="AJ935" s="7"/>
      <c r="AK935" s="7"/>
      <c r="AL935" s="7"/>
      <c r="AM935" s="7"/>
      <c r="AN935" s="7"/>
      <c r="AO935" s="7" t="e">
        <f ca="1">SEPARARAPELLIDOS2018(Tabla1[[#This Row],[APELLIDOS Y NOMBRES]])</f>
        <v>#NAME?</v>
      </c>
      <c r="AP935" s="7">
        <f t="shared" ca="1" si="149"/>
        <v>0</v>
      </c>
      <c r="AQ935" s="7">
        <f t="shared" ca="1" si="150"/>
        <v>0</v>
      </c>
      <c r="AR935" s="7">
        <f t="shared" ca="1" si="151"/>
        <v>0</v>
      </c>
      <c r="AS935" s="7" t="e">
        <f ca="1">QuitarSimbolos(Tabla1[[#This Row],[CODTRA5]])</f>
        <v>#NAME?</v>
      </c>
      <c r="AT935" s="7" t="s">
        <v>1703</v>
      </c>
      <c r="AU935" s="7">
        <f t="shared" si="146"/>
        <v>1</v>
      </c>
      <c r="AV935" s="7">
        <v>1</v>
      </c>
      <c r="AW935" s="7" t="str">
        <f>+Tabla1[[#This Row],[DNI23]]</f>
        <v>29611012</v>
      </c>
      <c r="AX935" s="7">
        <v>604</v>
      </c>
      <c r="AY935" s="11">
        <f>+Tabla1[[#This Row],[FECHA DE
NACIMIENTO]]</f>
        <v>26564</v>
      </c>
      <c r="AZ935" s="7">
        <f ca="1">+Tabla1[[#This Row],[CODTRA6]]</f>
        <v>0</v>
      </c>
      <c r="BA935" s="7">
        <f ca="1">+Tabla1[[#This Row],[CODTRA7]]</f>
        <v>0</v>
      </c>
      <c r="BB935" s="7" t="e">
        <f ca="1">+Tabla1[[#This Row],[CODTRA8]]</f>
        <v>#NAME?</v>
      </c>
      <c r="BC935" s="7">
        <f>+Tabla1[[#This Row],[SEXO]]</f>
        <v>1</v>
      </c>
      <c r="BD935" s="7">
        <v>9589</v>
      </c>
      <c r="BE935" s="7"/>
      <c r="BF935" s="7">
        <v>959616135</v>
      </c>
      <c r="BG935" s="10" t="s">
        <v>1704</v>
      </c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</row>
    <row r="936" spans="1:88" ht="15" x14ac:dyDescent="0.25">
      <c r="A936">
        <v>935</v>
      </c>
      <c r="B936" s="28">
        <v>55</v>
      </c>
      <c r="C936" s="28" t="s">
        <v>1529</v>
      </c>
      <c r="D936" s="45">
        <v>4627551</v>
      </c>
      <c r="E936" s="29" t="s">
        <v>3311</v>
      </c>
      <c r="F936" s="29" t="s">
        <v>3312</v>
      </c>
      <c r="G936" s="29" t="s">
        <v>1736</v>
      </c>
      <c r="H936" s="30">
        <f t="shared" si="147"/>
        <v>22528</v>
      </c>
      <c r="I936" s="29" t="s">
        <v>1737</v>
      </c>
      <c r="J936" s="28">
        <v>0</v>
      </c>
      <c r="K936" s="31">
        <v>0</v>
      </c>
      <c r="L936" s="7"/>
      <c r="M936" s="7"/>
      <c r="N936" s="7"/>
      <c r="O936" s="32" t="str">
        <f>"Retención Judicial "&amp;(Tabla1[[#This Row],[JUDICIAL]]*100)&amp;"%"</f>
        <v>Retención Judicial 0%</v>
      </c>
      <c r="P936" s="7"/>
      <c r="Q936" s="33">
        <f t="shared" si="152"/>
        <v>930</v>
      </c>
      <c r="R936" s="34">
        <f>+Tabla1[[#This Row],[MINIMO VITAL]]*9%</f>
        <v>83.7</v>
      </c>
      <c r="S936" s="7"/>
      <c r="T936" s="7">
        <f t="shared" ca="1" si="143"/>
        <v>57</v>
      </c>
      <c r="U936" s="7" t="str">
        <f t="shared" si="144"/>
        <v>04627551</v>
      </c>
      <c r="V936" s="7"/>
      <c r="W936" s="7"/>
      <c r="X936" s="7"/>
      <c r="Y936" s="7"/>
      <c r="Z936" s="7"/>
      <c r="AA936" s="8">
        <f>+Tabla1[[#This Row],[FECHA DE
NACIMIENTO]]</f>
        <v>22528</v>
      </c>
      <c r="AB936" s="20"/>
      <c r="AC936" s="7"/>
      <c r="AD936" s="7" t="str">
        <f>IF(COUNTIF(D$1:D935,D936)=0,"OK","Duplicado")</f>
        <v>OK</v>
      </c>
      <c r="AE936" s="7" t="str">
        <f t="shared" ca="1" si="145"/>
        <v>Inactivo</v>
      </c>
      <c r="AF936" s="9" t="s">
        <v>1530</v>
      </c>
      <c r="AG936" s="9" t="str">
        <f t="shared" si="148"/>
        <v>CMAC</v>
      </c>
      <c r="AH936" s="7"/>
      <c r="AI936" s="7"/>
      <c r="AJ936" s="7"/>
      <c r="AK936" s="7"/>
      <c r="AL936" s="7"/>
      <c r="AM936" s="7"/>
      <c r="AN936" s="7"/>
      <c r="AO936" s="7" t="e">
        <f ca="1">SEPARARAPELLIDOS2018(Tabla1[[#This Row],[APELLIDOS Y NOMBRES]])</f>
        <v>#NAME?</v>
      </c>
      <c r="AP936" s="7">
        <f t="shared" ca="1" si="149"/>
        <v>0</v>
      </c>
      <c r="AQ936" s="7">
        <f t="shared" ca="1" si="150"/>
        <v>0</v>
      </c>
      <c r="AR936" s="7">
        <f t="shared" ca="1" si="151"/>
        <v>0</v>
      </c>
      <c r="AS936" s="7" t="e">
        <f ca="1">QuitarSimbolos(Tabla1[[#This Row],[CODTRA5]])</f>
        <v>#NAME?</v>
      </c>
      <c r="AT936" s="7" t="s">
        <v>1703</v>
      </c>
      <c r="AU936" s="7">
        <f t="shared" si="146"/>
        <v>1</v>
      </c>
      <c r="AV936" s="7">
        <v>1</v>
      </c>
      <c r="AW936" s="7" t="str">
        <f>+Tabla1[[#This Row],[DNI23]]</f>
        <v>04627551</v>
      </c>
      <c r="AX936" s="7">
        <v>604</v>
      </c>
      <c r="AY936" s="11">
        <f>+Tabla1[[#This Row],[FECHA DE
NACIMIENTO]]</f>
        <v>22528</v>
      </c>
      <c r="AZ936" s="7">
        <f ca="1">+Tabla1[[#This Row],[CODTRA6]]</f>
        <v>0</v>
      </c>
      <c r="BA936" s="7">
        <f ca="1">+Tabla1[[#This Row],[CODTRA7]]</f>
        <v>0</v>
      </c>
      <c r="BB936" s="7" t="e">
        <f ca="1">+Tabla1[[#This Row],[CODTRA8]]</f>
        <v>#NAME?</v>
      </c>
      <c r="BC936" s="7">
        <f>+Tabla1[[#This Row],[SEXO]]</f>
        <v>1</v>
      </c>
      <c r="BD936" s="7">
        <v>9589</v>
      </c>
      <c r="BE936" s="7"/>
      <c r="BF936" s="7">
        <v>959616135</v>
      </c>
      <c r="BG936" s="10" t="s">
        <v>1704</v>
      </c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</row>
    <row r="937" spans="1:88" ht="15" x14ac:dyDescent="0.25">
      <c r="A937">
        <v>936</v>
      </c>
      <c r="B937" s="28">
        <v>40</v>
      </c>
      <c r="C937" s="28" t="s">
        <v>1531</v>
      </c>
      <c r="D937" s="45">
        <v>4628754</v>
      </c>
      <c r="E937" s="29" t="s">
        <v>3313</v>
      </c>
      <c r="F937" s="29" t="s">
        <v>3314</v>
      </c>
      <c r="G937" s="29" t="s">
        <v>1757</v>
      </c>
      <c r="H937" s="30">
        <f t="shared" si="147"/>
        <v>22380</v>
      </c>
      <c r="I937" s="29" t="s">
        <v>1737</v>
      </c>
      <c r="J937" s="28">
        <v>0</v>
      </c>
      <c r="K937" s="31">
        <v>0</v>
      </c>
      <c r="L937" s="7"/>
      <c r="M937" s="7"/>
      <c r="N937" s="7"/>
      <c r="O937" s="32" t="str">
        <f>"Retención Judicial "&amp;(Tabla1[[#This Row],[JUDICIAL]]*100)&amp;"%"</f>
        <v>Retención Judicial 0%</v>
      </c>
      <c r="P937" s="7"/>
      <c r="Q937" s="33">
        <f t="shared" si="152"/>
        <v>930</v>
      </c>
      <c r="R937" s="34">
        <f>+Tabla1[[#This Row],[MINIMO VITAL]]*9%</f>
        <v>83.7</v>
      </c>
      <c r="S937" s="7"/>
      <c r="T937" s="7">
        <f t="shared" ca="1" si="143"/>
        <v>58</v>
      </c>
      <c r="U937" s="7" t="str">
        <f t="shared" si="144"/>
        <v>04628754</v>
      </c>
      <c r="V937" s="7"/>
      <c r="W937" s="7"/>
      <c r="X937" s="7"/>
      <c r="Y937" s="7"/>
      <c r="Z937" s="7"/>
      <c r="AA937" s="8">
        <f>+Tabla1[[#This Row],[FECHA DE
NACIMIENTO]]</f>
        <v>22380</v>
      </c>
      <c r="AB937" s="20"/>
      <c r="AC937" s="7"/>
      <c r="AD937" s="7" t="str">
        <f>IF(COUNTIF(D$1:D936,D937)=0,"OK","Duplicado")</f>
        <v>OK</v>
      </c>
      <c r="AE937" s="7" t="str">
        <f t="shared" ca="1" si="145"/>
        <v>Inactivo</v>
      </c>
      <c r="AF937" s="9" t="s">
        <v>1532</v>
      </c>
      <c r="AG937" s="9" t="str">
        <f t="shared" si="148"/>
        <v>CMAC</v>
      </c>
      <c r="AH937" s="7"/>
      <c r="AI937" s="7"/>
      <c r="AJ937" s="7"/>
      <c r="AK937" s="7"/>
      <c r="AL937" s="7"/>
      <c r="AM937" s="7"/>
      <c r="AN937" s="7"/>
      <c r="AO937" s="7" t="e">
        <f ca="1">SEPARARAPELLIDOS2018(Tabla1[[#This Row],[APELLIDOS Y NOMBRES]])</f>
        <v>#NAME?</v>
      </c>
      <c r="AP937" s="7">
        <f t="shared" ca="1" si="149"/>
        <v>0</v>
      </c>
      <c r="AQ937" s="7">
        <f t="shared" ca="1" si="150"/>
        <v>0</v>
      </c>
      <c r="AR937" s="7">
        <f t="shared" ca="1" si="151"/>
        <v>0</v>
      </c>
      <c r="AS937" s="7" t="e">
        <f ca="1">QuitarSimbolos(Tabla1[[#This Row],[CODTRA5]])</f>
        <v>#NAME?</v>
      </c>
      <c r="AT937" s="7" t="s">
        <v>1703</v>
      </c>
      <c r="AU937" s="7">
        <f t="shared" si="146"/>
        <v>1</v>
      </c>
      <c r="AV937" s="7">
        <v>1</v>
      </c>
      <c r="AW937" s="7" t="str">
        <f>+Tabla1[[#This Row],[DNI23]]</f>
        <v>04628754</v>
      </c>
      <c r="AX937" s="7">
        <v>604</v>
      </c>
      <c r="AY937" s="11">
        <f>+Tabla1[[#This Row],[FECHA DE
NACIMIENTO]]</f>
        <v>22380</v>
      </c>
      <c r="AZ937" s="7">
        <f ca="1">+Tabla1[[#This Row],[CODTRA6]]</f>
        <v>0</v>
      </c>
      <c r="BA937" s="7">
        <f ca="1">+Tabla1[[#This Row],[CODTRA7]]</f>
        <v>0</v>
      </c>
      <c r="BB937" s="7" t="e">
        <f ca="1">+Tabla1[[#This Row],[CODTRA8]]</f>
        <v>#NAME?</v>
      </c>
      <c r="BC937" s="7">
        <f>+Tabla1[[#This Row],[SEXO]]</f>
        <v>1</v>
      </c>
      <c r="BD937" s="7">
        <v>9589</v>
      </c>
      <c r="BE937" s="7"/>
      <c r="BF937" s="7">
        <v>959616135</v>
      </c>
      <c r="BG937" s="10" t="s">
        <v>1704</v>
      </c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</row>
    <row r="938" spans="1:88" ht="15" x14ac:dyDescent="0.25">
      <c r="A938">
        <v>937</v>
      </c>
      <c r="B938" s="28">
        <v>1278</v>
      </c>
      <c r="C938" s="28" t="s">
        <v>1533</v>
      </c>
      <c r="D938" s="45">
        <v>45611207</v>
      </c>
      <c r="E938" s="29" t="s">
        <v>3315</v>
      </c>
      <c r="F938" s="29" t="s">
        <v>3316</v>
      </c>
      <c r="G938" s="29" t="s">
        <v>1736</v>
      </c>
      <c r="H938" s="30">
        <f t="shared" si="147"/>
        <v>32512</v>
      </c>
      <c r="I938" s="29" t="s">
        <v>1737</v>
      </c>
      <c r="J938" s="28">
        <v>0</v>
      </c>
      <c r="K938" s="31">
        <v>0</v>
      </c>
      <c r="L938" s="7"/>
      <c r="M938" s="7"/>
      <c r="N938" s="7"/>
      <c r="O938" s="32" t="str">
        <f>"Retención Judicial "&amp;(Tabla1[[#This Row],[JUDICIAL]]*100)&amp;"%"</f>
        <v>Retención Judicial 0%</v>
      </c>
      <c r="P938" s="7"/>
      <c r="Q938" s="33">
        <f t="shared" si="152"/>
        <v>930</v>
      </c>
      <c r="R938" s="34">
        <f>+Tabla1[[#This Row],[MINIMO VITAL]]*9%</f>
        <v>83.7</v>
      </c>
      <c r="S938" s="7"/>
      <c r="T938" s="7">
        <f t="shared" ca="1" si="143"/>
        <v>30</v>
      </c>
      <c r="U938" s="7" t="str">
        <f t="shared" si="144"/>
        <v>45611207</v>
      </c>
      <c r="V938" s="7"/>
      <c r="W938" s="7"/>
      <c r="X938" s="7"/>
      <c r="Y938" s="7"/>
      <c r="Z938" s="7"/>
      <c r="AA938" s="8">
        <f>+Tabla1[[#This Row],[FECHA DE
NACIMIENTO]]</f>
        <v>32512</v>
      </c>
      <c r="AB938" s="20"/>
      <c r="AC938" s="7"/>
      <c r="AD938" s="7" t="str">
        <f>IF(COUNTIF(D$1:D937,D938)=0,"OK","Duplicado")</f>
        <v>OK</v>
      </c>
      <c r="AE938" s="7" t="str">
        <f t="shared" ca="1" si="145"/>
        <v>Inactivo</v>
      </c>
      <c r="AF938" s="9" t="s">
        <v>1534</v>
      </c>
      <c r="AG938" s="9" t="str">
        <f t="shared" si="148"/>
        <v>CMAC</v>
      </c>
      <c r="AH938" s="7"/>
      <c r="AI938" s="7"/>
      <c r="AJ938" s="7"/>
      <c r="AK938" s="7"/>
      <c r="AL938" s="7"/>
      <c r="AM938" s="7"/>
      <c r="AN938" s="7"/>
      <c r="AO938" s="7" t="e">
        <f ca="1">SEPARARAPELLIDOS2018(Tabla1[[#This Row],[APELLIDOS Y NOMBRES]])</f>
        <v>#NAME?</v>
      </c>
      <c r="AP938" s="7">
        <f t="shared" ca="1" si="149"/>
        <v>0</v>
      </c>
      <c r="AQ938" s="7">
        <f t="shared" ca="1" si="150"/>
        <v>0</v>
      </c>
      <c r="AR938" s="7">
        <f t="shared" ca="1" si="151"/>
        <v>0</v>
      </c>
      <c r="AS938" s="7" t="e">
        <f ca="1">QuitarSimbolos(Tabla1[[#This Row],[CODTRA5]])</f>
        <v>#NAME?</v>
      </c>
      <c r="AT938" s="7" t="s">
        <v>1703</v>
      </c>
      <c r="AU938" s="7">
        <f t="shared" si="146"/>
        <v>1</v>
      </c>
      <c r="AV938" s="7">
        <v>1</v>
      </c>
      <c r="AW938" s="7" t="str">
        <f>+Tabla1[[#This Row],[DNI23]]</f>
        <v>45611207</v>
      </c>
      <c r="AX938" s="7">
        <v>604</v>
      </c>
      <c r="AY938" s="11">
        <f>+Tabla1[[#This Row],[FECHA DE
NACIMIENTO]]</f>
        <v>32512</v>
      </c>
      <c r="AZ938" s="7">
        <f ca="1">+Tabla1[[#This Row],[CODTRA6]]</f>
        <v>0</v>
      </c>
      <c r="BA938" s="7">
        <f ca="1">+Tabla1[[#This Row],[CODTRA7]]</f>
        <v>0</v>
      </c>
      <c r="BB938" s="7" t="e">
        <f ca="1">+Tabla1[[#This Row],[CODTRA8]]</f>
        <v>#NAME?</v>
      </c>
      <c r="BC938" s="7">
        <f>+Tabla1[[#This Row],[SEXO]]</f>
        <v>1</v>
      </c>
      <c r="BD938" s="7">
        <v>9589</v>
      </c>
      <c r="BE938" s="7"/>
      <c r="BF938" s="7">
        <v>959616135</v>
      </c>
      <c r="BG938" s="10" t="s">
        <v>1704</v>
      </c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</row>
    <row r="939" spans="1:88" ht="15" x14ac:dyDescent="0.25">
      <c r="A939">
        <v>938</v>
      </c>
      <c r="B939" s="28">
        <v>240</v>
      </c>
      <c r="C939" s="28" t="s">
        <v>3601</v>
      </c>
      <c r="D939" s="45">
        <v>30856059</v>
      </c>
      <c r="E939" s="35" t="s">
        <v>3598</v>
      </c>
      <c r="F939" s="35" t="s">
        <v>3723</v>
      </c>
      <c r="G939" s="35" t="s">
        <v>1757</v>
      </c>
      <c r="H939" s="30">
        <f t="shared" si="147"/>
        <v>23924</v>
      </c>
      <c r="I939" s="29" t="s">
        <v>1737</v>
      </c>
      <c r="J939" s="28">
        <v>0</v>
      </c>
      <c r="K939" s="31">
        <v>0</v>
      </c>
      <c r="L939" s="7"/>
      <c r="M939" s="7"/>
      <c r="N939" s="7"/>
      <c r="O939" s="32" t="str">
        <f>"Retención Judicial "&amp;(Tabla1[[#This Row],[JUDICIAL]]*100)&amp;"%"</f>
        <v>Retención Judicial 0%</v>
      </c>
      <c r="P939" s="7"/>
      <c r="Q939" s="33">
        <f t="shared" si="152"/>
        <v>930</v>
      </c>
      <c r="R939" s="34">
        <f>+Tabla1[[#This Row],[MINIMO VITAL]]*9%</f>
        <v>83.7</v>
      </c>
      <c r="S939" s="7"/>
      <c r="T939" s="7">
        <f t="shared" ca="1" si="143"/>
        <v>53</v>
      </c>
      <c r="U939" s="7" t="str">
        <f t="shared" si="144"/>
        <v>30856059</v>
      </c>
      <c r="V939" s="7"/>
      <c r="W939" s="7"/>
      <c r="X939" s="7"/>
      <c r="Y939" s="7"/>
      <c r="Z939" s="7"/>
      <c r="AA939" s="8">
        <f>+Tabla1[[#This Row],[FECHA DE
NACIMIENTO]]</f>
        <v>23924</v>
      </c>
      <c r="AB939" s="20"/>
      <c r="AC939" s="7"/>
      <c r="AD939" s="7" t="str">
        <f>IF(COUNTIF(D$1:D938,D939)=0,"OK","Duplicado")</f>
        <v>OK</v>
      </c>
      <c r="AE939" s="7" t="str">
        <f t="shared" ca="1" si="145"/>
        <v>Inactivo</v>
      </c>
      <c r="AF939" s="9" t="s">
        <v>1720</v>
      </c>
      <c r="AG939" s="9" t="str">
        <f t="shared" si="148"/>
        <v/>
      </c>
      <c r="AH939" s="7"/>
      <c r="AI939" s="7"/>
      <c r="AJ939" s="7"/>
      <c r="AK939" s="7"/>
      <c r="AL939" s="7"/>
      <c r="AM939" s="7"/>
      <c r="AN939" s="7"/>
      <c r="AO939" s="7" t="e">
        <f ca="1">SEPARARAPELLIDOS2018(Tabla1[[#This Row],[APELLIDOS Y NOMBRES]])</f>
        <v>#NAME?</v>
      </c>
      <c r="AP939" s="7">
        <f t="shared" ca="1" si="149"/>
        <v>0</v>
      </c>
      <c r="AQ939" s="7">
        <f t="shared" ca="1" si="150"/>
        <v>0</v>
      </c>
      <c r="AR939" s="7">
        <f t="shared" ca="1" si="151"/>
        <v>0</v>
      </c>
      <c r="AS939" s="7" t="e">
        <f ca="1">QuitarSimbolos(Tabla1[[#This Row],[CODTRA5]])</f>
        <v>#NAME?</v>
      </c>
      <c r="AT939" s="7" t="s">
        <v>1703</v>
      </c>
      <c r="AU939" s="7">
        <f t="shared" si="146"/>
        <v>1</v>
      </c>
      <c r="AV939" s="7">
        <v>1</v>
      </c>
      <c r="AW939" s="7" t="str">
        <f>+Tabla1[[#This Row],[DNI23]]</f>
        <v>30856059</v>
      </c>
      <c r="AX939" s="7">
        <v>604</v>
      </c>
      <c r="AY939" s="11">
        <f>+Tabla1[[#This Row],[FECHA DE
NACIMIENTO]]</f>
        <v>23924</v>
      </c>
      <c r="AZ939" s="7">
        <f ca="1">+Tabla1[[#This Row],[CODTRA6]]</f>
        <v>0</v>
      </c>
      <c r="BA939" s="7">
        <f ca="1">+Tabla1[[#This Row],[CODTRA7]]</f>
        <v>0</v>
      </c>
      <c r="BB939" s="7" t="e">
        <f ca="1">+Tabla1[[#This Row],[CODTRA8]]</f>
        <v>#NAME?</v>
      </c>
      <c r="BC939" s="7">
        <f>+Tabla1[[#This Row],[SEXO]]</f>
        <v>1</v>
      </c>
      <c r="BD939" s="7">
        <v>9589</v>
      </c>
      <c r="BE939" s="7"/>
      <c r="BF939" s="7">
        <v>959616135</v>
      </c>
      <c r="BG939" s="10" t="s">
        <v>1704</v>
      </c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</row>
    <row r="940" spans="1:88" ht="15" x14ac:dyDescent="0.25">
      <c r="A940">
        <v>939</v>
      </c>
      <c r="B940" s="28">
        <v>496</v>
      </c>
      <c r="C940" s="28" t="s">
        <v>1535</v>
      </c>
      <c r="D940" s="45">
        <v>30826987</v>
      </c>
      <c r="E940" s="35" t="s">
        <v>3317</v>
      </c>
      <c r="F940" s="29"/>
      <c r="G940" s="29" t="s">
        <v>1702</v>
      </c>
      <c r="H940" s="30">
        <f t="shared" si="147"/>
        <v>23205</v>
      </c>
      <c r="I940" s="29"/>
      <c r="J940" s="28">
        <v>0</v>
      </c>
      <c r="K940" s="31">
        <v>0</v>
      </c>
      <c r="L940" s="7"/>
      <c r="M940" s="7"/>
      <c r="N940" s="7"/>
      <c r="O940" s="32" t="str">
        <f>"Retención Judicial "&amp;(Tabla1[[#This Row],[JUDICIAL]]*100)&amp;"%"</f>
        <v>Retención Judicial 0%</v>
      </c>
      <c r="P940" s="7"/>
      <c r="Q940" s="33">
        <f t="shared" si="152"/>
        <v>930</v>
      </c>
      <c r="R940" s="34">
        <f>+Tabla1[[#This Row],[MINIMO VITAL]]*9%</f>
        <v>83.7</v>
      </c>
      <c r="S940" s="7"/>
      <c r="T940" s="7">
        <f t="shared" ca="1" si="143"/>
        <v>55</v>
      </c>
      <c r="U940" s="7" t="str">
        <f t="shared" si="144"/>
        <v>30826987</v>
      </c>
      <c r="V940" s="7"/>
      <c r="W940" s="7"/>
      <c r="X940" s="7"/>
      <c r="Y940" s="7"/>
      <c r="Z940" s="7"/>
      <c r="AA940" s="8">
        <f>+Tabla1[[#This Row],[FECHA DE
NACIMIENTO]]</f>
        <v>23205</v>
      </c>
      <c r="AB940" s="20"/>
      <c r="AC940" s="7"/>
      <c r="AD940" s="7" t="str">
        <f>IF(COUNTIF(D$1:D939,D940)=0,"OK","Duplicado")</f>
        <v>OK</v>
      </c>
      <c r="AE940" s="7" t="str">
        <f t="shared" ca="1" si="145"/>
        <v>Inactivo</v>
      </c>
      <c r="AF940" s="9" t="s">
        <v>1536</v>
      </c>
      <c r="AG940" s="9" t="str">
        <f t="shared" si="148"/>
        <v>CMAC</v>
      </c>
      <c r="AH940" s="7"/>
      <c r="AI940" s="7"/>
      <c r="AJ940" s="7"/>
      <c r="AK940" s="7"/>
      <c r="AL940" s="7"/>
      <c r="AM940" s="7"/>
      <c r="AN940" s="7"/>
      <c r="AO940" s="7" t="e">
        <f ca="1">SEPARARAPELLIDOS2018(Tabla1[[#This Row],[APELLIDOS Y NOMBRES]])</f>
        <v>#NAME?</v>
      </c>
      <c r="AP940" s="7">
        <f t="shared" ca="1" si="149"/>
        <v>0</v>
      </c>
      <c r="AQ940" s="7">
        <f t="shared" ca="1" si="150"/>
        <v>0</v>
      </c>
      <c r="AR940" s="7">
        <f t="shared" ca="1" si="151"/>
        <v>0</v>
      </c>
      <c r="AS940" s="7" t="e">
        <f ca="1">QuitarSimbolos(Tabla1[[#This Row],[CODTRA5]])</f>
        <v>#NAME?</v>
      </c>
      <c r="AT940" s="7" t="s">
        <v>1703</v>
      </c>
      <c r="AU940" s="7">
        <f t="shared" si="146"/>
        <v>1</v>
      </c>
      <c r="AV940" s="7">
        <v>1</v>
      </c>
      <c r="AW940" s="7" t="str">
        <f>+Tabla1[[#This Row],[DNI23]]</f>
        <v>30826987</v>
      </c>
      <c r="AX940" s="7">
        <v>604</v>
      </c>
      <c r="AY940" s="11">
        <f>+Tabla1[[#This Row],[FECHA DE
NACIMIENTO]]</f>
        <v>23205</v>
      </c>
      <c r="AZ940" s="7">
        <f ca="1">+Tabla1[[#This Row],[CODTRA6]]</f>
        <v>0</v>
      </c>
      <c r="BA940" s="7">
        <f ca="1">+Tabla1[[#This Row],[CODTRA7]]</f>
        <v>0</v>
      </c>
      <c r="BB940" s="7" t="e">
        <f ca="1">+Tabla1[[#This Row],[CODTRA8]]</f>
        <v>#NAME?</v>
      </c>
      <c r="BC940" s="7">
        <f>+Tabla1[[#This Row],[SEXO]]</f>
        <v>1</v>
      </c>
      <c r="BD940" s="7">
        <v>9589</v>
      </c>
      <c r="BE940" s="7"/>
      <c r="BF940" s="7">
        <v>959616135</v>
      </c>
      <c r="BG940" s="10" t="s">
        <v>1704</v>
      </c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</row>
    <row r="941" spans="1:88" ht="15" x14ac:dyDescent="0.25">
      <c r="A941">
        <v>940</v>
      </c>
      <c r="B941" s="28">
        <v>1280</v>
      </c>
      <c r="C941" s="28" t="s">
        <v>1537</v>
      </c>
      <c r="D941" s="45">
        <v>46923472</v>
      </c>
      <c r="E941" s="35" t="s">
        <v>3318</v>
      </c>
      <c r="F941" s="29" t="s">
        <v>3319</v>
      </c>
      <c r="G941" s="29" t="s">
        <v>1709</v>
      </c>
      <c r="H941" s="30">
        <f t="shared" si="147"/>
        <v>33354</v>
      </c>
      <c r="I941" s="29" t="s">
        <v>1710</v>
      </c>
      <c r="J941" s="28">
        <v>0</v>
      </c>
      <c r="K941" s="31">
        <v>0</v>
      </c>
      <c r="L941" s="7"/>
      <c r="M941" s="7"/>
      <c r="N941" s="7"/>
      <c r="O941" s="32" t="str">
        <f>"Retención Judicial "&amp;(Tabla1[[#This Row],[JUDICIAL]]*100)&amp;"%"</f>
        <v>Retención Judicial 0%</v>
      </c>
      <c r="P941" s="7"/>
      <c r="Q941" s="33">
        <f t="shared" si="152"/>
        <v>930</v>
      </c>
      <c r="R941" s="34">
        <f>+Tabla1[[#This Row],[MINIMO VITAL]]*9%</f>
        <v>83.7</v>
      </c>
      <c r="S941" s="7"/>
      <c r="T941" s="7">
        <f t="shared" ca="1" si="143"/>
        <v>27</v>
      </c>
      <c r="U941" s="7" t="str">
        <f t="shared" si="144"/>
        <v>46923472</v>
      </c>
      <c r="V941" s="7"/>
      <c r="W941" s="7"/>
      <c r="X941" s="7"/>
      <c r="Y941" s="7"/>
      <c r="Z941" s="7"/>
      <c r="AA941" s="8">
        <f>+Tabla1[[#This Row],[FECHA DE
NACIMIENTO]]</f>
        <v>33354</v>
      </c>
      <c r="AB941" s="20">
        <v>3.1</v>
      </c>
      <c r="AC941" s="7"/>
      <c r="AD941" s="7" t="str">
        <f>IF(COUNTIF(D$1:D940,D941)=0,"OK","Duplicado")</f>
        <v>OK</v>
      </c>
      <c r="AE941" s="7" t="str">
        <f t="shared" ca="1" si="145"/>
        <v>Inactivo</v>
      </c>
      <c r="AF941" s="9" t="s">
        <v>1538</v>
      </c>
      <c r="AG941" s="9" t="str">
        <f t="shared" si="148"/>
        <v>CMAC</v>
      </c>
      <c r="AH941" s="7"/>
      <c r="AI941" s="7"/>
      <c r="AJ941" s="7"/>
      <c r="AK941" s="7"/>
      <c r="AL941" s="7"/>
      <c r="AM941" s="7"/>
      <c r="AN941" s="7"/>
      <c r="AO941" s="7" t="e">
        <f ca="1">SEPARARAPELLIDOS2018(Tabla1[[#This Row],[APELLIDOS Y NOMBRES]])</f>
        <v>#NAME?</v>
      </c>
      <c r="AP941" s="7">
        <f t="shared" ca="1" si="149"/>
        <v>0</v>
      </c>
      <c r="AQ941" s="7">
        <f t="shared" ca="1" si="150"/>
        <v>0</v>
      </c>
      <c r="AR941" s="7">
        <f t="shared" ca="1" si="151"/>
        <v>0</v>
      </c>
      <c r="AS941" s="7" t="e">
        <f ca="1">QuitarSimbolos(Tabla1[[#This Row],[CODTRA5]])</f>
        <v>#NAME?</v>
      </c>
      <c r="AT941" s="7" t="s">
        <v>1974</v>
      </c>
      <c r="AU941" s="7">
        <f t="shared" si="146"/>
        <v>2</v>
      </c>
      <c r="AV941" s="7">
        <v>1</v>
      </c>
      <c r="AW941" s="7" t="str">
        <f>+Tabla1[[#This Row],[DNI23]]</f>
        <v>46923472</v>
      </c>
      <c r="AX941" s="7">
        <v>604</v>
      </c>
      <c r="AY941" s="11">
        <f>+Tabla1[[#This Row],[FECHA DE
NACIMIENTO]]</f>
        <v>33354</v>
      </c>
      <c r="AZ941" s="7">
        <f ca="1">+Tabla1[[#This Row],[CODTRA6]]</f>
        <v>0</v>
      </c>
      <c r="BA941" s="7">
        <f ca="1">+Tabla1[[#This Row],[CODTRA7]]</f>
        <v>0</v>
      </c>
      <c r="BB941" s="7" t="e">
        <f ca="1">+Tabla1[[#This Row],[CODTRA8]]</f>
        <v>#NAME?</v>
      </c>
      <c r="BC941" s="7">
        <f>+Tabla1[[#This Row],[SEXO]]</f>
        <v>2</v>
      </c>
      <c r="BD941" s="7">
        <v>9589</v>
      </c>
      <c r="BE941" s="7"/>
      <c r="BF941" s="7">
        <v>959616135</v>
      </c>
      <c r="BG941" s="10" t="s">
        <v>1704</v>
      </c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</row>
    <row r="942" spans="1:88" ht="15" x14ac:dyDescent="0.25">
      <c r="A942">
        <v>941</v>
      </c>
      <c r="B942" s="28">
        <v>313</v>
      </c>
      <c r="C942" s="28" t="s">
        <v>3602</v>
      </c>
      <c r="D942" s="45">
        <v>30833137</v>
      </c>
      <c r="E942" s="35" t="s">
        <v>3599</v>
      </c>
      <c r="F942" s="35" t="s">
        <v>3724</v>
      </c>
      <c r="G942" s="35" t="s">
        <v>1736</v>
      </c>
      <c r="H942" s="30">
        <f t="shared" si="147"/>
        <v>24668</v>
      </c>
      <c r="I942" s="29" t="s">
        <v>1710</v>
      </c>
      <c r="J942" s="28">
        <v>0</v>
      </c>
      <c r="K942" s="31">
        <v>0</v>
      </c>
      <c r="L942" s="7"/>
      <c r="M942" s="7"/>
      <c r="N942" s="7"/>
      <c r="O942" s="32" t="str">
        <f>"Retención Judicial "&amp;(Tabla1[[#This Row],[JUDICIAL]]*100)&amp;"%"</f>
        <v>Retención Judicial 0%</v>
      </c>
      <c r="P942" s="7"/>
      <c r="Q942" s="33">
        <f t="shared" si="152"/>
        <v>930</v>
      </c>
      <c r="R942" s="34">
        <f>+Tabla1[[#This Row],[MINIMO VITAL]]*9%</f>
        <v>83.7</v>
      </c>
      <c r="S942" s="7"/>
      <c r="T942" s="7">
        <f t="shared" ca="1" si="143"/>
        <v>51</v>
      </c>
      <c r="U942" s="7" t="str">
        <f t="shared" si="144"/>
        <v>30833137</v>
      </c>
      <c r="V942" s="7"/>
      <c r="W942" s="7"/>
      <c r="X942" s="7"/>
      <c r="Y942" s="7"/>
      <c r="Z942" s="7"/>
      <c r="AA942" s="8">
        <f>+Tabla1[[#This Row],[FECHA DE
NACIMIENTO]]</f>
        <v>24668</v>
      </c>
      <c r="AB942" s="20"/>
      <c r="AC942" s="7"/>
      <c r="AD942" s="7" t="str">
        <f>IF(COUNTIF(D$1:D941,D942)=0,"OK","Duplicado")</f>
        <v>OK</v>
      </c>
      <c r="AE942" s="7" t="str">
        <f t="shared" ca="1" si="145"/>
        <v>Inactivo</v>
      </c>
      <c r="AF942" s="9" t="s">
        <v>1720</v>
      </c>
      <c r="AG942" s="9" t="str">
        <f t="shared" si="148"/>
        <v/>
      </c>
      <c r="AH942" s="7"/>
      <c r="AI942" s="7"/>
      <c r="AJ942" s="7"/>
      <c r="AK942" s="7"/>
      <c r="AL942" s="7"/>
      <c r="AM942" s="7"/>
      <c r="AN942" s="7"/>
      <c r="AO942" s="7" t="e">
        <f ca="1">SEPARARAPELLIDOS2018(Tabla1[[#This Row],[APELLIDOS Y NOMBRES]])</f>
        <v>#NAME?</v>
      </c>
      <c r="AP942" s="7">
        <f t="shared" ca="1" si="149"/>
        <v>0</v>
      </c>
      <c r="AQ942" s="7">
        <f t="shared" ca="1" si="150"/>
        <v>0</v>
      </c>
      <c r="AR942" s="7">
        <f t="shared" ca="1" si="151"/>
        <v>0</v>
      </c>
      <c r="AS942" s="7" t="e">
        <f ca="1">QuitarSimbolos(Tabla1[[#This Row],[CODTRA5]])</f>
        <v>#NAME?</v>
      </c>
      <c r="AT942" s="7" t="s">
        <v>1703</v>
      </c>
      <c r="AU942" s="7">
        <f t="shared" si="146"/>
        <v>1</v>
      </c>
      <c r="AV942" s="7">
        <v>1</v>
      </c>
      <c r="AW942" s="7" t="str">
        <f>+Tabla1[[#This Row],[DNI23]]</f>
        <v>30833137</v>
      </c>
      <c r="AX942" s="7">
        <v>604</v>
      </c>
      <c r="AY942" s="11">
        <f>+Tabla1[[#This Row],[FECHA DE
NACIMIENTO]]</f>
        <v>24668</v>
      </c>
      <c r="AZ942" s="7">
        <f ca="1">+Tabla1[[#This Row],[CODTRA6]]</f>
        <v>0</v>
      </c>
      <c r="BA942" s="7">
        <f ca="1">+Tabla1[[#This Row],[CODTRA7]]</f>
        <v>0</v>
      </c>
      <c r="BB942" s="7" t="e">
        <f ca="1">+Tabla1[[#This Row],[CODTRA8]]</f>
        <v>#NAME?</v>
      </c>
      <c r="BC942" s="7">
        <f>+Tabla1[[#This Row],[SEXO]]</f>
        <v>1</v>
      </c>
      <c r="BD942" s="7">
        <v>9589</v>
      </c>
      <c r="BE942" s="7"/>
      <c r="BF942" s="7">
        <v>959616135</v>
      </c>
      <c r="BG942" s="10" t="s">
        <v>1704</v>
      </c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</row>
    <row r="943" spans="1:88" ht="15" x14ac:dyDescent="0.25">
      <c r="A943">
        <v>942</v>
      </c>
      <c r="B943" s="28">
        <v>20</v>
      </c>
      <c r="C943" s="28" t="s">
        <v>1539</v>
      </c>
      <c r="D943" s="45">
        <v>30827756</v>
      </c>
      <c r="E943" s="35" t="s">
        <v>3320</v>
      </c>
      <c r="F943" s="29"/>
      <c r="G943" s="29" t="s">
        <v>1702</v>
      </c>
      <c r="H943" s="30">
        <f t="shared" si="147"/>
        <v>21131</v>
      </c>
      <c r="I943" s="29"/>
      <c r="J943" s="28">
        <v>0</v>
      </c>
      <c r="K943" s="31">
        <v>0</v>
      </c>
      <c r="L943" s="7"/>
      <c r="M943" s="7"/>
      <c r="N943" s="7"/>
      <c r="O943" s="32" t="str">
        <f>"Retención Judicial "&amp;(Tabla1[[#This Row],[JUDICIAL]]*100)&amp;"%"</f>
        <v>Retención Judicial 0%</v>
      </c>
      <c r="P943" s="7"/>
      <c r="Q943" s="33">
        <f t="shared" si="152"/>
        <v>930</v>
      </c>
      <c r="R943" s="34">
        <f>+Tabla1[[#This Row],[MINIMO VITAL]]*9%</f>
        <v>83.7</v>
      </c>
      <c r="S943" s="7"/>
      <c r="T943" s="7">
        <f t="shared" ca="1" si="143"/>
        <v>61</v>
      </c>
      <c r="U943" s="7" t="str">
        <f t="shared" si="144"/>
        <v>30827756</v>
      </c>
      <c r="V943" s="7"/>
      <c r="W943" s="7"/>
      <c r="X943" s="7"/>
      <c r="Y943" s="7"/>
      <c r="Z943" s="7"/>
      <c r="AA943" s="8">
        <f>+Tabla1[[#This Row],[FECHA DE
NACIMIENTO]]</f>
        <v>21131</v>
      </c>
      <c r="AB943" s="20"/>
      <c r="AC943" s="7"/>
      <c r="AD943" s="7" t="str">
        <f>IF(COUNTIF(D$1:D942,D943)=0,"OK","Duplicado")</f>
        <v>OK</v>
      </c>
      <c r="AE943" s="7" t="str">
        <f t="shared" ca="1" si="145"/>
        <v>Inactivo</v>
      </c>
      <c r="AF943" s="9" t="s">
        <v>1540</v>
      </c>
      <c r="AG943" s="9" t="str">
        <f t="shared" si="148"/>
        <v>CMAC</v>
      </c>
      <c r="AH943" s="7"/>
      <c r="AI943" s="7"/>
      <c r="AJ943" s="7"/>
      <c r="AK943" s="7"/>
      <c r="AL943" s="7"/>
      <c r="AM943" s="7"/>
      <c r="AN943" s="7"/>
      <c r="AO943" s="7" t="e">
        <f ca="1">SEPARARAPELLIDOS2018(Tabla1[[#This Row],[APELLIDOS Y NOMBRES]])</f>
        <v>#NAME?</v>
      </c>
      <c r="AP943" s="7">
        <f t="shared" ca="1" si="149"/>
        <v>0</v>
      </c>
      <c r="AQ943" s="7">
        <f t="shared" ca="1" si="150"/>
        <v>0</v>
      </c>
      <c r="AR943" s="7">
        <f t="shared" ca="1" si="151"/>
        <v>0</v>
      </c>
      <c r="AS943" s="7" t="e">
        <f ca="1">QuitarSimbolos(Tabla1[[#This Row],[CODTRA5]])</f>
        <v>#NAME?</v>
      </c>
      <c r="AT943" s="7" t="s">
        <v>1703</v>
      </c>
      <c r="AU943" s="7">
        <f t="shared" si="146"/>
        <v>1</v>
      </c>
      <c r="AV943" s="7">
        <v>1</v>
      </c>
      <c r="AW943" s="7" t="str">
        <f>+Tabla1[[#This Row],[DNI23]]</f>
        <v>30827756</v>
      </c>
      <c r="AX943" s="7">
        <v>604</v>
      </c>
      <c r="AY943" s="11">
        <f>+Tabla1[[#This Row],[FECHA DE
NACIMIENTO]]</f>
        <v>21131</v>
      </c>
      <c r="AZ943" s="7">
        <f ca="1">+Tabla1[[#This Row],[CODTRA6]]</f>
        <v>0</v>
      </c>
      <c r="BA943" s="7">
        <f ca="1">+Tabla1[[#This Row],[CODTRA7]]</f>
        <v>0</v>
      </c>
      <c r="BB943" s="7" t="e">
        <f ca="1">+Tabla1[[#This Row],[CODTRA8]]</f>
        <v>#NAME?</v>
      </c>
      <c r="BC943" s="7">
        <f>+Tabla1[[#This Row],[SEXO]]</f>
        <v>1</v>
      </c>
      <c r="BD943" s="7">
        <v>9589</v>
      </c>
      <c r="BE943" s="7"/>
      <c r="BF943" s="7">
        <v>959616135</v>
      </c>
      <c r="BG943" s="10" t="s">
        <v>1704</v>
      </c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</row>
    <row r="944" spans="1:88" ht="15" x14ac:dyDescent="0.25">
      <c r="A944">
        <v>943</v>
      </c>
      <c r="B944" s="28">
        <v>49</v>
      </c>
      <c r="C944" s="28" t="s">
        <v>1541</v>
      </c>
      <c r="D944" s="45">
        <v>4629488</v>
      </c>
      <c r="E944" s="35" t="s">
        <v>3321</v>
      </c>
      <c r="F944" s="29"/>
      <c r="G944" s="29" t="s">
        <v>1702</v>
      </c>
      <c r="H944" s="30">
        <f t="shared" si="147"/>
        <v>22548</v>
      </c>
      <c r="I944" s="29" t="s">
        <v>1720</v>
      </c>
      <c r="J944" s="28">
        <v>0</v>
      </c>
      <c r="K944" s="31">
        <v>0</v>
      </c>
      <c r="L944" s="7"/>
      <c r="M944" s="7"/>
      <c r="N944" s="7"/>
      <c r="O944" s="32" t="str">
        <f>"Retención Judicial "&amp;(Tabla1[[#This Row],[JUDICIAL]]*100)&amp;"%"</f>
        <v>Retención Judicial 0%</v>
      </c>
      <c r="P944" s="7"/>
      <c r="Q944" s="33">
        <f t="shared" si="152"/>
        <v>930</v>
      </c>
      <c r="R944" s="34">
        <f>+Tabla1[[#This Row],[MINIMO VITAL]]*9%</f>
        <v>83.7</v>
      </c>
      <c r="S944" s="7"/>
      <c r="T944" s="7">
        <f t="shared" ca="1" si="143"/>
        <v>57</v>
      </c>
      <c r="U944" s="7" t="str">
        <f t="shared" si="144"/>
        <v>04629488</v>
      </c>
      <c r="V944" s="7"/>
      <c r="W944" s="7"/>
      <c r="X944" s="7"/>
      <c r="Y944" s="7"/>
      <c r="Z944" s="7"/>
      <c r="AA944" s="8">
        <f>+Tabla1[[#This Row],[FECHA DE
NACIMIENTO]]</f>
        <v>22548</v>
      </c>
      <c r="AB944" s="20"/>
      <c r="AC944" s="7"/>
      <c r="AD944" s="7" t="str">
        <f>IF(COUNTIF(D$1:D943,D944)=0,"OK","Duplicado")</f>
        <v>OK</v>
      </c>
      <c r="AE944" s="7" t="str">
        <f t="shared" ca="1" si="145"/>
        <v>Inactivo</v>
      </c>
      <c r="AF944" s="9" t="s">
        <v>1542</v>
      </c>
      <c r="AG944" s="9" t="str">
        <f t="shared" si="148"/>
        <v>CMAC</v>
      </c>
      <c r="AH944" s="7"/>
      <c r="AI944" s="7"/>
      <c r="AJ944" s="7"/>
      <c r="AK944" s="7"/>
      <c r="AL944" s="7"/>
      <c r="AM944" s="7"/>
      <c r="AN944" s="7"/>
      <c r="AO944" s="7" t="e">
        <f ca="1">SEPARARAPELLIDOS2018(Tabla1[[#This Row],[APELLIDOS Y NOMBRES]])</f>
        <v>#NAME?</v>
      </c>
      <c r="AP944" s="7">
        <f t="shared" ca="1" si="149"/>
        <v>0</v>
      </c>
      <c r="AQ944" s="7">
        <f t="shared" ca="1" si="150"/>
        <v>0</v>
      </c>
      <c r="AR944" s="7">
        <f t="shared" ca="1" si="151"/>
        <v>0</v>
      </c>
      <c r="AS944" s="7" t="e">
        <f ca="1">QuitarSimbolos(Tabla1[[#This Row],[CODTRA5]])</f>
        <v>#NAME?</v>
      </c>
      <c r="AT944" s="7" t="s">
        <v>1703</v>
      </c>
      <c r="AU944" s="7">
        <f t="shared" si="146"/>
        <v>1</v>
      </c>
      <c r="AV944" s="7">
        <v>1</v>
      </c>
      <c r="AW944" s="7" t="str">
        <f>+Tabla1[[#This Row],[DNI23]]</f>
        <v>04629488</v>
      </c>
      <c r="AX944" s="7">
        <v>604</v>
      </c>
      <c r="AY944" s="11">
        <f>+Tabla1[[#This Row],[FECHA DE
NACIMIENTO]]</f>
        <v>22548</v>
      </c>
      <c r="AZ944" s="7">
        <f ca="1">+Tabla1[[#This Row],[CODTRA6]]</f>
        <v>0</v>
      </c>
      <c r="BA944" s="7">
        <f ca="1">+Tabla1[[#This Row],[CODTRA7]]</f>
        <v>0</v>
      </c>
      <c r="BB944" s="7" t="e">
        <f ca="1">+Tabla1[[#This Row],[CODTRA8]]</f>
        <v>#NAME?</v>
      </c>
      <c r="BC944" s="7">
        <f>+Tabla1[[#This Row],[SEXO]]</f>
        <v>1</v>
      </c>
      <c r="BD944" s="7">
        <v>9589</v>
      </c>
      <c r="BE944" s="7"/>
      <c r="BF944" s="7">
        <v>959616135</v>
      </c>
      <c r="BG944" s="10" t="s">
        <v>1704</v>
      </c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</row>
    <row r="945" spans="1:88" ht="15" x14ac:dyDescent="0.25">
      <c r="A945">
        <v>944</v>
      </c>
      <c r="B945" s="28">
        <v>68</v>
      </c>
      <c r="C945" s="28" t="s">
        <v>1543</v>
      </c>
      <c r="D945" s="45">
        <v>30829811</v>
      </c>
      <c r="E945" s="35" t="s">
        <v>3322</v>
      </c>
      <c r="F945" s="29" t="s">
        <v>3323</v>
      </c>
      <c r="G945" s="29" t="s">
        <v>1757</v>
      </c>
      <c r="H945" s="30">
        <f t="shared" si="147"/>
        <v>23370</v>
      </c>
      <c r="I945" s="29" t="s">
        <v>1710</v>
      </c>
      <c r="J945" s="28">
        <v>0</v>
      </c>
      <c r="K945" s="31">
        <v>0</v>
      </c>
      <c r="L945" s="7"/>
      <c r="M945" s="7"/>
      <c r="N945" s="7"/>
      <c r="O945" s="32" t="str">
        <f>"Retención Judicial "&amp;(Tabla1[[#This Row],[JUDICIAL]]*100)&amp;"%"</f>
        <v>Retención Judicial 0%</v>
      </c>
      <c r="P945" s="7"/>
      <c r="Q945" s="33">
        <f t="shared" si="152"/>
        <v>930</v>
      </c>
      <c r="R945" s="34">
        <f>+Tabla1[[#This Row],[MINIMO VITAL]]*9%</f>
        <v>83.7</v>
      </c>
      <c r="S945" s="7"/>
      <c r="T945" s="7">
        <f t="shared" ca="1" si="143"/>
        <v>55</v>
      </c>
      <c r="U945" s="7" t="str">
        <f t="shared" si="144"/>
        <v>30829811</v>
      </c>
      <c r="V945" s="7"/>
      <c r="W945" s="7"/>
      <c r="X945" s="7"/>
      <c r="Y945" s="7"/>
      <c r="Z945" s="7"/>
      <c r="AA945" s="8">
        <f>+Tabla1[[#This Row],[FECHA DE
NACIMIENTO]]</f>
        <v>23370</v>
      </c>
      <c r="AB945" s="20"/>
      <c r="AC945" s="7"/>
      <c r="AD945" s="7" t="str">
        <f>IF(COUNTIF(D$1:D944,D945)=0,"OK","Duplicado")</f>
        <v>OK</v>
      </c>
      <c r="AE945" s="7" t="str">
        <f t="shared" ca="1" si="145"/>
        <v>Inactivo</v>
      </c>
      <c r="AF945" s="9" t="s">
        <v>1590</v>
      </c>
      <c r="AG945" s="9" t="str">
        <f t="shared" si="148"/>
        <v>CMAC</v>
      </c>
      <c r="AH945" s="7"/>
      <c r="AI945" s="7"/>
      <c r="AJ945" s="7"/>
      <c r="AK945" s="7"/>
      <c r="AL945" s="7"/>
      <c r="AM945" s="7"/>
      <c r="AN945" s="7"/>
      <c r="AO945" s="7" t="e">
        <f ca="1">SEPARARAPELLIDOS2018(Tabla1[[#This Row],[APELLIDOS Y NOMBRES]])</f>
        <v>#NAME?</v>
      </c>
      <c r="AP945" s="7">
        <f t="shared" ca="1" si="149"/>
        <v>0</v>
      </c>
      <c r="AQ945" s="7">
        <f t="shared" ca="1" si="150"/>
        <v>0</v>
      </c>
      <c r="AR945" s="7">
        <f t="shared" ca="1" si="151"/>
        <v>0</v>
      </c>
      <c r="AS945" s="7" t="e">
        <f ca="1">QuitarSimbolos(Tabla1[[#This Row],[CODTRA5]])</f>
        <v>#NAME?</v>
      </c>
      <c r="AT945" s="7" t="s">
        <v>1703</v>
      </c>
      <c r="AU945" s="7">
        <f t="shared" si="146"/>
        <v>1</v>
      </c>
      <c r="AV945" s="7">
        <v>1</v>
      </c>
      <c r="AW945" s="7" t="str">
        <f>+Tabla1[[#This Row],[DNI23]]</f>
        <v>30829811</v>
      </c>
      <c r="AX945" s="7">
        <v>604</v>
      </c>
      <c r="AY945" s="11">
        <f>+Tabla1[[#This Row],[FECHA DE
NACIMIENTO]]</f>
        <v>23370</v>
      </c>
      <c r="AZ945" s="7">
        <f ca="1">+Tabla1[[#This Row],[CODTRA6]]</f>
        <v>0</v>
      </c>
      <c r="BA945" s="7">
        <f ca="1">+Tabla1[[#This Row],[CODTRA7]]</f>
        <v>0</v>
      </c>
      <c r="BB945" s="7" t="e">
        <f ca="1">+Tabla1[[#This Row],[CODTRA8]]</f>
        <v>#NAME?</v>
      </c>
      <c r="BC945" s="7">
        <f>+Tabla1[[#This Row],[SEXO]]</f>
        <v>1</v>
      </c>
      <c r="BD945" s="7">
        <v>9589</v>
      </c>
      <c r="BE945" s="7"/>
      <c r="BF945" s="7">
        <v>959616135</v>
      </c>
      <c r="BG945" s="10" t="s">
        <v>1704</v>
      </c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</row>
    <row r="946" spans="1:88" ht="15" x14ac:dyDescent="0.25">
      <c r="A946">
        <v>945</v>
      </c>
      <c r="B946" s="28">
        <v>520</v>
      </c>
      <c r="C946" s="28" t="s">
        <v>1544</v>
      </c>
      <c r="D946" s="45">
        <v>30821722</v>
      </c>
      <c r="E946" s="35" t="s">
        <v>3324</v>
      </c>
      <c r="F946" s="35" t="s">
        <v>3725</v>
      </c>
      <c r="G946" s="35" t="s">
        <v>1757</v>
      </c>
      <c r="H946" s="30">
        <f t="shared" si="147"/>
        <v>21312</v>
      </c>
      <c r="I946" s="29" t="s">
        <v>1710</v>
      </c>
      <c r="J946" s="28">
        <v>0</v>
      </c>
      <c r="K946" s="31">
        <v>0</v>
      </c>
      <c r="L946" s="7"/>
      <c r="M946" s="7"/>
      <c r="N946" s="7"/>
      <c r="O946" s="32" t="str">
        <f>"Retención Judicial "&amp;(Tabla1[[#This Row],[JUDICIAL]]*100)&amp;"%"</f>
        <v>Retención Judicial 0%</v>
      </c>
      <c r="P946" s="7"/>
      <c r="Q946" s="33">
        <f t="shared" si="152"/>
        <v>930</v>
      </c>
      <c r="R946" s="34">
        <f>+Tabla1[[#This Row],[MINIMO VITAL]]*9%</f>
        <v>83.7</v>
      </c>
      <c r="S946" s="7"/>
      <c r="T946" s="7">
        <f t="shared" ca="1" si="143"/>
        <v>60</v>
      </c>
      <c r="U946" s="7" t="str">
        <f t="shared" si="144"/>
        <v>30821722</v>
      </c>
      <c r="V946" s="7"/>
      <c r="W946" s="7"/>
      <c r="X946" s="7"/>
      <c r="Y946" s="7"/>
      <c r="Z946" s="7"/>
      <c r="AA946" s="8">
        <f>+Tabla1[[#This Row],[FECHA DE
NACIMIENTO]]</f>
        <v>21312</v>
      </c>
      <c r="AB946" s="20"/>
      <c r="AC946" s="7"/>
      <c r="AD946" s="7" t="str">
        <f>IF(COUNTIF(D$1:D945,D946)=0,"OK","Duplicado")</f>
        <v>OK</v>
      </c>
      <c r="AE946" s="7" t="str">
        <f t="shared" ca="1" si="145"/>
        <v>Inactivo</v>
      </c>
      <c r="AF946" s="9" t="s">
        <v>1720</v>
      </c>
      <c r="AG946" s="9" t="str">
        <f t="shared" si="148"/>
        <v/>
      </c>
      <c r="AH946" s="7"/>
      <c r="AI946" s="7"/>
      <c r="AJ946" s="7"/>
      <c r="AK946" s="7"/>
      <c r="AL946" s="7"/>
      <c r="AM946" s="7"/>
      <c r="AN946" s="7"/>
      <c r="AO946" s="7" t="e">
        <f ca="1">SEPARARAPELLIDOS2018(Tabla1[[#This Row],[APELLIDOS Y NOMBRES]])</f>
        <v>#NAME?</v>
      </c>
      <c r="AP946" s="7">
        <f t="shared" ca="1" si="149"/>
        <v>0</v>
      </c>
      <c r="AQ946" s="7">
        <f t="shared" ca="1" si="150"/>
        <v>0</v>
      </c>
      <c r="AR946" s="7">
        <f t="shared" ca="1" si="151"/>
        <v>0</v>
      </c>
      <c r="AS946" s="7" t="e">
        <f ca="1">QuitarSimbolos(Tabla1[[#This Row],[CODTRA5]])</f>
        <v>#NAME?</v>
      </c>
      <c r="AT946" s="7" t="s">
        <v>1703</v>
      </c>
      <c r="AU946" s="7">
        <f t="shared" si="146"/>
        <v>1</v>
      </c>
      <c r="AV946" s="7">
        <v>1</v>
      </c>
      <c r="AW946" s="7" t="str">
        <f>+Tabla1[[#This Row],[DNI23]]</f>
        <v>30821722</v>
      </c>
      <c r="AX946" s="7">
        <v>604</v>
      </c>
      <c r="AY946" s="11">
        <f>+Tabla1[[#This Row],[FECHA DE
NACIMIENTO]]</f>
        <v>21312</v>
      </c>
      <c r="AZ946" s="7">
        <f ca="1">+Tabla1[[#This Row],[CODTRA6]]</f>
        <v>0</v>
      </c>
      <c r="BA946" s="7">
        <f ca="1">+Tabla1[[#This Row],[CODTRA7]]</f>
        <v>0</v>
      </c>
      <c r="BB946" s="7" t="e">
        <f ca="1">+Tabla1[[#This Row],[CODTRA8]]</f>
        <v>#NAME?</v>
      </c>
      <c r="BC946" s="7">
        <f>+Tabla1[[#This Row],[SEXO]]</f>
        <v>1</v>
      </c>
      <c r="BD946" s="7">
        <v>9589</v>
      </c>
      <c r="BE946" s="7"/>
      <c r="BF946" s="7">
        <v>959616135</v>
      </c>
      <c r="BG946" s="10" t="s">
        <v>1704</v>
      </c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</row>
    <row r="947" spans="1:88" ht="15" x14ac:dyDescent="0.25">
      <c r="A947">
        <v>946</v>
      </c>
      <c r="B947" s="28">
        <v>431</v>
      </c>
      <c r="C947" s="28" t="s">
        <v>1545</v>
      </c>
      <c r="D947" s="45">
        <v>41382355</v>
      </c>
      <c r="E947" s="35" t="s">
        <v>3325</v>
      </c>
      <c r="F947" s="35" t="s">
        <v>3726</v>
      </c>
      <c r="G947" s="35" t="s">
        <v>1736</v>
      </c>
      <c r="H947" s="30">
        <f t="shared" si="147"/>
        <v>30132</v>
      </c>
      <c r="I947" s="29" t="s">
        <v>1737</v>
      </c>
      <c r="J947" s="28">
        <v>0</v>
      </c>
      <c r="K947" s="31">
        <v>0</v>
      </c>
      <c r="L947" s="7"/>
      <c r="M947" s="7"/>
      <c r="N947" s="7"/>
      <c r="O947" s="32" t="str">
        <f>"Retención Judicial "&amp;(Tabla1[[#This Row],[JUDICIAL]]*100)&amp;"%"</f>
        <v>Retención Judicial 0%</v>
      </c>
      <c r="P947" s="7"/>
      <c r="Q947" s="33">
        <f t="shared" si="152"/>
        <v>930</v>
      </c>
      <c r="R947" s="34">
        <f>+Tabla1[[#This Row],[MINIMO VITAL]]*9%</f>
        <v>83.7</v>
      </c>
      <c r="S947" s="7"/>
      <c r="T947" s="7">
        <f t="shared" ca="1" si="143"/>
        <v>36</v>
      </c>
      <c r="U947" s="7" t="str">
        <f t="shared" si="144"/>
        <v>41382355</v>
      </c>
      <c r="V947" s="7"/>
      <c r="W947" s="7"/>
      <c r="X947" s="7"/>
      <c r="Y947" s="7"/>
      <c r="Z947" s="7"/>
      <c r="AA947" s="8">
        <f>+Tabla1[[#This Row],[FECHA DE
NACIMIENTO]]</f>
        <v>30132</v>
      </c>
      <c r="AB947" s="20"/>
      <c r="AC947" s="7"/>
      <c r="AD947" s="7" t="str">
        <f>IF(COUNTIF(D$1:D946,D947)=0,"OK","Duplicado")</f>
        <v>OK</v>
      </c>
      <c r="AE947" s="7" t="str">
        <f t="shared" ca="1" si="145"/>
        <v>Inactivo</v>
      </c>
      <c r="AF947" s="9" t="s">
        <v>1720</v>
      </c>
      <c r="AG947" s="9" t="str">
        <f t="shared" si="148"/>
        <v/>
      </c>
      <c r="AH947" s="7"/>
      <c r="AI947" s="7"/>
      <c r="AJ947" s="7"/>
      <c r="AK947" s="7"/>
      <c r="AL947" s="7"/>
      <c r="AM947" s="7"/>
      <c r="AN947" s="7"/>
      <c r="AO947" s="7" t="e">
        <f ca="1">SEPARARAPELLIDOS2018(Tabla1[[#This Row],[APELLIDOS Y NOMBRES]])</f>
        <v>#NAME?</v>
      </c>
      <c r="AP947" s="7">
        <f t="shared" ca="1" si="149"/>
        <v>0</v>
      </c>
      <c r="AQ947" s="7">
        <f t="shared" ca="1" si="150"/>
        <v>0</v>
      </c>
      <c r="AR947" s="7">
        <f t="shared" ca="1" si="151"/>
        <v>0</v>
      </c>
      <c r="AS947" s="7" t="e">
        <f ca="1">QuitarSimbolos(Tabla1[[#This Row],[CODTRA5]])</f>
        <v>#NAME?</v>
      </c>
      <c r="AT947" s="7" t="s">
        <v>1703</v>
      </c>
      <c r="AU947" s="7">
        <f t="shared" si="146"/>
        <v>1</v>
      </c>
      <c r="AV947" s="7">
        <v>1</v>
      </c>
      <c r="AW947" s="7" t="str">
        <f>+Tabla1[[#This Row],[DNI23]]</f>
        <v>41382355</v>
      </c>
      <c r="AX947" s="7">
        <v>604</v>
      </c>
      <c r="AY947" s="11">
        <f>+Tabla1[[#This Row],[FECHA DE
NACIMIENTO]]</f>
        <v>30132</v>
      </c>
      <c r="AZ947" s="7">
        <f ca="1">+Tabla1[[#This Row],[CODTRA6]]</f>
        <v>0</v>
      </c>
      <c r="BA947" s="7">
        <f ca="1">+Tabla1[[#This Row],[CODTRA7]]</f>
        <v>0</v>
      </c>
      <c r="BB947" s="7" t="e">
        <f ca="1">+Tabla1[[#This Row],[CODTRA8]]</f>
        <v>#NAME?</v>
      </c>
      <c r="BC947" s="7">
        <f>+Tabla1[[#This Row],[SEXO]]</f>
        <v>1</v>
      </c>
      <c r="BD947" s="7">
        <v>9589</v>
      </c>
      <c r="BE947" s="7"/>
      <c r="BF947" s="7">
        <v>959616135</v>
      </c>
      <c r="BG947" s="10" t="s">
        <v>1704</v>
      </c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</row>
    <row r="948" spans="1:88" ht="15" x14ac:dyDescent="0.25">
      <c r="A948">
        <v>947</v>
      </c>
      <c r="B948" s="28">
        <v>522</v>
      </c>
      <c r="C948" s="28" t="s">
        <v>1546</v>
      </c>
      <c r="D948" s="45">
        <v>30835693</v>
      </c>
      <c r="E948" s="35" t="s">
        <v>3600</v>
      </c>
      <c r="F948" s="35" t="s">
        <v>3727</v>
      </c>
      <c r="G948" s="35" t="s">
        <v>1742</v>
      </c>
      <c r="H948" s="30">
        <f t="shared" si="147"/>
        <v>27039</v>
      </c>
      <c r="I948" s="29" t="s">
        <v>1737</v>
      </c>
      <c r="J948" s="28">
        <v>0</v>
      </c>
      <c r="K948" s="31">
        <v>0</v>
      </c>
      <c r="L948" s="7"/>
      <c r="M948" s="7"/>
      <c r="N948" s="7"/>
      <c r="O948" s="32" t="str">
        <f>"Retención Judicial "&amp;(Tabla1[[#This Row],[JUDICIAL]]*100)&amp;"%"</f>
        <v>Retención Judicial 0%</v>
      </c>
      <c r="P948" s="7"/>
      <c r="Q948" s="33">
        <f t="shared" si="152"/>
        <v>930</v>
      </c>
      <c r="R948" s="34">
        <f>+Tabla1[[#This Row],[MINIMO VITAL]]*9%</f>
        <v>83.7</v>
      </c>
      <c r="S948" s="7"/>
      <c r="T948" s="7">
        <f t="shared" ca="1" si="143"/>
        <v>45</v>
      </c>
      <c r="U948" s="7" t="str">
        <f t="shared" si="144"/>
        <v>30835693</v>
      </c>
      <c r="V948" s="7"/>
      <c r="W948" s="7"/>
      <c r="X948" s="7"/>
      <c r="Y948" s="7"/>
      <c r="Z948" s="7"/>
      <c r="AA948" s="8">
        <f>+Tabla1[[#This Row],[FECHA DE
NACIMIENTO]]</f>
        <v>27039</v>
      </c>
      <c r="AB948" s="20"/>
      <c r="AC948" s="7"/>
      <c r="AD948" s="7" t="str">
        <f>IF(COUNTIF(D$1:D947,D948)=0,"OK","Duplicado")</f>
        <v>OK</v>
      </c>
      <c r="AE948" s="7" t="str">
        <f t="shared" ca="1" si="145"/>
        <v>Inactivo</v>
      </c>
      <c r="AF948" s="9" t="s">
        <v>1720</v>
      </c>
      <c r="AG948" s="9" t="str">
        <f t="shared" si="148"/>
        <v/>
      </c>
      <c r="AH948" s="7"/>
      <c r="AI948" s="7"/>
      <c r="AJ948" s="7"/>
      <c r="AK948" s="7"/>
      <c r="AL948" s="7"/>
      <c r="AM948" s="7"/>
      <c r="AN948" s="7"/>
      <c r="AO948" s="7" t="e">
        <f ca="1">SEPARARAPELLIDOS2018(Tabla1[[#This Row],[APELLIDOS Y NOMBRES]])</f>
        <v>#NAME?</v>
      </c>
      <c r="AP948" s="7">
        <f t="shared" ca="1" si="149"/>
        <v>0</v>
      </c>
      <c r="AQ948" s="7">
        <f t="shared" ca="1" si="150"/>
        <v>0</v>
      </c>
      <c r="AR948" s="7">
        <f t="shared" ca="1" si="151"/>
        <v>0</v>
      </c>
      <c r="AS948" s="7" t="e">
        <f ca="1">QuitarSimbolos(Tabla1[[#This Row],[CODTRA5]])</f>
        <v>#NAME?</v>
      </c>
      <c r="AT948" s="7" t="s">
        <v>1703</v>
      </c>
      <c r="AU948" s="7">
        <f t="shared" si="146"/>
        <v>1</v>
      </c>
      <c r="AV948" s="7">
        <v>1</v>
      </c>
      <c r="AW948" s="7" t="str">
        <f>+Tabla1[[#This Row],[DNI23]]</f>
        <v>30835693</v>
      </c>
      <c r="AX948" s="7">
        <v>604</v>
      </c>
      <c r="AY948" s="11">
        <f>+Tabla1[[#This Row],[FECHA DE
NACIMIENTO]]</f>
        <v>27039</v>
      </c>
      <c r="AZ948" s="7">
        <f ca="1">+Tabla1[[#This Row],[CODTRA6]]</f>
        <v>0</v>
      </c>
      <c r="BA948" s="7">
        <f ca="1">+Tabla1[[#This Row],[CODTRA7]]</f>
        <v>0</v>
      </c>
      <c r="BB948" s="7" t="e">
        <f ca="1">+Tabla1[[#This Row],[CODTRA8]]</f>
        <v>#NAME?</v>
      </c>
      <c r="BC948" s="7">
        <f>+Tabla1[[#This Row],[SEXO]]</f>
        <v>1</v>
      </c>
      <c r="BD948" s="7">
        <v>9589</v>
      </c>
      <c r="BE948" s="7"/>
      <c r="BF948" s="7">
        <v>959616135</v>
      </c>
      <c r="BG948" s="10" t="s">
        <v>1704</v>
      </c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</row>
    <row r="949" spans="1:88" ht="15" x14ac:dyDescent="0.25">
      <c r="A949">
        <v>948</v>
      </c>
      <c r="B949" s="40">
        <v>528</v>
      </c>
      <c r="C949" s="40" t="s">
        <v>1547</v>
      </c>
      <c r="D949" s="47">
        <v>40238493</v>
      </c>
      <c r="E949" s="35" t="s">
        <v>3326</v>
      </c>
      <c r="F949" s="41"/>
      <c r="G949" s="41" t="s">
        <v>1702</v>
      </c>
      <c r="H949" s="30">
        <f t="shared" si="147"/>
        <v>29035</v>
      </c>
      <c r="I949" s="41"/>
      <c r="J949" s="40">
        <v>0</v>
      </c>
      <c r="K949" s="42">
        <v>0</v>
      </c>
      <c r="L949" s="14"/>
      <c r="M949" s="14"/>
      <c r="N949" s="14"/>
      <c r="O949" s="43" t="str">
        <f>"Retención Judicial "&amp;(Tabla1[[#This Row],[JUDICIAL]]*100)&amp;"%"</f>
        <v>Retención Judicial 0%</v>
      </c>
      <c r="P949" s="14"/>
      <c r="Q949" s="33">
        <f t="shared" si="152"/>
        <v>930</v>
      </c>
      <c r="R949" s="34">
        <f>+Tabla1[[#This Row],[MINIMO VITAL]]*9%</f>
        <v>83.7</v>
      </c>
      <c r="S949" s="14"/>
      <c r="T949" s="7">
        <f t="shared" ca="1" si="143"/>
        <v>39</v>
      </c>
      <c r="U949" s="7" t="str">
        <f t="shared" si="144"/>
        <v>40238493</v>
      </c>
      <c r="V949" s="14"/>
      <c r="W949" s="14"/>
      <c r="X949" s="14"/>
      <c r="Y949" s="14"/>
      <c r="Z949" s="14"/>
      <c r="AA949" s="8">
        <f>+Tabla1[[#This Row],[FECHA DE
NACIMIENTO]]</f>
        <v>29035</v>
      </c>
      <c r="AB949" s="21">
        <v>3.1</v>
      </c>
      <c r="AC949" s="14"/>
      <c r="AD949" s="7" t="str">
        <f>IF(COUNTIF(D$1:D948,D949)=0,"OK","Duplicado")</f>
        <v>OK</v>
      </c>
      <c r="AE949" s="7" t="str">
        <f t="shared" ca="1" si="145"/>
        <v>Inactivo</v>
      </c>
      <c r="AF949" s="15" t="s">
        <v>1548</v>
      </c>
      <c r="AG949" s="9" t="str">
        <f t="shared" si="148"/>
        <v>CMAC</v>
      </c>
      <c r="AH949" s="14"/>
      <c r="AI949" s="14"/>
      <c r="AJ949" s="14"/>
      <c r="AK949" s="14"/>
      <c r="AL949" s="14"/>
      <c r="AM949" s="14"/>
      <c r="AN949" s="14"/>
      <c r="AO949" s="14" t="e">
        <f ca="1">SEPARARAPELLIDOS2018(Tabla1[[#This Row],[APELLIDOS Y NOMBRES]])</f>
        <v>#NAME?</v>
      </c>
      <c r="AP949" s="14">
        <f t="shared" ca="1" si="149"/>
        <v>0</v>
      </c>
      <c r="AQ949" s="14">
        <f t="shared" ca="1" si="150"/>
        <v>0</v>
      </c>
      <c r="AR949" s="14">
        <f t="shared" ca="1" si="151"/>
        <v>0</v>
      </c>
      <c r="AS949" s="14" t="e">
        <f ca="1">QuitarSimbolos(Tabla1[[#This Row],[CODTRA5]])</f>
        <v>#NAME?</v>
      </c>
      <c r="AT949" s="14" t="s">
        <v>1703</v>
      </c>
      <c r="AU949" s="14">
        <f t="shared" si="146"/>
        <v>1</v>
      </c>
      <c r="AV949" s="14">
        <v>1</v>
      </c>
      <c r="AW949" s="14" t="str">
        <f>+Tabla1[[#This Row],[DNI23]]</f>
        <v>40238493</v>
      </c>
      <c r="AX949" s="14">
        <v>604</v>
      </c>
      <c r="AY949" s="16">
        <f>+Tabla1[[#This Row],[FECHA DE
NACIMIENTO]]</f>
        <v>29035</v>
      </c>
      <c r="AZ949" s="14">
        <f ca="1">+Tabla1[[#This Row],[CODTRA6]]</f>
        <v>0</v>
      </c>
      <c r="BA949" s="14">
        <f ca="1">+Tabla1[[#This Row],[CODTRA7]]</f>
        <v>0</v>
      </c>
      <c r="BB949" s="14" t="e">
        <f ca="1">+Tabla1[[#This Row],[CODTRA8]]</f>
        <v>#NAME?</v>
      </c>
      <c r="BC949" s="14">
        <f>+Tabla1[[#This Row],[SEXO]]</f>
        <v>1</v>
      </c>
      <c r="BD949" s="14">
        <v>9589</v>
      </c>
      <c r="BE949" s="14"/>
      <c r="BF949" s="14">
        <v>959616135</v>
      </c>
      <c r="BG949" s="17" t="s">
        <v>1704</v>
      </c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</row>
    <row r="950" spans="1:88" ht="15" x14ac:dyDescent="0.25">
      <c r="A950">
        <v>949</v>
      </c>
      <c r="B950" s="28">
        <v>78</v>
      </c>
      <c r="C950" s="28" t="s">
        <v>1549</v>
      </c>
      <c r="D950" s="45">
        <v>30831447</v>
      </c>
      <c r="E950" s="29" t="s">
        <v>3327</v>
      </c>
      <c r="F950" s="29" t="s">
        <v>3328</v>
      </c>
      <c r="G950" s="29" t="s">
        <v>1742</v>
      </c>
      <c r="H950" s="30">
        <f t="shared" si="147"/>
        <v>21351</v>
      </c>
      <c r="I950" s="29" t="s">
        <v>1737</v>
      </c>
      <c r="J950" s="28">
        <v>0</v>
      </c>
      <c r="K950" s="31">
        <v>0</v>
      </c>
      <c r="L950" s="7"/>
      <c r="M950" s="7"/>
      <c r="N950" s="7"/>
      <c r="O950" s="32" t="str">
        <f>"Retención Judicial "&amp;(Tabla1[[#This Row],[JUDICIAL]]*100)&amp;"%"</f>
        <v>Retención Judicial 0%</v>
      </c>
      <c r="P950" s="7"/>
      <c r="Q950" s="33">
        <f t="shared" si="152"/>
        <v>930</v>
      </c>
      <c r="R950" s="34">
        <f>+Tabla1[[#This Row],[MINIMO VITAL]]*9%</f>
        <v>83.7</v>
      </c>
      <c r="S950" s="7"/>
      <c r="T950" s="7">
        <f t="shared" ca="1" si="143"/>
        <v>60</v>
      </c>
      <c r="U950" s="7" t="str">
        <f t="shared" si="144"/>
        <v>30831447</v>
      </c>
      <c r="V950" s="7"/>
      <c r="W950" s="7"/>
      <c r="X950" s="7"/>
      <c r="Y950" s="7"/>
      <c r="Z950" s="7"/>
      <c r="AA950" s="8">
        <f>+Tabla1[[#This Row],[FECHA DE
NACIMIENTO]]</f>
        <v>21351</v>
      </c>
      <c r="AB950" s="20"/>
      <c r="AC950" s="7"/>
      <c r="AD950" s="7" t="str">
        <f>IF(COUNTIF(D$1:D949,D950)=0,"OK","Duplicado")</f>
        <v>OK</v>
      </c>
      <c r="AE950" s="7" t="str">
        <f t="shared" ca="1" si="145"/>
        <v>Inactivo</v>
      </c>
      <c r="AF950" s="9" t="s">
        <v>1550</v>
      </c>
      <c r="AG950" s="9" t="str">
        <f t="shared" si="148"/>
        <v>CMAC</v>
      </c>
      <c r="AH950" s="7"/>
      <c r="AI950" s="7"/>
      <c r="AJ950" s="7"/>
      <c r="AK950" s="7"/>
      <c r="AL950" s="7"/>
      <c r="AM950" s="7"/>
      <c r="AN950" s="7"/>
      <c r="AO950" s="7" t="e">
        <f ca="1">SEPARARAPELLIDOS2018(Tabla1[[#This Row],[APELLIDOS Y NOMBRES]])</f>
        <v>#NAME?</v>
      </c>
      <c r="AP950" s="7">
        <f t="shared" ca="1" si="149"/>
        <v>0</v>
      </c>
      <c r="AQ950" s="7">
        <f t="shared" ca="1" si="150"/>
        <v>0</v>
      </c>
      <c r="AR950" s="7">
        <f t="shared" ca="1" si="151"/>
        <v>0</v>
      </c>
      <c r="AS950" s="7" t="e">
        <f ca="1">QuitarSimbolos(Tabla1[[#This Row],[CODTRA5]])</f>
        <v>#NAME?</v>
      </c>
      <c r="AT950" s="7" t="s">
        <v>1703</v>
      </c>
      <c r="AU950" s="7">
        <f t="shared" si="146"/>
        <v>1</v>
      </c>
      <c r="AV950" s="7">
        <v>1</v>
      </c>
      <c r="AW950" s="7" t="str">
        <f>+Tabla1[[#This Row],[DNI23]]</f>
        <v>30831447</v>
      </c>
      <c r="AX950" s="7">
        <v>604</v>
      </c>
      <c r="AY950" s="11">
        <f>+Tabla1[[#This Row],[FECHA DE
NACIMIENTO]]</f>
        <v>21351</v>
      </c>
      <c r="AZ950" s="7">
        <f ca="1">+Tabla1[[#This Row],[CODTRA6]]</f>
        <v>0</v>
      </c>
      <c r="BA950" s="7">
        <f ca="1">+Tabla1[[#This Row],[CODTRA7]]</f>
        <v>0</v>
      </c>
      <c r="BB950" s="7" t="e">
        <f ca="1">+Tabla1[[#This Row],[CODTRA8]]</f>
        <v>#NAME?</v>
      </c>
      <c r="BC950" s="7">
        <f>+Tabla1[[#This Row],[SEXO]]</f>
        <v>1</v>
      </c>
      <c r="BD950" s="7">
        <v>9589</v>
      </c>
      <c r="BE950" s="7"/>
      <c r="BF950" s="7">
        <v>959616135</v>
      </c>
      <c r="BG950" s="10" t="s">
        <v>1704</v>
      </c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</row>
    <row r="951" spans="1:88" ht="15" x14ac:dyDescent="0.25">
      <c r="A951">
        <v>950</v>
      </c>
      <c r="B951" s="28">
        <v>490</v>
      </c>
      <c r="C951" s="28" t="s">
        <v>3604</v>
      </c>
      <c r="D951" s="45">
        <v>30824293</v>
      </c>
      <c r="E951" s="29" t="s">
        <v>3329</v>
      </c>
      <c r="F951" s="29" t="s">
        <v>3330</v>
      </c>
      <c r="G951" s="29" t="s">
        <v>1736</v>
      </c>
      <c r="H951" s="30">
        <f t="shared" si="147"/>
        <v>22727</v>
      </c>
      <c r="I951" s="29" t="s">
        <v>1710</v>
      </c>
      <c r="J951" s="28">
        <v>0</v>
      </c>
      <c r="K951" s="31">
        <v>0</v>
      </c>
      <c r="L951" s="7"/>
      <c r="M951" s="7"/>
      <c r="N951" s="7"/>
      <c r="O951" s="32" t="str">
        <f>"Retención Judicial "&amp;(Tabla1[[#This Row],[JUDICIAL]]*100)&amp;"%"</f>
        <v>Retención Judicial 0%</v>
      </c>
      <c r="P951" s="7"/>
      <c r="Q951" s="33">
        <f t="shared" si="152"/>
        <v>930</v>
      </c>
      <c r="R951" s="34">
        <f>+Tabla1[[#This Row],[MINIMO VITAL]]*9%</f>
        <v>83.7</v>
      </c>
      <c r="S951" s="7"/>
      <c r="T951" s="7">
        <f t="shared" ca="1" si="143"/>
        <v>57</v>
      </c>
      <c r="U951" s="7" t="str">
        <f t="shared" si="144"/>
        <v>30824293</v>
      </c>
      <c r="V951" s="7"/>
      <c r="W951" s="7"/>
      <c r="X951" s="7"/>
      <c r="Y951" s="7"/>
      <c r="Z951" s="7"/>
      <c r="AA951" s="8">
        <f>+Tabla1[[#This Row],[FECHA DE
NACIMIENTO]]</f>
        <v>22727</v>
      </c>
      <c r="AB951" s="20"/>
      <c r="AC951" s="7"/>
      <c r="AD951" s="7" t="str">
        <f>IF(COUNTIF(D$1:D950,D951)=0,"OK","Duplicado")</f>
        <v>OK</v>
      </c>
      <c r="AE951" s="7" t="str">
        <f t="shared" ca="1" si="145"/>
        <v>Inactivo</v>
      </c>
      <c r="AF951" s="9" t="s">
        <v>1591</v>
      </c>
      <c r="AG951" s="9" t="str">
        <f t="shared" si="148"/>
        <v>CMAC</v>
      </c>
      <c r="AH951" s="7"/>
      <c r="AI951" s="7"/>
      <c r="AJ951" s="7"/>
      <c r="AK951" s="7"/>
      <c r="AL951" s="7"/>
      <c r="AM951" s="7"/>
      <c r="AN951" s="7"/>
      <c r="AO951" s="7" t="e">
        <f ca="1">SEPARARAPELLIDOS2018(Tabla1[[#This Row],[APELLIDOS Y NOMBRES]])</f>
        <v>#NAME?</v>
      </c>
      <c r="AP951" s="7">
        <f t="shared" ca="1" si="149"/>
        <v>0</v>
      </c>
      <c r="AQ951" s="7">
        <f t="shared" ca="1" si="150"/>
        <v>0</v>
      </c>
      <c r="AR951" s="7">
        <f t="shared" ca="1" si="151"/>
        <v>0</v>
      </c>
      <c r="AS951" s="7" t="e">
        <f ca="1">QuitarSimbolos(Tabla1[[#This Row],[CODTRA5]])</f>
        <v>#NAME?</v>
      </c>
      <c r="AT951" s="7" t="s">
        <v>1703</v>
      </c>
      <c r="AU951" s="7">
        <f t="shared" si="146"/>
        <v>1</v>
      </c>
      <c r="AV951" s="7">
        <v>1</v>
      </c>
      <c r="AW951" s="7" t="str">
        <f>+Tabla1[[#This Row],[DNI23]]</f>
        <v>30824293</v>
      </c>
      <c r="AX951" s="7">
        <v>604</v>
      </c>
      <c r="AY951" s="11">
        <f>+Tabla1[[#This Row],[FECHA DE
NACIMIENTO]]</f>
        <v>22727</v>
      </c>
      <c r="AZ951" s="7">
        <f ca="1">+Tabla1[[#This Row],[CODTRA6]]</f>
        <v>0</v>
      </c>
      <c r="BA951" s="7">
        <f ca="1">+Tabla1[[#This Row],[CODTRA7]]</f>
        <v>0</v>
      </c>
      <c r="BB951" s="7" t="e">
        <f ca="1">+Tabla1[[#This Row],[CODTRA8]]</f>
        <v>#NAME?</v>
      </c>
      <c r="BC951" s="7">
        <f>+Tabla1[[#This Row],[SEXO]]</f>
        <v>1</v>
      </c>
      <c r="BD951" s="7">
        <v>9589</v>
      </c>
      <c r="BE951" s="7"/>
      <c r="BF951" s="7">
        <v>959616135</v>
      </c>
      <c r="BG951" s="10" t="s">
        <v>1704</v>
      </c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</row>
    <row r="952" spans="1:88" ht="15" x14ac:dyDescent="0.25">
      <c r="A952">
        <v>951</v>
      </c>
      <c r="B952" s="28">
        <v>231</v>
      </c>
      <c r="C952" s="28" t="s">
        <v>3603</v>
      </c>
      <c r="D952" s="45">
        <v>30836508</v>
      </c>
      <c r="E952" s="29" t="s">
        <v>3331</v>
      </c>
      <c r="F952" s="29" t="s">
        <v>3728</v>
      </c>
      <c r="G952" s="29" t="s">
        <v>1736</v>
      </c>
      <c r="H952" s="30">
        <f t="shared" si="147"/>
        <v>26536</v>
      </c>
      <c r="I952" s="29" t="s">
        <v>1710</v>
      </c>
      <c r="J952" s="28">
        <v>0</v>
      </c>
      <c r="K952" s="31">
        <v>0</v>
      </c>
      <c r="L952" s="7"/>
      <c r="M952" s="7"/>
      <c r="N952" s="7"/>
      <c r="O952" s="32" t="str">
        <f>"Retención Judicial "&amp;(Tabla1[[#This Row],[JUDICIAL]]*100)&amp;"%"</f>
        <v>Retención Judicial 0%</v>
      </c>
      <c r="P952" s="7"/>
      <c r="Q952" s="33">
        <f t="shared" si="152"/>
        <v>930</v>
      </c>
      <c r="R952" s="34">
        <f>+Tabla1[[#This Row],[MINIMO VITAL]]*9%</f>
        <v>83.7</v>
      </c>
      <c r="S952" s="7"/>
      <c r="T952" s="7">
        <f t="shared" ca="1" si="143"/>
        <v>46</v>
      </c>
      <c r="U952" s="7" t="str">
        <f t="shared" si="144"/>
        <v>30836508</v>
      </c>
      <c r="V952" s="7"/>
      <c r="W952" s="7"/>
      <c r="X952" s="7"/>
      <c r="Y952" s="7"/>
      <c r="Z952" s="7"/>
      <c r="AA952" s="8">
        <f>+Tabla1[[#This Row],[FECHA DE
NACIMIENTO]]</f>
        <v>26536</v>
      </c>
      <c r="AB952" s="20"/>
      <c r="AC952" s="7"/>
      <c r="AD952" s="7" t="str">
        <f>IF(COUNTIF(D$1:D951,D952)=0,"OK","Duplicado")</f>
        <v>OK</v>
      </c>
      <c r="AE952" s="7" t="str">
        <f t="shared" ca="1" si="145"/>
        <v>Inactivo</v>
      </c>
      <c r="AF952" s="9" t="s">
        <v>1720</v>
      </c>
      <c r="AG952" s="9" t="str">
        <f t="shared" si="148"/>
        <v/>
      </c>
      <c r="AH952" s="7"/>
      <c r="AI952" s="7"/>
      <c r="AJ952" s="7"/>
      <c r="AK952" s="7"/>
      <c r="AL952" s="7"/>
      <c r="AM952" s="7"/>
      <c r="AN952" s="7"/>
      <c r="AO952" s="7" t="e">
        <f ca="1">SEPARARAPELLIDOS2018(Tabla1[[#This Row],[APELLIDOS Y NOMBRES]])</f>
        <v>#NAME?</v>
      </c>
      <c r="AP952" s="7">
        <f t="shared" ca="1" si="149"/>
        <v>0</v>
      </c>
      <c r="AQ952" s="7">
        <f t="shared" ca="1" si="150"/>
        <v>0</v>
      </c>
      <c r="AR952" s="7">
        <f t="shared" ca="1" si="151"/>
        <v>0</v>
      </c>
      <c r="AS952" s="7" t="e">
        <f ca="1">QuitarSimbolos(Tabla1[[#This Row],[CODTRA5]])</f>
        <v>#NAME?</v>
      </c>
      <c r="AT952" s="7" t="s">
        <v>1703</v>
      </c>
      <c r="AU952" s="7">
        <f t="shared" si="146"/>
        <v>1</v>
      </c>
      <c r="AV952" s="7">
        <v>1</v>
      </c>
      <c r="AW952" s="7" t="str">
        <f>+Tabla1[[#This Row],[DNI23]]</f>
        <v>30836508</v>
      </c>
      <c r="AX952" s="7">
        <v>604</v>
      </c>
      <c r="AY952" s="11">
        <f>+Tabla1[[#This Row],[FECHA DE
NACIMIENTO]]</f>
        <v>26536</v>
      </c>
      <c r="AZ952" s="7">
        <f ca="1">+Tabla1[[#This Row],[CODTRA6]]</f>
        <v>0</v>
      </c>
      <c r="BA952" s="7">
        <f ca="1">+Tabla1[[#This Row],[CODTRA7]]</f>
        <v>0</v>
      </c>
      <c r="BB952" s="7" t="e">
        <f ca="1">+Tabla1[[#This Row],[CODTRA8]]</f>
        <v>#NAME?</v>
      </c>
      <c r="BC952" s="7">
        <f>+Tabla1[[#This Row],[SEXO]]</f>
        <v>1</v>
      </c>
      <c r="BD952" s="7">
        <v>9589</v>
      </c>
      <c r="BE952" s="7"/>
      <c r="BF952" s="7">
        <v>959616135</v>
      </c>
      <c r="BG952" s="10" t="s">
        <v>1704</v>
      </c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</row>
    <row r="953" spans="1:88" ht="15" x14ac:dyDescent="0.25">
      <c r="A953">
        <v>952</v>
      </c>
      <c r="B953" s="28">
        <v>440</v>
      </c>
      <c r="C953" s="28" t="s">
        <v>1551</v>
      </c>
      <c r="D953" s="45">
        <v>29626289</v>
      </c>
      <c r="E953" s="29" t="s">
        <v>3332</v>
      </c>
      <c r="F953" s="29" t="s">
        <v>3729</v>
      </c>
      <c r="G953" s="29" t="s">
        <v>1757</v>
      </c>
      <c r="H953" s="30">
        <f t="shared" si="147"/>
        <v>27366</v>
      </c>
      <c r="I953" s="29" t="s">
        <v>1710</v>
      </c>
      <c r="J953" s="28">
        <v>0</v>
      </c>
      <c r="K953" s="31">
        <v>0</v>
      </c>
      <c r="L953" s="7"/>
      <c r="M953" s="7"/>
      <c r="N953" s="7"/>
      <c r="O953" s="32" t="str">
        <f>"Retención Judicial "&amp;(Tabla1[[#This Row],[JUDICIAL]]*100)&amp;"%"</f>
        <v>Retención Judicial 0%</v>
      </c>
      <c r="P953" s="7"/>
      <c r="Q953" s="33">
        <f t="shared" si="152"/>
        <v>930</v>
      </c>
      <c r="R953" s="34">
        <f>+Tabla1[[#This Row],[MINIMO VITAL]]*9%</f>
        <v>83.7</v>
      </c>
      <c r="S953" s="7"/>
      <c r="T953" s="7">
        <f t="shared" ca="1" si="143"/>
        <v>44</v>
      </c>
      <c r="U953" s="7" t="str">
        <f t="shared" si="144"/>
        <v>29626289</v>
      </c>
      <c r="V953" s="7"/>
      <c r="W953" s="7"/>
      <c r="X953" s="7"/>
      <c r="Y953" s="7"/>
      <c r="Z953" s="7"/>
      <c r="AA953" s="8">
        <f>+Tabla1[[#This Row],[FECHA DE
NACIMIENTO]]</f>
        <v>27366</v>
      </c>
      <c r="AB953" s="20"/>
      <c r="AC953" s="7"/>
      <c r="AD953" s="7" t="str">
        <f>IF(COUNTIF(D$1:D952,D953)=0,"OK","Duplicado")</f>
        <v>OK</v>
      </c>
      <c r="AE953" s="7" t="str">
        <f t="shared" ca="1" si="145"/>
        <v>Inactivo</v>
      </c>
      <c r="AF953" s="9" t="s">
        <v>1720</v>
      </c>
      <c r="AG953" s="9" t="str">
        <f t="shared" si="148"/>
        <v/>
      </c>
      <c r="AH953" s="7"/>
      <c r="AI953" s="7"/>
      <c r="AJ953" s="7"/>
      <c r="AK953" s="7"/>
      <c r="AL953" s="7"/>
      <c r="AM953" s="7"/>
      <c r="AN953" s="7"/>
      <c r="AO953" s="7" t="e">
        <f ca="1">SEPARARAPELLIDOS2018(Tabla1[[#This Row],[APELLIDOS Y NOMBRES]])</f>
        <v>#NAME?</v>
      </c>
      <c r="AP953" s="7">
        <f t="shared" ca="1" si="149"/>
        <v>0</v>
      </c>
      <c r="AQ953" s="7">
        <f t="shared" ca="1" si="150"/>
        <v>0</v>
      </c>
      <c r="AR953" s="7">
        <f t="shared" ca="1" si="151"/>
        <v>0</v>
      </c>
      <c r="AS953" s="7" t="e">
        <f ca="1">QuitarSimbolos(Tabla1[[#This Row],[CODTRA5]])</f>
        <v>#NAME?</v>
      </c>
      <c r="AT953" s="7" t="s">
        <v>1703</v>
      </c>
      <c r="AU953" s="7">
        <f t="shared" si="146"/>
        <v>1</v>
      </c>
      <c r="AV953" s="7">
        <v>1</v>
      </c>
      <c r="AW953" s="7" t="str">
        <f>+Tabla1[[#This Row],[DNI23]]</f>
        <v>29626289</v>
      </c>
      <c r="AX953" s="7">
        <v>604</v>
      </c>
      <c r="AY953" s="11">
        <f>+Tabla1[[#This Row],[FECHA DE
NACIMIENTO]]</f>
        <v>27366</v>
      </c>
      <c r="AZ953" s="7">
        <f ca="1">+Tabla1[[#This Row],[CODTRA6]]</f>
        <v>0</v>
      </c>
      <c r="BA953" s="7">
        <f ca="1">+Tabla1[[#This Row],[CODTRA7]]</f>
        <v>0</v>
      </c>
      <c r="BB953" s="7" t="e">
        <f ca="1">+Tabla1[[#This Row],[CODTRA8]]</f>
        <v>#NAME?</v>
      </c>
      <c r="BC953" s="7">
        <f>+Tabla1[[#This Row],[SEXO]]</f>
        <v>1</v>
      </c>
      <c r="BD953" s="7">
        <v>9589</v>
      </c>
      <c r="BE953" s="7"/>
      <c r="BF953" s="7">
        <v>959616135</v>
      </c>
      <c r="BG953" s="10" t="s">
        <v>1704</v>
      </c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</row>
    <row r="954" spans="1:88" ht="15" x14ac:dyDescent="0.25">
      <c r="A954">
        <v>953</v>
      </c>
      <c r="B954" s="28">
        <v>4037</v>
      </c>
      <c r="C954" s="28" t="s">
        <v>1552</v>
      </c>
      <c r="D954" s="45">
        <v>48854994</v>
      </c>
      <c r="E954" s="29" t="s">
        <v>3333</v>
      </c>
      <c r="F954" s="29"/>
      <c r="G954" s="29" t="s">
        <v>1702</v>
      </c>
      <c r="H954" s="30">
        <f t="shared" si="147"/>
        <v>35458</v>
      </c>
      <c r="I954" s="29"/>
      <c r="J954" s="28">
        <v>0</v>
      </c>
      <c r="K954" s="31">
        <v>0</v>
      </c>
      <c r="L954" s="7"/>
      <c r="M954" s="7"/>
      <c r="N954" s="7"/>
      <c r="O954" s="32" t="str">
        <f>"Retención Judicial "&amp;(Tabla1[[#This Row],[JUDICIAL]]*100)&amp;"%"</f>
        <v>Retención Judicial 0%</v>
      </c>
      <c r="P954" s="7"/>
      <c r="Q954" s="33">
        <f t="shared" si="152"/>
        <v>930</v>
      </c>
      <c r="R954" s="34">
        <f>+Tabla1[[#This Row],[MINIMO VITAL]]*9%</f>
        <v>83.7</v>
      </c>
      <c r="S954" s="7"/>
      <c r="T954" s="7">
        <f t="shared" ca="1" si="143"/>
        <v>22</v>
      </c>
      <c r="U954" s="7" t="str">
        <f t="shared" si="144"/>
        <v>48854994</v>
      </c>
      <c r="V954" s="7"/>
      <c r="W954" s="7"/>
      <c r="X954" s="7"/>
      <c r="Y954" s="7"/>
      <c r="Z954" s="7"/>
      <c r="AA954" s="8">
        <f>+Tabla1[[#This Row],[FECHA DE
NACIMIENTO]]</f>
        <v>35458</v>
      </c>
      <c r="AB954" s="20"/>
      <c r="AC954" s="7"/>
      <c r="AD954" s="7" t="str">
        <f>IF(COUNTIF(D$1:D953,D954)=0,"OK","Duplicado")</f>
        <v>OK</v>
      </c>
      <c r="AE954" s="7" t="str">
        <f t="shared" ca="1" si="145"/>
        <v>Inactivo</v>
      </c>
      <c r="AF954" s="9" t="s">
        <v>1553</v>
      </c>
      <c r="AG954" s="9" t="str">
        <f t="shared" si="148"/>
        <v>CMAC</v>
      </c>
      <c r="AH954" s="7"/>
      <c r="AI954" s="7"/>
      <c r="AJ954" s="7"/>
      <c r="AK954" s="7"/>
      <c r="AL954" s="7"/>
      <c r="AM954" s="7"/>
      <c r="AN954" s="7"/>
      <c r="AO954" s="7" t="e">
        <f ca="1">SEPARARAPELLIDOS2018(Tabla1[[#This Row],[APELLIDOS Y NOMBRES]])</f>
        <v>#NAME?</v>
      </c>
      <c r="AP954" s="7">
        <f t="shared" ca="1" si="149"/>
        <v>0</v>
      </c>
      <c r="AQ954" s="7">
        <f t="shared" ca="1" si="150"/>
        <v>0</v>
      </c>
      <c r="AR954" s="7">
        <f t="shared" ca="1" si="151"/>
        <v>0</v>
      </c>
      <c r="AS954" s="7" t="e">
        <f ca="1">QuitarSimbolos(Tabla1[[#This Row],[CODTRA5]])</f>
        <v>#NAME?</v>
      </c>
      <c r="AT954" s="7" t="s">
        <v>1974</v>
      </c>
      <c r="AU954" s="7">
        <f t="shared" si="146"/>
        <v>2</v>
      </c>
      <c r="AV954" s="7">
        <v>1</v>
      </c>
      <c r="AW954" s="7" t="str">
        <f>+Tabla1[[#This Row],[DNI23]]</f>
        <v>48854994</v>
      </c>
      <c r="AX954" s="7">
        <v>604</v>
      </c>
      <c r="AY954" s="11">
        <f>+Tabla1[[#This Row],[FECHA DE
NACIMIENTO]]</f>
        <v>35458</v>
      </c>
      <c r="AZ954" s="7">
        <f ca="1">+Tabla1[[#This Row],[CODTRA6]]</f>
        <v>0</v>
      </c>
      <c r="BA954" s="7">
        <f ca="1">+Tabla1[[#This Row],[CODTRA7]]</f>
        <v>0</v>
      </c>
      <c r="BB954" s="7" t="e">
        <f ca="1">+Tabla1[[#This Row],[CODTRA8]]</f>
        <v>#NAME?</v>
      </c>
      <c r="BC954" s="7">
        <f>+Tabla1[[#This Row],[SEXO]]</f>
        <v>2</v>
      </c>
      <c r="BD954" s="7">
        <v>9589</v>
      </c>
      <c r="BE954" s="7"/>
      <c r="BF954" s="7">
        <v>959616135</v>
      </c>
      <c r="BG954" s="10" t="s">
        <v>1704</v>
      </c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</row>
    <row r="955" spans="1:88" ht="15" x14ac:dyDescent="0.25">
      <c r="A955">
        <v>954</v>
      </c>
      <c r="B955" s="28">
        <v>4038</v>
      </c>
      <c r="C955" s="28" t="s">
        <v>1617</v>
      </c>
      <c r="D955" s="45">
        <v>46764797</v>
      </c>
      <c r="E955" s="28" t="s">
        <v>1720</v>
      </c>
      <c r="F955" s="28" t="s">
        <v>1720</v>
      </c>
      <c r="G955" s="28" t="s">
        <v>1702</v>
      </c>
      <c r="H955" s="30" t="str">
        <f t="shared" si="147"/>
        <v xml:space="preserve"> </v>
      </c>
      <c r="I955" s="28" t="s">
        <v>1720</v>
      </c>
      <c r="J955" s="28">
        <v>0</v>
      </c>
      <c r="K955" s="31">
        <v>0</v>
      </c>
      <c r="L955" s="7"/>
      <c r="M955" s="7"/>
      <c r="N955" s="7"/>
      <c r="O955" s="32" t="str">
        <f>"Retención Judicial "&amp;(Tabla1[[#This Row],[JUDICIAL]]*100)&amp;"%"</f>
        <v>Retención Judicial 0%</v>
      </c>
      <c r="P955" s="7"/>
      <c r="Q955" s="33">
        <f t="shared" si="152"/>
        <v>930</v>
      </c>
      <c r="R955" s="34">
        <f>+Tabla1[[#This Row],[MINIMO VITAL]]*9%</f>
        <v>83.7</v>
      </c>
      <c r="S955" s="7"/>
      <c r="T955" s="7" t="str">
        <f t="shared" ca="1" si="143"/>
        <v xml:space="preserve"> </v>
      </c>
      <c r="U955" s="7" t="str">
        <f t="shared" si="144"/>
        <v>46764797</v>
      </c>
      <c r="V955" s="7"/>
      <c r="W955" s="7"/>
      <c r="X955" s="7"/>
      <c r="Y955" s="7"/>
      <c r="Z955" s="7"/>
      <c r="AA955" s="8" t="str">
        <f>+Tabla1[[#This Row],[FECHA DE
NACIMIENTO]]</f>
        <v xml:space="preserve"> </v>
      </c>
      <c r="AB955" s="20">
        <v>3.1</v>
      </c>
      <c r="AC955" s="7"/>
      <c r="AD955" s="7" t="str">
        <f>IF(COUNTIF(D$1:D954,D955)=0,"OK","Duplicado")</f>
        <v>OK</v>
      </c>
      <c r="AE955" s="7" t="str">
        <f t="shared" ca="1" si="145"/>
        <v>Inactivo</v>
      </c>
      <c r="AF955" s="7" t="s">
        <v>3743</v>
      </c>
      <c r="AG955" s="9" t="str">
        <f t="shared" si="148"/>
        <v>CMAC</v>
      </c>
      <c r="AH955" s="7"/>
      <c r="AI955" s="7"/>
      <c r="AJ955" s="7"/>
      <c r="AK955" s="7"/>
      <c r="AL955" s="7"/>
      <c r="AM955" s="7"/>
      <c r="AN955" s="7"/>
      <c r="AO955" s="7" t="e">
        <f ca="1">SEPARARAPELLIDOS2018(Tabla1[[#This Row],[APELLIDOS Y NOMBRES]])</f>
        <v>#NAME?</v>
      </c>
      <c r="AP955" s="7">
        <f t="shared" ca="1" si="149"/>
        <v>0</v>
      </c>
      <c r="AQ955" s="7">
        <f t="shared" ca="1" si="150"/>
        <v>0</v>
      </c>
      <c r="AR955" s="7">
        <f t="shared" ca="1" si="151"/>
        <v>0</v>
      </c>
      <c r="AS955" s="7" t="e">
        <f ca="1">QuitarSimbolos(Tabla1[[#This Row],[CODTRA5]])</f>
        <v>#NAME?</v>
      </c>
      <c r="AT955" s="7" t="s">
        <v>1974</v>
      </c>
      <c r="AU955" s="7">
        <f t="shared" si="146"/>
        <v>2</v>
      </c>
      <c r="AV955" s="7">
        <v>1</v>
      </c>
      <c r="AW955" s="7" t="str">
        <f>+Tabla1[[#This Row],[DNI23]]</f>
        <v>46764797</v>
      </c>
      <c r="AX955" s="7">
        <v>604</v>
      </c>
      <c r="AY955" s="11" t="str">
        <f>+Tabla1[[#This Row],[FECHA DE
NACIMIENTO]]</f>
        <v xml:space="preserve"> </v>
      </c>
      <c r="AZ955" s="7">
        <f ca="1">+Tabla1[[#This Row],[CODTRA6]]</f>
        <v>0</v>
      </c>
      <c r="BA955" s="7">
        <f ca="1">+Tabla1[[#This Row],[CODTRA7]]</f>
        <v>0</v>
      </c>
      <c r="BB955" s="7" t="e">
        <f ca="1">+Tabla1[[#This Row],[CODTRA8]]</f>
        <v>#NAME?</v>
      </c>
      <c r="BC955" s="7">
        <f>+Tabla1[[#This Row],[SEXO]]</f>
        <v>2</v>
      </c>
      <c r="BD955" s="7">
        <v>9589</v>
      </c>
      <c r="BE955" s="7"/>
      <c r="BF955" s="7">
        <v>959616135</v>
      </c>
      <c r="BG955" s="10" t="s">
        <v>1704</v>
      </c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</row>
    <row r="956" spans="1:88" ht="15" x14ac:dyDescent="0.25">
      <c r="A956">
        <v>955</v>
      </c>
      <c r="B956" s="28">
        <v>4039</v>
      </c>
      <c r="C956" s="28" t="s">
        <v>1618</v>
      </c>
      <c r="D956" s="45">
        <v>76405206</v>
      </c>
      <c r="E956" s="28" t="s">
        <v>1720</v>
      </c>
      <c r="F956" s="28" t="s">
        <v>1720</v>
      </c>
      <c r="G956" s="28" t="s">
        <v>1702</v>
      </c>
      <c r="H956" s="30" t="str">
        <f t="shared" si="147"/>
        <v xml:space="preserve"> </v>
      </c>
      <c r="I956" s="28" t="s">
        <v>1720</v>
      </c>
      <c r="J956" s="28">
        <v>0</v>
      </c>
      <c r="K956" s="31">
        <v>0</v>
      </c>
      <c r="L956" s="7"/>
      <c r="M956" s="7"/>
      <c r="N956" s="7"/>
      <c r="O956" s="32" t="str">
        <f>"Retención Judicial "&amp;(Tabla1[[#This Row],[JUDICIAL]]*100)&amp;"%"</f>
        <v>Retención Judicial 0%</v>
      </c>
      <c r="P956" s="7"/>
      <c r="Q956" s="33">
        <f t="shared" si="152"/>
        <v>930</v>
      </c>
      <c r="R956" s="34">
        <f>+Tabla1[[#This Row],[MINIMO VITAL]]*9%</f>
        <v>83.7</v>
      </c>
      <c r="S956" s="7"/>
      <c r="T956" s="7" t="str">
        <f t="shared" ca="1" si="143"/>
        <v xml:space="preserve"> </v>
      </c>
      <c r="U956" s="7" t="str">
        <f t="shared" si="144"/>
        <v>76405206</v>
      </c>
      <c r="V956" s="7"/>
      <c r="W956" s="7"/>
      <c r="X956" s="7"/>
      <c r="Y956" s="7"/>
      <c r="Z956" s="7"/>
      <c r="AA956" s="8" t="str">
        <f>+Tabla1[[#This Row],[FECHA DE
NACIMIENTO]]</f>
        <v xml:space="preserve"> </v>
      </c>
      <c r="AB956" s="20"/>
      <c r="AC956" s="7"/>
      <c r="AD956" s="7" t="str">
        <f>IF(COUNTIF(D$1:D955,D956)=0,"OK","Duplicado")</f>
        <v>OK</v>
      </c>
      <c r="AE956" s="7" t="str">
        <f t="shared" ca="1" si="145"/>
        <v>Inactivo</v>
      </c>
      <c r="AF956" s="7" t="s">
        <v>1720</v>
      </c>
      <c r="AG956" s="9" t="str">
        <f t="shared" si="148"/>
        <v/>
      </c>
      <c r="AH956" s="7"/>
      <c r="AI956" s="7"/>
      <c r="AJ956" s="7"/>
      <c r="AK956" s="7"/>
      <c r="AL956" s="7"/>
      <c r="AM956" s="7"/>
      <c r="AN956" s="7"/>
      <c r="AO956" s="7" t="e">
        <f ca="1">SEPARARAPELLIDOS2018(Tabla1[[#This Row],[APELLIDOS Y NOMBRES]])</f>
        <v>#NAME?</v>
      </c>
      <c r="AP956" s="7">
        <f t="shared" ca="1" si="149"/>
        <v>0</v>
      </c>
      <c r="AQ956" s="7">
        <f t="shared" ca="1" si="150"/>
        <v>0</v>
      </c>
      <c r="AR956" s="7">
        <f t="shared" ca="1" si="151"/>
        <v>0</v>
      </c>
      <c r="AS956" s="7" t="e">
        <f ca="1">QuitarSimbolos(Tabla1[[#This Row],[CODTRA5]])</f>
        <v>#NAME?</v>
      </c>
      <c r="AT956" s="7" t="s">
        <v>1974</v>
      </c>
      <c r="AU956" s="7">
        <f t="shared" si="146"/>
        <v>2</v>
      </c>
      <c r="AV956" s="7">
        <v>1</v>
      </c>
      <c r="AW956" s="7" t="str">
        <f>+Tabla1[[#This Row],[DNI23]]</f>
        <v>76405206</v>
      </c>
      <c r="AX956" s="7">
        <v>604</v>
      </c>
      <c r="AY956" s="11" t="str">
        <f>+Tabla1[[#This Row],[FECHA DE
NACIMIENTO]]</f>
        <v xml:space="preserve"> </v>
      </c>
      <c r="AZ956" s="7">
        <f ca="1">+Tabla1[[#This Row],[CODTRA6]]</f>
        <v>0</v>
      </c>
      <c r="BA956" s="7">
        <f ca="1">+Tabla1[[#This Row],[CODTRA7]]</f>
        <v>0</v>
      </c>
      <c r="BB956" s="7" t="e">
        <f ca="1">+Tabla1[[#This Row],[CODTRA8]]</f>
        <v>#NAME?</v>
      </c>
      <c r="BC956" s="7">
        <f>+Tabla1[[#This Row],[SEXO]]</f>
        <v>2</v>
      </c>
      <c r="BD956" s="7">
        <v>9589</v>
      </c>
      <c r="BE956" s="7"/>
      <c r="BF956" s="7">
        <v>959616135</v>
      </c>
      <c r="BG956" s="10" t="s">
        <v>1704</v>
      </c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</row>
    <row r="957" spans="1:88" ht="15" x14ac:dyDescent="0.25">
      <c r="A957">
        <v>956</v>
      </c>
      <c r="B957" s="28">
        <v>4050</v>
      </c>
      <c r="C957" s="28" t="s">
        <v>3605</v>
      </c>
      <c r="D957" s="45">
        <v>48585128</v>
      </c>
      <c r="E957" s="29" t="s">
        <v>3606</v>
      </c>
      <c r="F957" s="28"/>
      <c r="G957" s="28" t="s">
        <v>1702</v>
      </c>
      <c r="H957" s="30">
        <f t="shared" si="147"/>
        <v>34702</v>
      </c>
      <c r="I957" s="28"/>
      <c r="J957" s="28">
        <v>0</v>
      </c>
      <c r="K957" s="31">
        <v>0</v>
      </c>
      <c r="L957" s="7"/>
      <c r="M957" s="7"/>
      <c r="N957" s="7"/>
      <c r="O957" s="32" t="str">
        <f>"Retención Judicial "&amp;(Tabla1[[#This Row],[JUDICIAL]]*100)&amp;"%"</f>
        <v>Retención Judicial 0%</v>
      </c>
      <c r="P957" s="7"/>
      <c r="Q957" s="33">
        <f t="shared" si="152"/>
        <v>930</v>
      </c>
      <c r="R957" s="34">
        <f>+Tabla1[[#This Row],[MINIMO VITAL]]*9%</f>
        <v>83.7</v>
      </c>
      <c r="S957" s="7"/>
      <c r="T957" s="7">
        <f t="shared" ca="1" si="143"/>
        <v>24</v>
      </c>
      <c r="U957" s="7" t="str">
        <f t="shared" si="144"/>
        <v>48585128</v>
      </c>
      <c r="V957" s="7"/>
      <c r="W957" s="7"/>
      <c r="X957" s="7"/>
      <c r="Y957" s="7"/>
      <c r="Z957" s="7"/>
      <c r="AA957" s="8">
        <f>+Tabla1[[#This Row],[FECHA DE
NACIMIENTO]]</f>
        <v>34702</v>
      </c>
      <c r="AB957" s="20"/>
      <c r="AC957" s="7"/>
      <c r="AD957" s="7" t="str">
        <f>IF(COUNTIF(D$1:D956,D957)=0,"OK","Duplicado")</f>
        <v>OK</v>
      </c>
      <c r="AE957" s="7" t="str">
        <f t="shared" ca="1" si="145"/>
        <v>Inactivo</v>
      </c>
      <c r="AF957" s="7" t="s">
        <v>3744</v>
      </c>
      <c r="AG957" s="9" t="str">
        <f t="shared" si="148"/>
        <v>CMAC</v>
      </c>
      <c r="AH957" s="7"/>
      <c r="AI957" s="7"/>
      <c r="AJ957" s="7"/>
      <c r="AK957" s="7"/>
      <c r="AL957" s="7"/>
      <c r="AM957" s="7"/>
      <c r="AN957" s="7"/>
      <c r="AO957" s="7" t="e">
        <f ca="1">SEPARARAPELLIDOS2018(Tabla1[[#This Row],[APELLIDOS Y NOMBRES]])</f>
        <v>#NAME?</v>
      </c>
      <c r="AP957" s="7">
        <f t="shared" ca="1" si="149"/>
        <v>0</v>
      </c>
      <c r="AQ957" s="7">
        <f t="shared" ca="1" si="150"/>
        <v>0</v>
      </c>
      <c r="AR957" s="7">
        <f t="shared" ca="1" si="151"/>
        <v>0</v>
      </c>
      <c r="AS957" s="7" t="e">
        <f ca="1">QuitarSimbolos(Tabla1[[#This Row],[CODTRA5]])</f>
        <v>#NAME?</v>
      </c>
      <c r="AT957" s="7" t="s">
        <v>1703</v>
      </c>
      <c r="AU957" s="7">
        <f t="shared" si="146"/>
        <v>1</v>
      </c>
      <c r="AV957" s="7">
        <v>1</v>
      </c>
      <c r="AW957" s="7" t="str">
        <f>+Tabla1[[#This Row],[DNI23]]</f>
        <v>48585128</v>
      </c>
      <c r="AX957" s="7">
        <v>604</v>
      </c>
      <c r="AY957" s="11">
        <f>+Tabla1[[#This Row],[FECHA DE
NACIMIENTO]]</f>
        <v>34702</v>
      </c>
      <c r="AZ957" s="7">
        <f ca="1">+Tabla1[[#This Row],[CODTRA6]]</f>
        <v>0</v>
      </c>
      <c r="BA957" s="7">
        <f ca="1">+Tabla1[[#This Row],[CODTRA7]]</f>
        <v>0</v>
      </c>
      <c r="BB957" s="7" t="e">
        <f ca="1">+Tabla1[[#This Row],[CODTRA8]]</f>
        <v>#NAME?</v>
      </c>
      <c r="BC957" s="7">
        <f>+Tabla1[[#This Row],[SEXO]]</f>
        <v>1</v>
      </c>
      <c r="BD957" s="7">
        <v>9589</v>
      </c>
      <c r="BE957" s="7"/>
      <c r="BF957" s="7">
        <v>959616135</v>
      </c>
      <c r="BG957" s="10" t="s">
        <v>1704</v>
      </c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</row>
    <row r="958" spans="1:88" ht="15" x14ac:dyDescent="0.25">
      <c r="A958">
        <v>957</v>
      </c>
      <c r="B958" s="28">
        <v>4051</v>
      </c>
      <c r="C958" s="28" t="s">
        <v>1619</v>
      </c>
      <c r="D958" s="45">
        <v>80511921</v>
      </c>
      <c r="E958" s="29" t="s">
        <v>3334</v>
      </c>
      <c r="F958" s="29" t="s">
        <v>3730</v>
      </c>
      <c r="G958" s="28" t="s">
        <v>1742</v>
      </c>
      <c r="H958" s="30">
        <f t="shared" si="147"/>
        <v>29085</v>
      </c>
      <c r="I958" s="28" t="s">
        <v>1737</v>
      </c>
      <c r="J958" s="28">
        <v>0</v>
      </c>
      <c r="K958" s="31">
        <v>0</v>
      </c>
      <c r="L958" s="7"/>
      <c r="M958" s="7"/>
      <c r="N958" s="7"/>
      <c r="O958" s="32" t="str">
        <f>"Retención Judicial "&amp;(Tabla1[[#This Row],[JUDICIAL]]*100)&amp;"%"</f>
        <v>Retención Judicial 0%</v>
      </c>
      <c r="P958" s="7"/>
      <c r="Q958" s="33">
        <f t="shared" si="152"/>
        <v>930</v>
      </c>
      <c r="R958" s="34">
        <f>+Tabla1[[#This Row],[MINIMO VITAL]]*9%</f>
        <v>83.7</v>
      </c>
      <c r="S958" s="7"/>
      <c r="T958" s="7">
        <f t="shared" ca="1" si="143"/>
        <v>39</v>
      </c>
      <c r="U958" s="7" t="str">
        <f t="shared" si="144"/>
        <v>80511921</v>
      </c>
      <c r="V958" s="7"/>
      <c r="W958" s="7"/>
      <c r="X958" s="7"/>
      <c r="Y958" s="7"/>
      <c r="Z958" s="7"/>
      <c r="AA958" s="8">
        <f>+Tabla1[[#This Row],[FECHA DE
NACIMIENTO]]</f>
        <v>29085</v>
      </c>
      <c r="AB958" s="20">
        <v>3.1</v>
      </c>
      <c r="AC958" s="7"/>
      <c r="AD958" s="7" t="str">
        <f>IF(COUNTIF(D$1:D957,D958)=0,"OK","Duplicado")</f>
        <v>OK</v>
      </c>
      <c r="AE958" s="7" t="str">
        <f t="shared" ca="1" si="145"/>
        <v>Inactivo</v>
      </c>
      <c r="AF958" s="7" t="s">
        <v>3745</v>
      </c>
      <c r="AG958" s="9" t="str">
        <f t="shared" si="148"/>
        <v>CMAC</v>
      </c>
      <c r="AH958" s="7"/>
      <c r="AI958" s="7"/>
      <c r="AJ958" s="7"/>
      <c r="AK958" s="7"/>
      <c r="AL958" s="7"/>
      <c r="AM958" s="7"/>
      <c r="AN958" s="7"/>
      <c r="AO958" s="7" t="e">
        <f ca="1">SEPARARAPELLIDOS2018(Tabla1[[#This Row],[APELLIDOS Y NOMBRES]])</f>
        <v>#NAME?</v>
      </c>
      <c r="AP958" s="7">
        <f t="shared" ca="1" si="149"/>
        <v>0</v>
      </c>
      <c r="AQ958" s="7">
        <f t="shared" ca="1" si="150"/>
        <v>0</v>
      </c>
      <c r="AR958" s="7">
        <f t="shared" ca="1" si="151"/>
        <v>0</v>
      </c>
      <c r="AS958" s="7" t="e">
        <f ca="1">QuitarSimbolos(Tabla1[[#This Row],[CODTRA5]])</f>
        <v>#NAME?</v>
      </c>
      <c r="AT958" s="7" t="s">
        <v>1974</v>
      </c>
      <c r="AU958" s="7">
        <f t="shared" si="146"/>
        <v>2</v>
      </c>
      <c r="AV958" s="7">
        <v>1</v>
      </c>
      <c r="AW958" s="7" t="str">
        <f>+Tabla1[[#This Row],[DNI23]]</f>
        <v>80511921</v>
      </c>
      <c r="AX958" s="7">
        <v>604</v>
      </c>
      <c r="AY958" s="11">
        <f>+Tabla1[[#This Row],[FECHA DE
NACIMIENTO]]</f>
        <v>29085</v>
      </c>
      <c r="AZ958" s="7">
        <f ca="1">+Tabla1[[#This Row],[CODTRA6]]</f>
        <v>0</v>
      </c>
      <c r="BA958" s="7">
        <f ca="1">+Tabla1[[#This Row],[CODTRA7]]</f>
        <v>0</v>
      </c>
      <c r="BB958" s="7" t="e">
        <f ca="1">+Tabla1[[#This Row],[CODTRA8]]</f>
        <v>#NAME?</v>
      </c>
      <c r="BC958" s="7">
        <f>+Tabla1[[#This Row],[SEXO]]</f>
        <v>2</v>
      </c>
      <c r="BD958" s="7">
        <v>9589</v>
      </c>
      <c r="BE958" s="7"/>
      <c r="BF958" s="7">
        <v>959616135</v>
      </c>
      <c r="BG958" s="10" t="s">
        <v>1704</v>
      </c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</row>
    <row r="959" spans="1:88" ht="15" x14ac:dyDescent="0.25">
      <c r="A959">
        <v>958</v>
      </c>
      <c r="B959" s="28">
        <v>4052</v>
      </c>
      <c r="C959" s="28" t="s">
        <v>3732</v>
      </c>
      <c r="D959" s="45">
        <v>45760012</v>
      </c>
      <c r="E959" s="28" t="s">
        <v>3738</v>
      </c>
      <c r="F959" s="28"/>
      <c r="G959" s="28" t="s">
        <v>1702</v>
      </c>
      <c r="H959" s="30">
        <f t="shared" si="147"/>
        <v>32541</v>
      </c>
      <c r="I959" s="28"/>
      <c r="J959" s="28">
        <v>0</v>
      </c>
      <c r="K959" s="31">
        <v>0</v>
      </c>
      <c r="L959" s="7"/>
      <c r="M959" s="7"/>
      <c r="N959" s="7"/>
      <c r="O959" s="32" t="str">
        <f>"Retención Judicial "&amp;(Tabla1[[#This Row],[JUDICIAL]]*100)&amp;"%"</f>
        <v>Retención Judicial 0%</v>
      </c>
      <c r="P959" s="7"/>
      <c r="Q959" s="33">
        <f t="shared" si="152"/>
        <v>930</v>
      </c>
      <c r="R959" s="34">
        <f>+Tabla1[[#This Row],[MINIMO VITAL]]*9%</f>
        <v>83.7</v>
      </c>
      <c r="S959" s="7"/>
      <c r="T959" s="7">
        <f t="shared" ca="1" si="143"/>
        <v>30</v>
      </c>
      <c r="U959" s="7" t="str">
        <f t="shared" si="144"/>
        <v>45760012</v>
      </c>
      <c r="V959" s="7"/>
      <c r="W959" s="7"/>
      <c r="X959" s="7"/>
      <c r="Y959" s="7"/>
      <c r="Z959" s="7"/>
      <c r="AA959" s="8">
        <f>+Tabla1[[#This Row],[FECHA DE
NACIMIENTO]]</f>
        <v>32541</v>
      </c>
      <c r="AB959" s="20"/>
      <c r="AC959" s="7"/>
      <c r="AD959" s="7" t="str">
        <f>IF(COUNTIF(D$1:D958,D959)=0,"OK","Duplicado")</f>
        <v>OK</v>
      </c>
      <c r="AE959" s="7" t="str">
        <f t="shared" ca="1" si="145"/>
        <v>Inactivo</v>
      </c>
      <c r="AF959" s="7" t="s">
        <v>3746</v>
      </c>
      <c r="AG959" s="9" t="str">
        <f t="shared" si="148"/>
        <v>CMAC</v>
      </c>
      <c r="AH959" s="7"/>
      <c r="AI959" s="7"/>
      <c r="AJ959" s="7"/>
      <c r="AK959" s="7"/>
      <c r="AL959" s="7"/>
      <c r="AM959" s="7"/>
      <c r="AN959" s="7"/>
      <c r="AO959" s="7" t="e">
        <f ca="1">SEPARARAPELLIDOS2018(Tabla1[[#This Row],[APELLIDOS Y NOMBRES]])</f>
        <v>#NAME?</v>
      </c>
      <c r="AP959" s="7">
        <f t="shared" ca="1" si="149"/>
        <v>0</v>
      </c>
      <c r="AQ959" s="7">
        <f t="shared" ca="1" si="150"/>
        <v>0</v>
      </c>
      <c r="AR959" s="7">
        <f t="shared" ca="1" si="151"/>
        <v>0</v>
      </c>
      <c r="AS959" s="7" t="e">
        <f ca="1">QuitarSimbolos(Tabla1[[#This Row],[CODTRA5]])</f>
        <v>#NAME?</v>
      </c>
      <c r="AT959" s="7" t="s">
        <v>1703</v>
      </c>
      <c r="AU959" s="7">
        <f t="shared" si="146"/>
        <v>1</v>
      </c>
      <c r="AV959" s="7">
        <v>1</v>
      </c>
      <c r="AW959" s="7" t="str">
        <f>+Tabla1[[#This Row],[DNI23]]</f>
        <v>45760012</v>
      </c>
      <c r="AX959" s="7">
        <v>604</v>
      </c>
      <c r="AY959" s="11">
        <f>+Tabla1[[#This Row],[FECHA DE
NACIMIENTO]]</f>
        <v>32541</v>
      </c>
      <c r="AZ959" s="7">
        <f ca="1">+Tabla1[[#This Row],[CODTRA6]]</f>
        <v>0</v>
      </c>
      <c r="BA959" s="7">
        <f ca="1">+Tabla1[[#This Row],[CODTRA7]]</f>
        <v>0</v>
      </c>
      <c r="BB959" s="7" t="e">
        <f ca="1">+Tabla1[[#This Row],[CODTRA8]]</f>
        <v>#NAME?</v>
      </c>
      <c r="BC959" s="7">
        <f>+Tabla1[[#This Row],[SEXO]]</f>
        <v>1</v>
      </c>
      <c r="BD959" s="7">
        <v>9589</v>
      </c>
      <c r="BE959" s="7"/>
      <c r="BF959" s="7">
        <v>959616135</v>
      </c>
      <c r="BG959" s="10" t="s">
        <v>1704</v>
      </c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</row>
    <row r="960" spans="1:88" ht="15" x14ac:dyDescent="0.25">
      <c r="A960">
        <v>959</v>
      </c>
      <c r="B960" s="28">
        <v>4053</v>
      </c>
      <c r="C960" s="28" t="s">
        <v>3733</v>
      </c>
      <c r="D960" s="45">
        <v>40811045</v>
      </c>
      <c r="E960" s="28" t="s">
        <v>3739</v>
      </c>
      <c r="F960" s="28" t="s">
        <v>3734</v>
      </c>
      <c r="G960" s="28" t="s">
        <v>1736</v>
      </c>
      <c r="H960" s="30">
        <f t="shared" si="147"/>
        <v>29084</v>
      </c>
      <c r="I960" s="28" t="s">
        <v>1737</v>
      </c>
      <c r="J960" s="28">
        <v>0</v>
      </c>
      <c r="K960" s="31">
        <v>0</v>
      </c>
      <c r="L960" s="7"/>
      <c r="M960" s="7"/>
      <c r="N960" s="7"/>
      <c r="O960" s="32" t="str">
        <f>"Retención Judicial "&amp;(Tabla1[[#This Row],[JUDICIAL]]*100)&amp;"%"</f>
        <v>Retención Judicial 0%</v>
      </c>
      <c r="P960" s="7"/>
      <c r="Q960" s="33">
        <f t="shared" si="152"/>
        <v>930</v>
      </c>
      <c r="R960" s="34">
        <f>+Tabla1[[#This Row],[MINIMO VITAL]]*9%</f>
        <v>83.7</v>
      </c>
      <c r="S960" s="7"/>
      <c r="T960" s="7">
        <f t="shared" ca="1" si="143"/>
        <v>39</v>
      </c>
      <c r="U960" s="7" t="str">
        <f t="shared" si="144"/>
        <v>40811045</v>
      </c>
      <c r="V960" s="7"/>
      <c r="W960" s="7"/>
      <c r="X960" s="7"/>
      <c r="Y960" s="7"/>
      <c r="Z960" s="7"/>
      <c r="AA960" s="8">
        <f>+Tabla1[[#This Row],[FECHA DE
NACIMIENTO]]</f>
        <v>29084</v>
      </c>
      <c r="AB960" s="20">
        <v>3.1</v>
      </c>
      <c r="AC960" s="7"/>
      <c r="AD960" s="7" t="str">
        <f>IF(COUNTIF(D$1:D959,D960)=0,"OK","Duplicado")</f>
        <v>OK</v>
      </c>
      <c r="AE960" s="7" t="str">
        <f t="shared" ca="1" si="145"/>
        <v>Inactivo</v>
      </c>
      <c r="AF960" s="7" t="s">
        <v>3747</v>
      </c>
      <c r="AG960" s="9" t="str">
        <f t="shared" si="148"/>
        <v>CMAC</v>
      </c>
      <c r="AH960" s="7"/>
      <c r="AI960" s="7"/>
      <c r="AJ960" s="7"/>
      <c r="AK960" s="7"/>
      <c r="AL960" s="7"/>
      <c r="AM960" s="7"/>
      <c r="AN960" s="7"/>
      <c r="AO960" s="7" t="e">
        <f ca="1">SEPARARAPELLIDOS2018(Tabla1[[#This Row],[APELLIDOS Y NOMBRES]])</f>
        <v>#NAME?</v>
      </c>
      <c r="AP960" s="7">
        <f t="shared" ca="1" si="149"/>
        <v>0</v>
      </c>
      <c r="AQ960" s="7">
        <f t="shared" ca="1" si="150"/>
        <v>0</v>
      </c>
      <c r="AR960" s="7">
        <f t="shared" ca="1" si="151"/>
        <v>0</v>
      </c>
      <c r="AS960" s="7" t="e">
        <f ca="1">QuitarSimbolos(Tabla1[[#This Row],[CODTRA5]])</f>
        <v>#NAME?</v>
      </c>
      <c r="AT960" s="7" t="s">
        <v>1703</v>
      </c>
      <c r="AU960" s="7">
        <f t="shared" si="146"/>
        <v>1</v>
      </c>
      <c r="AV960" s="7">
        <v>1</v>
      </c>
      <c r="AW960" s="7" t="str">
        <f>+Tabla1[[#This Row],[DNI23]]</f>
        <v>40811045</v>
      </c>
      <c r="AX960" s="7">
        <v>604</v>
      </c>
      <c r="AY960" s="11">
        <f>+Tabla1[[#This Row],[FECHA DE
NACIMIENTO]]</f>
        <v>29084</v>
      </c>
      <c r="AZ960" s="7">
        <f ca="1">+Tabla1[[#This Row],[CODTRA6]]</f>
        <v>0</v>
      </c>
      <c r="BA960" s="7">
        <f ca="1">+Tabla1[[#This Row],[CODTRA7]]</f>
        <v>0</v>
      </c>
      <c r="BB960" s="7" t="e">
        <f ca="1">+Tabla1[[#This Row],[CODTRA8]]</f>
        <v>#NAME?</v>
      </c>
      <c r="BC960" s="7">
        <f>+Tabla1[[#This Row],[SEXO]]</f>
        <v>1</v>
      </c>
      <c r="BD960" s="7">
        <v>9589</v>
      </c>
      <c r="BE960" s="7"/>
      <c r="BF960" s="7">
        <v>959616135</v>
      </c>
      <c r="BG960" s="10" t="s">
        <v>1704</v>
      </c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</row>
    <row r="961" spans="1:88" ht="15" x14ac:dyDescent="0.25">
      <c r="A961">
        <v>960</v>
      </c>
      <c r="B961" s="28">
        <v>4054</v>
      </c>
      <c r="C961" s="28" t="s">
        <v>3735</v>
      </c>
      <c r="D961" s="45">
        <v>30863448</v>
      </c>
      <c r="E961" s="28"/>
      <c r="F961" s="28" t="s">
        <v>3773</v>
      </c>
      <c r="G961" s="28" t="s">
        <v>1709</v>
      </c>
      <c r="H961" s="30" t="str">
        <f t="shared" si="147"/>
        <v xml:space="preserve"> </v>
      </c>
      <c r="I961" s="28" t="s">
        <v>1710</v>
      </c>
      <c r="J961" s="28">
        <v>0</v>
      </c>
      <c r="K961" s="31">
        <v>0</v>
      </c>
      <c r="L961" s="7"/>
      <c r="M961" s="7"/>
      <c r="N961" s="7"/>
      <c r="O961" s="32" t="str">
        <f>"Retención Judicial "&amp;(Tabla1[[#This Row],[JUDICIAL]]*100)&amp;"%"</f>
        <v>Retención Judicial 0%</v>
      </c>
      <c r="P961" s="7"/>
      <c r="Q961" s="33">
        <f t="shared" si="152"/>
        <v>930</v>
      </c>
      <c r="R961" s="34">
        <f>+Tabla1[[#This Row],[MINIMO VITAL]]*9%</f>
        <v>83.7</v>
      </c>
      <c r="S961" s="7"/>
      <c r="T961" s="7" t="str">
        <f t="shared" ca="1" si="143"/>
        <v xml:space="preserve"> </v>
      </c>
      <c r="U961" s="7" t="str">
        <f t="shared" si="144"/>
        <v>30863448</v>
      </c>
      <c r="V961" s="7"/>
      <c r="W961" s="7"/>
      <c r="X961" s="7"/>
      <c r="Y961" s="7"/>
      <c r="Z961" s="7"/>
      <c r="AA961" s="8" t="str">
        <f>+Tabla1[[#This Row],[FECHA DE
NACIMIENTO]]</f>
        <v xml:space="preserve"> </v>
      </c>
      <c r="AB961" s="20">
        <v>3.1</v>
      </c>
      <c r="AC961" s="7"/>
      <c r="AD961" s="7" t="str">
        <f>IF(COUNTIF(D$1:D960,D961)=0,"OK","Duplicado")</f>
        <v>OK</v>
      </c>
      <c r="AE961" s="7" t="str">
        <f t="shared" ca="1" si="145"/>
        <v>Inactivo</v>
      </c>
      <c r="AF961" s="18" t="s">
        <v>3772</v>
      </c>
      <c r="AG961" s="9" t="str">
        <f t="shared" si="148"/>
        <v>CMAC</v>
      </c>
      <c r="AH961" s="7"/>
      <c r="AI961" s="7"/>
      <c r="AJ961" s="7"/>
      <c r="AK961" s="7"/>
      <c r="AL961" s="7"/>
      <c r="AM961" s="7"/>
      <c r="AN961" s="7"/>
      <c r="AO961" s="7" t="e">
        <f ca="1">SEPARARAPELLIDOS2018(Tabla1[[#This Row],[APELLIDOS Y NOMBRES]])</f>
        <v>#NAME?</v>
      </c>
      <c r="AP961" s="7">
        <f t="shared" ca="1" si="149"/>
        <v>0</v>
      </c>
      <c r="AQ961" s="7">
        <f t="shared" ca="1" si="150"/>
        <v>0</v>
      </c>
      <c r="AR961" s="7">
        <f t="shared" ca="1" si="151"/>
        <v>0</v>
      </c>
      <c r="AS961" s="7" t="e">
        <f ca="1">QuitarSimbolos(Tabla1[[#This Row],[CODTRA5]])</f>
        <v>#NAME?</v>
      </c>
      <c r="AT961" s="7" t="s">
        <v>1974</v>
      </c>
      <c r="AU961" s="7">
        <f t="shared" si="146"/>
        <v>2</v>
      </c>
      <c r="AV961" s="7">
        <v>1</v>
      </c>
      <c r="AW961" s="7" t="str">
        <f>+Tabla1[[#This Row],[DNI23]]</f>
        <v>30863448</v>
      </c>
      <c r="AX961" s="7">
        <v>604</v>
      </c>
      <c r="AY961" s="11" t="str">
        <f>+Tabla1[[#This Row],[FECHA DE
NACIMIENTO]]</f>
        <v xml:space="preserve"> </v>
      </c>
      <c r="AZ961" s="7">
        <f ca="1">+Tabla1[[#This Row],[CODTRA6]]</f>
        <v>0</v>
      </c>
      <c r="BA961" s="7">
        <f ca="1">+Tabla1[[#This Row],[CODTRA7]]</f>
        <v>0</v>
      </c>
      <c r="BB961" s="7" t="e">
        <f ca="1">+Tabla1[[#This Row],[CODTRA8]]</f>
        <v>#NAME?</v>
      </c>
      <c r="BC961" s="7">
        <f>+Tabla1[[#This Row],[SEXO]]</f>
        <v>2</v>
      </c>
      <c r="BD961" s="7">
        <v>9589</v>
      </c>
      <c r="BE961" s="7"/>
      <c r="BF961" s="7">
        <v>959616135</v>
      </c>
      <c r="BG961" s="10" t="s">
        <v>1704</v>
      </c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</row>
    <row r="962" spans="1:88" ht="15" x14ac:dyDescent="0.25">
      <c r="A962">
        <v>961</v>
      </c>
      <c r="B962" s="28">
        <v>4055</v>
      </c>
      <c r="C962" s="28" t="s">
        <v>3737</v>
      </c>
      <c r="D962" s="45">
        <v>48317929</v>
      </c>
      <c r="E962" s="28"/>
      <c r="F962" s="28" t="s">
        <v>3736</v>
      </c>
      <c r="G962" s="28" t="s">
        <v>1709</v>
      </c>
      <c r="H962" s="30" t="str">
        <f t="shared" si="147"/>
        <v xml:space="preserve"> </v>
      </c>
      <c r="I962" s="28" t="s">
        <v>1710</v>
      </c>
      <c r="J962" s="28">
        <v>0</v>
      </c>
      <c r="K962" s="31">
        <v>0</v>
      </c>
      <c r="L962" s="7"/>
      <c r="M962" s="7"/>
      <c r="N962" s="7"/>
      <c r="O962" s="32" t="str">
        <f>"Retención Judicial "&amp;(Tabla1[[#This Row],[JUDICIAL]]*100)&amp;"%"</f>
        <v>Retención Judicial 0%</v>
      </c>
      <c r="P962" s="7"/>
      <c r="Q962" s="33">
        <f t="shared" si="152"/>
        <v>930</v>
      </c>
      <c r="R962" s="34">
        <f>+Tabla1[[#This Row],[MINIMO VITAL]]*9%</f>
        <v>83.7</v>
      </c>
      <c r="S962" s="7"/>
      <c r="T962" s="7" t="str">
        <f t="shared" ref="T962:T1011" ca="1" si="153">IFERROR(DATEDIF(H962,TODAY(),"y")," ")</f>
        <v xml:space="preserve"> </v>
      </c>
      <c r="U962" s="7" t="str">
        <f t="shared" ref="U962:U1011" si="154">IF(D962="","",REPT("0",8-LEN(D962))&amp;D962)</f>
        <v>48317929</v>
      </c>
      <c r="V962" s="7"/>
      <c r="W962" s="7"/>
      <c r="X962" s="7"/>
      <c r="Y962" s="7"/>
      <c r="Z962" s="7"/>
      <c r="AA962" s="8" t="str">
        <f>+Tabla1[[#This Row],[FECHA DE
NACIMIENTO]]</f>
        <v xml:space="preserve"> </v>
      </c>
      <c r="AB962" s="20"/>
      <c r="AC962" s="7"/>
      <c r="AD962" s="7" t="str">
        <f>IF(COUNTIF(D$1:D961,D962)=0,"OK","Duplicado")</f>
        <v>OK</v>
      </c>
      <c r="AE962" s="7" t="str">
        <f t="shared" ref="AE962:AE1011" ca="1" si="155">IF(TODAY()&lt;A962,"Pendiente",IF(TODAY()&gt;A962,"Inactivo","Activo"))</f>
        <v>Inactivo</v>
      </c>
      <c r="AF962" s="18" t="s">
        <v>3762</v>
      </c>
      <c r="AG962" s="9" t="str">
        <f t="shared" si="148"/>
        <v>CMAC</v>
      </c>
      <c r="AH962" s="7"/>
      <c r="AI962" s="7"/>
      <c r="AJ962" s="7"/>
      <c r="AK962" s="7"/>
      <c r="AL962" s="7"/>
      <c r="AM962" s="7"/>
      <c r="AN962" s="7"/>
      <c r="AO962" s="7" t="e">
        <f ca="1">SEPARARAPELLIDOS2018(Tabla1[[#This Row],[APELLIDOS Y NOMBRES]])</f>
        <v>#NAME?</v>
      </c>
      <c r="AP962" s="7">
        <f t="shared" ca="1" si="149"/>
        <v>0</v>
      </c>
      <c r="AQ962" s="7">
        <f t="shared" ca="1" si="150"/>
        <v>0</v>
      </c>
      <c r="AR962" s="7">
        <f t="shared" ca="1" si="151"/>
        <v>0</v>
      </c>
      <c r="AS962" s="7" t="e">
        <f ca="1">QuitarSimbolos(Tabla1[[#This Row],[CODTRA5]])</f>
        <v>#NAME?</v>
      </c>
      <c r="AT962" s="7" t="s">
        <v>1974</v>
      </c>
      <c r="AU962" s="7">
        <f t="shared" ref="AU962:AU970" si="156">IF(AT962="","",IF(AT962="MASCULINO",1,2))</f>
        <v>2</v>
      </c>
      <c r="AV962" s="7">
        <v>1</v>
      </c>
      <c r="AW962" s="7" t="str">
        <f>+Tabla1[[#This Row],[DNI23]]</f>
        <v>48317929</v>
      </c>
      <c r="AX962" s="7">
        <v>604</v>
      </c>
      <c r="AY962" s="11" t="str">
        <f>+Tabla1[[#This Row],[FECHA DE
NACIMIENTO]]</f>
        <v xml:space="preserve"> </v>
      </c>
      <c r="AZ962" s="7">
        <f ca="1">+Tabla1[[#This Row],[CODTRA6]]</f>
        <v>0</v>
      </c>
      <c r="BA962" s="7">
        <f ca="1">+Tabla1[[#This Row],[CODTRA7]]</f>
        <v>0</v>
      </c>
      <c r="BB962" s="7" t="e">
        <f ca="1">+Tabla1[[#This Row],[CODTRA8]]</f>
        <v>#NAME?</v>
      </c>
      <c r="BC962" s="7">
        <f>+Tabla1[[#This Row],[SEXO]]</f>
        <v>2</v>
      </c>
      <c r="BD962" s="7">
        <v>9589</v>
      </c>
      <c r="BE962" s="7"/>
      <c r="BF962" s="7">
        <v>959616135</v>
      </c>
      <c r="BG962" s="10" t="s">
        <v>1704</v>
      </c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</row>
    <row r="963" spans="1:88" ht="15" x14ac:dyDescent="0.25">
      <c r="A963">
        <v>962</v>
      </c>
      <c r="B963" s="28">
        <v>4056</v>
      </c>
      <c r="C963" s="28" t="s">
        <v>3740</v>
      </c>
      <c r="D963" s="45">
        <v>46963364</v>
      </c>
      <c r="E963" s="28"/>
      <c r="F963" s="28"/>
      <c r="G963" s="28" t="s">
        <v>1702</v>
      </c>
      <c r="H963" s="30" t="str">
        <f t="shared" ref="H963:H1011" si="157">IFERROR(DATE(MID(E963,1,2),MID(E963,3,2),MID(E963,5,2))," ")</f>
        <v xml:space="preserve"> </v>
      </c>
      <c r="I963" s="28"/>
      <c r="J963" s="28">
        <v>0</v>
      </c>
      <c r="K963" s="31">
        <v>0</v>
      </c>
      <c r="L963" s="7"/>
      <c r="M963" s="7"/>
      <c r="N963" s="7"/>
      <c r="O963" s="32" t="str">
        <f>"Retención Judicial "&amp;(Tabla1[[#This Row],[JUDICIAL]]*100)&amp;"%"</f>
        <v>Retención Judicial 0%</v>
      </c>
      <c r="P963" s="7"/>
      <c r="Q963" s="33">
        <f t="shared" si="152"/>
        <v>930</v>
      </c>
      <c r="R963" s="34">
        <f>+Tabla1[[#This Row],[MINIMO VITAL]]*9%</f>
        <v>83.7</v>
      </c>
      <c r="S963" s="7"/>
      <c r="T963" s="7" t="str">
        <f t="shared" ca="1" si="153"/>
        <v xml:space="preserve"> </v>
      </c>
      <c r="U963" s="7" t="str">
        <f t="shared" si="154"/>
        <v>46963364</v>
      </c>
      <c r="V963" s="7"/>
      <c r="W963" s="7"/>
      <c r="X963" s="7"/>
      <c r="Y963" s="7"/>
      <c r="Z963" s="7"/>
      <c r="AA963" s="8" t="str">
        <f>+Tabla1[[#This Row],[FECHA DE
NACIMIENTO]]</f>
        <v xml:space="preserve"> </v>
      </c>
      <c r="AB963" s="20">
        <v>3.1</v>
      </c>
      <c r="AC963" s="7"/>
      <c r="AD963" s="7" t="str">
        <f>IF(COUNTIF(D$1:D962,D963)=0,"OK","Duplicado")</f>
        <v>OK</v>
      </c>
      <c r="AE963" s="7" t="str">
        <f t="shared" ca="1" si="155"/>
        <v>Inactivo</v>
      </c>
      <c r="AF963" s="18" t="s">
        <v>3763</v>
      </c>
      <c r="AG963" s="9" t="str">
        <f t="shared" ref="AG963:AG1011" si="158">IF(AF963="","",IF(AF963="00","","CMAC"))</f>
        <v>CMAC</v>
      </c>
      <c r="AH963" s="7"/>
      <c r="AI963" s="7"/>
      <c r="AJ963" s="7"/>
      <c r="AK963" s="7"/>
      <c r="AL963" s="7"/>
      <c r="AM963" s="7"/>
      <c r="AN963" s="7"/>
      <c r="AO963" s="7" t="e">
        <f ca="1">SEPARARAPELLIDOS2018(Tabla1[[#This Row],[APELLIDOS Y NOMBRES]])</f>
        <v>#NAME?</v>
      </c>
      <c r="AP963" s="7">
        <f t="shared" ref="AP963:AP970" ca="1" si="159">IFERROR(IF(AO963="","",MID((REPLACE((AO963),(SEARCH("@",(AO963))),1,"")),(SEARCH("@",(REPLACE((AO963),(SEARCH("@",(AO963))),1,""))))+1,((LEN((REPLACE((AO963),(SEARCH("@",(AO963))),1,""))))-(SEARCH("@",(REPLACE((AO963),(SEARCH("@",(AO963))),1,""))))))),)</f>
        <v>0</v>
      </c>
      <c r="AQ963" s="7">
        <f t="shared" ref="AQ963:AQ970" ca="1" si="160">IFERROR(IF(AO963="","",LEFT(AO963,(SEARCH("@",AO963))-1)),)</f>
        <v>0</v>
      </c>
      <c r="AR963" s="7">
        <f t="shared" ref="AR963:AR970" ca="1" si="161">IFERROR(IF(AO963="","",LEFT((RIGHT(AO963,(LEN(AO963))-(SEARCH("@",AO963)))),(SEARCH("@",(RIGHT(AO963,(LEN(AO963))-(SEARCH("@",AO963))))))-1)),)</f>
        <v>0</v>
      </c>
      <c r="AS963" s="7" t="e">
        <f ca="1">QuitarSimbolos(Tabla1[[#This Row],[CODTRA5]])</f>
        <v>#NAME?</v>
      </c>
      <c r="AT963" s="7" t="s">
        <v>1974</v>
      </c>
      <c r="AU963" s="7">
        <f t="shared" si="156"/>
        <v>2</v>
      </c>
      <c r="AV963" s="7">
        <v>1</v>
      </c>
      <c r="AW963" s="7" t="str">
        <f>+Tabla1[[#This Row],[DNI23]]</f>
        <v>46963364</v>
      </c>
      <c r="AX963" s="7">
        <v>604</v>
      </c>
      <c r="AY963" s="11" t="str">
        <f>+Tabla1[[#This Row],[FECHA DE
NACIMIENTO]]</f>
        <v xml:space="preserve"> </v>
      </c>
      <c r="AZ963" s="7">
        <f ca="1">+Tabla1[[#This Row],[CODTRA6]]</f>
        <v>0</v>
      </c>
      <c r="BA963" s="7">
        <f ca="1">+Tabla1[[#This Row],[CODTRA7]]</f>
        <v>0</v>
      </c>
      <c r="BB963" s="7" t="e">
        <f ca="1">+Tabla1[[#This Row],[CODTRA8]]</f>
        <v>#NAME?</v>
      </c>
      <c r="BC963" s="7">
        <f>+Tabla1[[#This Row],[SEXO]]</f>
        <v>2</v>
      </c>
      <c r="BD963" s="7">
        <v>9589</v>
      </c>
      <c r="BE963" s="7"/>
      <c r="BF963" s="7">
        <v>959616135</v>
      </c>
      <c r="BG963" s="10" t="s">
        <v>1704</v>
      </c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</row>
    <row r="964" spans="1:88" ht="15" x14ac:dyDescent="0.25">
      <c r="A964">
        <v>963</v>
      </c>
      <c r="B964" s="28">
        <v>4057</v>
      </c>
      <c r="C964" s="28" t="s">
        <v>3741</v>
      </c>
      <c r="D964" s="45">
        <v>30834304</v>
      </c>
      <c r="E964" s="28"/>
      <c r="F964" s="28" t="s">
        <v>3742</v>
      </c>
      <c r="G964" s="28" t="s">
        <v>1742</v>
      </c>
      <c r="H964" s="30" t="str">
        <f t="shared" si="157"/>
        <v xml:space="preserve"> </v>
      </c>
      <c r="I964" s="28" t="s">
        <v>1710</v>
      </c>
      <c r="J964" s="28">
        <v>0</v>
      </c>
      <c r="K964" s="31">
        <v>0</v>
      </c>
      <c r="L964" s="7"/>
      <c r="M964" s="7"/>
      <c r="N964" s="7"/>
      <c r="O964" s="32" t="str">
        <f>"Retención Judicial "&amp;(Tabla1[[#This Row],[JUDICIAL]]*100)&amp;"%"</f>
        <v>Retención Judicial 0%</v>
      </c>
      <c r="P964" s="7"/>
      <c r="Q964" s="33">
        <f t="shared" ref="Q964:Q1011" si="162">+Q963</f>
        <v>930</v>
      </c>
      <c r="R964" s="34">
        <f>+Tabla1[[#This Row],[MINIMO VITAL]]*9%</f>
        <v>83.7</v>
      </c>
      <c r="S964" s="7"/>
      <c r="T964" s="7" t="str">
        <f t="shared" ca="1" si="153"/>
        <v xml:space="preserve"> </v>
      </c>
      <c r="U964" s="7" t="str">
        <f t="shared" si="154"/>
        <v>30834304</v>
      </c>
      <c r="V964" s="7"/>
      <c r="W964" s="7"/>
      <c r="X964" s="7"/>
      <c r="Y964" s="7"/>
      <c r="Z964" s="7"/>
      <c r="AA964" s="8" t="str">
        <f>+Tabla1[[#This Row],[FECHA DE
NACIMIENTO]]</f>
        <v xml:space="preserve"> </v>
      </c>
      <c r="AB964" s="20"/>
      <c r="AC964" s="7"/>
      <c r="AD964" s="7" t="str">
        <f>IF(COUNTIF(D$1:D963,D964)=0,"OK","Duplicado")</f>
        <v>OK</v>
      </c>
      <c r="AE964" s="7" t="str">
        <f t="shared" ca="1" si="155"/>
        <v>Inactivo</v>
      </c>
      <c r="AF964" s="7" t="s">
        <v>3748</v>
      </c>
      <c r="AG964" s="9" t="str">
        <f t="shared" si="158"/>
        <v>CMAC</v>
      </c>
      <c r="AH964" s="7"/>
      <c r="AI964" s="7"/>
      <c r="AJ964" s="7"/>
      <c r="AK964" s="7"/>
      <c r="AL964" s="7"/>
      <c r="AM964" s="7"/>
      <c r="AN964" s="7"/>
      <c r="AO964" s="7" t="e">
        <f ca="1">SEPARARAPELLIDOS2018(Tabla1[[#This Row],[APELLIDOS Y NOMBRES]])</f>
        <v>#NAME?</v>
      </c>
      <c r="AP964" s="7">
        <f t="shared" ca="1" si="159"/>
        <v>0</v>
      </c>
      <c r="AQ964" s="7">
        <f t="shared" ca="1" si="160"/>
        <v>0</v>
      </c>
      <c r="AR964" s="7">
        <f t="shared" ca="1" si="161"/>
        <v>0</v>
      </c>
      <c r="AS964" s="7" t="e">
        <f ca="1">QuitarSimbolos(Tabla1[[#This Row],[CODTRA5]])</f>
        <v>#NAME?</v>
      </c>
      <c r="AT964" s="7" t="s">
        <v>1703</v>
      </c>
      <c r="AU964" s="7">
        <f t="shared" si="156"/>
        <v>1</v>
      </c>
      <c r="AV964" s="7">
        <v>1</v>
      </c>
      <c r="AW964" s="7" t="str">
        <f>+Tabla1[[#This Row],[DNI23]]</f>
        <v>30834304</v>
      </c>
      <c r="AX964" s="7">
        <v>604</v>
      </c>
      <c r="AY964" s="11" t="str">
        <f>+Tabla1[[#This Row],[FECHA DE
NACIMIENTO]]</f>
        <v xml:space="preserve"> </v>
      </c>
      <c r="AZ964" s="7">
        <f ca="1">+Tabla1[[#This Row],[CODTRA6]]</f>
        <v>0</v>
      </c>
      <c r="BA964" s="7">
        <f ca="1">+Tabla1[[#This Row],[CODTRA7]]</f>
        <v>0</v>
      </c>
      <c r="BB964" s="7" t="e">
        <f ca="1">+Tabla1[[#This Row],[CODTRA8]]</f>
        <v>#NAME?</v>
      </c>
      <c r="BC964" s="7">
        <f>+Tabla1[[#This Row],[SEXO]]</f>
        <v>1</v>
      </c>
      <c r="BD964" s="7">
        <v>9589</v>
      </c>
      <c r="BE964" s="7"/>
      <c r="BF964" s="7">
        <v>959616135</v>
      </c>
      <c r="BG964" s="10" t="s">
        <v>1704</v>
      </c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</row>
    <row r="965" spans="1:88" ht="15" x14ac:dyDescent="0.25">
      <c r="A965">
        <v>964</v>
      </c>
      <c r="B965" s="28">
        <v>4058</v>
      </c>
      <c r="C965" s="28" t="s">
        <v>3769</v>
      </c>
      <c r="D965" s="45">
        <v>41202728</v>
      </c>
      <c r="E965" s="28" t="s">
        <v>3750</v>
      </c>
      <c r="F965" s="28"/>
      <c r="G965" s="28" t="s">
        <v>1702</v>
      </c>
      <c r="H965" s="30">
        <f t="shared" si="157"/>
        <v>29456</v>
      </c>
      <c r="I965" s="28"/>
      <c r="J965" s="28">
        <v>0</v>
      </c>
      <c r="K965" s="31">
        <v>0</v>
      </c>
      <c r="L965" s="7"/>
      <c r="M965" s="7"/>
      <c r="N965" s="7"/>
      <c r="O965" s="32" t="str">
        <f>"Retención Judicial "&amp;(Tabla1[[#This Row],[JUDICIAL]]*100)&amp;"%"</f>
        <v>Retención Judicial 0%</v>
      </c>
      <c r="P965" s="7"/>
      <c r="Q965" s="33">
        <f t="shared" si="162"/>
        <v>930</v>
      </c>
      <c r="R965" s="34">
        <f>+Tabla1[[#This Row],[MINIMO VITAL]]*9%</f>
        <v>83.7</v>
      </c>
      <c r="S965" s="7"/>
      <c r="T965" s="7">
        <f t="shared" ca="1" si="153"/>
        <v>38</v>
      </c>
      <c r="U965" s="7" t="str">
        <f t="shared" si="154"/>
        <v>41202728</v>
      </c>
      <c r="V965" s="7"/>
      <c r="W965" s="7"/>
      <c r="X965" s="7"/>
      <c r="Y965" s="7"/>
      <c r="Z965" s="7"/>
      <c r="AA965" s="8">
        <f>+Tabla1[[#This Row],[FECHA DE
NACIMIENTO]]</f>
        <v>29456</v>
      </c>
      <c r="AB965" s="20">
        <v>3.1</v>
      </c>
      <c r="AC965" s="7"/>
      <c r="AD965" s="7" t="str">
        <f>IF(COUNTIF(D$1:D964,D965)=0,"OK","Duplicado")</f>
        <v>OK</v>
      </c>
      <c r="AE965" s="7" t="str">
        <f t="shared" ca="1" si="155"/>
        <v>Inactivo</v>
      </c>
      <c r="AF965" s="18" t="s">
        <v>3764</v>
      </c>
      <c r="AG965" s="9" t="str">
        <f t="shared" si="158"/>
        <v>CMAC</v>
      </c>
      <c r="AH965" s="7"/>
      <c r="AI965" s="7"/>
      <c r="AJ965" s="7"/>
      <c r="AK965" s="7"/>
      <c r="AL965" s="7"/>
      <c r="AM965" s="7"/>
      <c r="AN965" s="7"/>
      <c r="AO965" s="7" t="e">
        <f ca="1">SEPARARAPELLIDOS2018(Tabla1[[#This Row],[APELLIDOS Y NOMBRES]])</f>
        <v>#NAME?</v>
      </c>
      <c r="AP965" s="7">
        <f t="shared" ca="1" si="159"/>
        <v>0</v>
      </c>
      <c r="AQ965" s="7">
        <f t="shared" ca="1" si="160"/>
        <v>0</v>
      </c>
      <c r="AR965" s="7">
        <f t="shared" ca="1" si="161"/>
        <v>0</v>
      </c>
      <c r="AS965" s="7" t="e">
        <f ca="1">QuitarSimbolos(Tabla1[[#This Row],[CODTRA5]])</f>
        <v>#NAME?</v>
      </c>
      <c r="AT965" s="7" t="s">
        <v>1974</v>
      </c>
      <c r="AU965" s="7">
        <f t="shared" si="156"/>
        <v>2</v>
      </c>
      <c r="AV965" s="7">
        <v>1</v>
      </c>
      <c r="AW965" s="7" t="str">
        <f>+Tabla1[[#This Row],[DNI23]]</f>
        <v>41202728</v>
      </c>
      <c r="AX965" s="7">
        <v>604</v>
      </c>
      <c r="AY965" s="11">
        <f>+Tabla1[[#This Row],[FECHA DE
NACIMIENTO]]</f>
        <v>29456</v>
      </c>
      <c r="AZ965" s="7">
        <f ca="1">+Tabla1[[#This Row],[CODTRA6]]</f>
        <v>0</v>
      </c>
      <c r="BA965" s="7">
        <f ca="1">+Tabla1[[#This Row],[CODTRA7]]</f>
        <v>0</v>
      </c>
      <c r="BB965" s="7" t="e">
        <f ca="1">+Tabla1[[#This Row],[CODTRA8]]</f>
        <v>#NAME?</v>
      </c>
      <c r="BC965" s="7">
        <f>+Tabla1[[#This Row],[SEXO]]</f>
        <v>2</v>
      </c>
      <c r="BD965" s="7"/>
      <c r="BE965" s="7"/>
      <c r="BF965" s="7"/>
      <c r="BG965" s="19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</row>
    <row r="966" spans="1:88" ht="15" x14ac:dyDescent="0.25">
      <c r="A966">
        <v>965</v>
      </c>
      <c r="B966" s="28">
        <v>4059</v>
      </c>
      <c r="C966" s="28" t="s">
        <v>3751</v>
      </c>
      <c r="D966" s="45">
        <v>71584083</v>
      </c>
      <c r="E966" s="28" t="s">
        <v>3752</v>
      </c>
      <c r="F966" s="28"/>
      <c r="G966" s="28" t="s">
        <v>1702</v>
      </c>
      <c r="H966" s="30">
        <f t="shared" si="157"/>
        <v>34593</v>
      </c>
      <c r="I966" s="28"/>
      <c r="J966" s="28">
        <v>0</v>
      </c>
      <c r="K966" s="31">
        <v>0</v>
      </c>
      <c r="L966" s="7"/>
      <c r="M966" s="7"/>
      <c r="N966" s="7"/>
      <c r="O966" s="32" t="str">
        <f>"Retención Judicial "&amp;(Tabla1[[#This Row],[JUDICIAL]]*100)&amp;"%"</f>
        <v>Retención Judicial 0%</v>
      </c>
      <c r="P966" s="7"/>
      <c r="Q966" s="33">
        <f t="shared" si="162"/>
        <v>930</v>
      </c>
      <c r="R966" s="34">
        <f>+Tabla1[[#This Row],[MINIMO VITAL]]*9%</f>
        <v>83.7</v>
      </c>
      <c r="S966" s="7"/>
      <c r="T966" s="7">
        <f t="shared" ca="1" si="153"/>
        <v>24</v>
      </c>
      <c r="U966" s="7" t="str">
        <f t="shared" si="154"/>
        <v>71584083</v>
      </c>
      <c r="V966" s="7"/>
      <c r="W966" s="7"/>
      <c r="X966" s="7"/>
      <c r="Y966" s="7"/>
      <c r="Z966" s="7"/>
      <c r="AA966" s="8">
        <f>+Tabla1[[#This Row],[FECHA DE
NACIMIENTO]]</f>
        <v>34593</v>
      </c>
      <c r="AB966" s="20">
        <v>3.1</v>
      </c>
      <c r="AC966" s="7"/>
      <c r="AD966" s="7" t="str">
        <f>IF(COUNTIF(D$1:D965,D966)=0,"OK","Duplicado")</f>
        <v>OK</v>
      </c>
      <c r="AE966" s="7" t="str">
        <f t="shared" ca="1" si="155"/>
        <v>Inactivo</v>
      </c>
      <c r="AF966" s="18" t="s">
        <v>3765</v>
      </c>
      <c r="AG966" s="9" t="str">
        <f t="shared" si="158"/>
        <v>CMAC</v>
      </c>
      <c r="AH966" s="7"/>
      <c r="AI966" s="7"/>
      <c r="AJ966" s="7"/>
      <c r="AK966" s="7"/>
      <c r="AL966" s="7"/>
      <c r="AM966" s="7"/>
      <c r="AN966" s="7"/>
      <c r="AO966" s="7" t="e">
        <f ca="1">SEPARARAPELLIDOS2018(Tabla1[[#This Row],[APELLIDOS Y NOMBRES]])</f>
        <v>#NAME?</v>
      </c>
      <c r="AP966" s="7">
        <f t="shared" ca="1" si="159"/>
        <v>0</v>
      </c>
      <c r="AQ966" s="7">
        <f t="shared" ca="1" si="160"/>
        <v>0</v>
      </c>
      <c r="AR966" s="7">
        <f t="shared" ca="1" si="161"/>
        <v>0</v>
      </c>
      <c r="AS966" s="7" t="e">
        <f ca="1">QuitarSimbolos(Tabla1[[#This Row],[CODTRA5]])</f>
        <v>#NAME?</v>
      </c>
      <c r="AT966" s="7" t="s">
        <v>1974</v>
      </c>
      <c r="AU966" s="7">
        <f t="shared" si="156"/>
        <v>2</v>
      </c>
      <c r="AV966" s="7">
        <v>1</v>
      </c>
      <c r="AW966" s="7" t="str">
        <f>+Tabla1[[#This Row],[DNI23]]</f>
        <v>71584083</v>
      </c>
      <c r="AX966" s="7">
        <v>604</v>
      </c>
      <c r="AY966" s="11">
        <f>+Tabla1[[#This Row],[FECHA DE
NACIMIENTO]]</f>
        <v>34593</v>
      </c>
      <c r="AZ966" s="7">
        <f ca="1">+Tabla1[[#This Row],[CODTRA6]]</f>
        <v>0</v>
      </c>
      <c r="BA966" s="7">
        <f ca="1">+Tabla1[[#This Row],[CODTRA7]]</f>
        <v>0</v>
      </c>
      <c r="BB966" s="7" t="e">
        <f ca="1">+Tabla1[[#This Row],[CODTRA8]]</f>
        <v>#NAME?</v>
      </c>
      <c r="BC966" s="7">
        <f>+Tabla1[[#This Row],[SEXO]]</f>
        <v>2</v>
      </c>
      <c r="BD966" s="7"/>
      <c r="BE966" s="7"/>
      <c r="BF966" s="7"/>
      <c r="BG966" s="19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</row>
    <row r="967" spans="1:88" ht="15" x14ac:dyDescent="0.25">
      <c r="A967">
        <v>966</v>
      </c>
      <c r="B967" s="28">
        <v>4060</v>
      </c>
      <c r="C967" s="28" t="s">
        <v>3753</v>
      </c>
      <c r="D967" s="45">
        <v>15688709</v>
      </c>
      <c r="E967" s="28" t="s">
        <v>3754</v>
      </c>
      <c r="F967" s="28"/>
      <c r="G967" s="28" t="s">
        <v>1702</v>
      </c>
      <c r="H967" s="30">
        <f t="shared" si="157"/>
        <v>24377</v>
      </c>
      <c r="I967" s="28"/>
      <c r="J967" s="28">
        <v>0</v>
      </c>
      <c r="K967" s="31">
        <v>0</v>
      </c>
      <c r="L967" s="7"/>
      <c r="M967" s="7"/>
      <c r="N967" s="7"/>
      <c r="O967" s="32" t="str">
        <f>"Retención Judicial "&amp;(Tabla1[[#This Row],[JUDICIAL]]*100)&amp;"%"</f>
        <v>Retención Judicial 0%</v>
      </c>
      <c r="P967" s="7"/>
      <c r="Q967" s="33">
        <f t="shared" si="162"/>
        <v>930</v>
      </c>
      <c r="R967" s="34">
        <f>+Tabla1[[#This Row],[MINIMO VITAL]]*9%</f>
        <v>83.7</v>
      </c>
      <c r="S967" s="7"/>
      <c r="T967" s="7">
        <f t="shared" ca="1" si="153"/>
        <v>52</v>
      </c>
      <c r="U967" s="7" t="str">
        <f t="shared" si="154"/>
        <v>15688709</v>
      </c>
      <c r="V967" s="7"/>
      <c r="W967" s="7"/>
      <c r="X967" s="7"/>
      <c r="Y967" s="7"/>
      <c r="Z967" s="7"/>
      <c r="AA967" s="8">
        <f>+Tabla1[[#This Row],[FECHA DE
NACIMIENTO]]</f>
        <v>24377</v>
      </c>
      <c r="AB967" s="20">
        <v>3.1</v>
      </c>
      <c r="AC967" s="7"/>
      <c r="AD967" s="7" t="str">
        <f>IF(COUNTIF(D$1:D966,D967)=0,"OK","Duplicado")</f>
        <v>OK</v>
      </c>
      <c r="AE967" s="7" t="str">
        <f t="shared" ca="1" si="155"/>
        <v>Inactivo</v>
      </c>
      <c r="AF967" s="18" t="s">
        <v>3766</v>
      </c>
      <c r="AG967" s="9" t="str">
        <f t="shared" si="158"/>
        <v>CMAC</v>
      </c>
      <c r="AH967" s="7"/>
      <c r="AI967" s="7"/>
      <c r="AJ967" s="7"/>
      <c r="AK967" s="7"/>
      <c r="AL967" s="7"/>
      <c r="AM967" s="7"/>
      <c r="AN967" s="7"/>
      <c r="AO967" s="7" t="e">
        <f ca="1">SEPARARAPELLIDOS2018(Tabla1[[#This Row],[APELLIDOS Y NOMBRES]])</f>
        <v>#NAME?</v>
      </c>
      <c r="AP967" s="7">
        <f t="shared" ca="1" si="159"/>
        <v>0</v>
      </c>
      <c r="AQ967" s="7">
        <f t="shared" ca="1" si="160"/>
        <v>0</v>
      </c>
      <c r="AR967" s="7">
        <f t="shared" ca="1" si="161"/>
        <v>0</v>
      </c>
      <c r="AS967" s="7" t="e">
        <f ca="1">QuitarSimbolos(Tabla1[[#This Row],[CODTRA5]])</f>
        <v>#NAME?</v>
      </c>
      <c r="AT967" s="7" t="s">
        <v>1974</v>
      </c>
      <c r="AU967" s="7">
        <f t="shared" si="156"/>
        <v>2</v>
      </c>
      <c r="AV967" s="7">
        <v>1</v>
      </c>
      <c r="AW967" s="7" t="str">
        <f>+Tabla1[[#This Row],[DNI23]]</f>
        <v>15688709</v>
      </c>
      <c r="AX967" s="7">
        <v>604</v>
      </c>
      <c r="AY967" s="11">
        <f>+Tabla1[[#This Row],[FECHA DE
NACIMIENTO]]</f>
        <v>24377</v>
      </c>
      <c r="AZ967" s="7">
        <f ca="1">+Tabla1[[#This Row],[CODTRA6]]</f>
        <v>0</v>
      </c>
      <c r="BA967" s="7">
        <f ca="1">+Tabla1[[#This Row],[CODTRA7]]</f>
        <v>0</v>
      </c>
      <c r="BB967" s="7" t="e">
        <f ca="1">+Tabla1[[#This Row],[CODTRA8]]</f>
        <v>#NAME?</v>
      </c>
      <c r="BC967" s="7">
        <f>+Tabla1[[#This Row],[SEXO]]</f>
        <v>2</v>
      </c>
      <c r="BD967" s="7"/>
      <c r="BE967" s="7"/>
      <c r="BF967" s="7"/>
      <c r="BG967" s="19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</row>
    <row r="968" spans="1:88" ht="15" x14ac:dyDescent="0.25">
      <c r="A968">
        <v>967</v>
      </c>
      <c r="B968" s="28">
        <v>4061</v>
      </c>
      <c r="C968" s="28" t="s">
        <v>3755</v>
      </c>
      <c r="D968" s="45">
        <v>46657968</v>
      </c>
      <c r="E968" s="28" t="s">
        <v>3756</v>
      </c>
      <c r="F968" s="28" t="s">
        <v>1720</v>
      </c>
      <c r="G968" s="28" t="s">
        <v>1702</v>
      </c>
      <c r="H968" s="30">
        <f t="shared" si="157"/>
        <v>32878</v>
      </c>
      <c r="I968" s="28" t="s">
        <v>1720</v>
      </c>
      <c r="J968" s="28">
        <v>0</v>
      </c>
      <c r="K968" s="31">
        <v>0</v>
      </c>
      <c r="L968" s="7"/>
      <c r="M968" s="7"/>
      <c r="N968" s="7"/>
      <c r="O968" s="32" t="str">
        <f>"Retención Judicial "&amp;(Tabla1[[#This Row],[JUDICIAL]]*100)&amp;"%"</f>
        <v>Retención Judicial 0%</v>
      </c>
      <c r="P968" s="7"/>
      <c r="Q968" s="33">
        <f t="shared" si="162"/>
        <v>930</v>
      </c>
      <c r="R968" s="34">
        <f>+Tabla1[[#This Row],[MINIMO VITAL]]*9%</f>
        <v>83.7</v>
      </c>
      <c r="S968" s="7"/>
      <c r="T968" s="7">
        <f t="shared" ca="1" si="153"/>
        <v>29</v>
      </c>
      <c r="U968" s="7" t="str">
        <f t="shared" si="154"/>
        <v>46657968</v>
      </c>
      <c r="V968" s="7"/>
      <c r="W968" s="7"/>
      <c r="X968" s="7"/>
      <c r="Y968" s="7"/>
      <c r="Z968" s="7"/>
      <c r="AA968" s="8">
        <f>+Tabla1[[#This Row],[FECHA DE
NACIMIENTO]]</f>
        <v>32878</v>
      </c>
      <c r="AB968" s="20">
        <v>3.1</v>
      </c>
      <c r="AC968" s="7"/>
      <c r="AD968" s="7" t="str">
        <f>IF(COUNTIF(D$1:D967,D968)=0,"OK","Duplicado")</f>
        <v>OK</v>
      </c>
      <c r="AE968" s="7" t="str">
        <f t="shared" ca="1" si="155"/>
        <v>Inactivo</v>
      </c>
      <c r="AF968" s="18" t="s">
        <v>3767</v>
      </c>
      <c r="AG968" s="9" t="str">
        <f t="shared" si="158"/>
        <v>CMAC</v>
      </c>
      <c r="AH968" s="7"/>
      <c r="AI968" s="7"/>
      <c r="AJ968" s="7"/>
      <c r="AK968" s="7"/>
      <c r="AL968" s="7"/>
      <c r="AM968" s="7"/>
      <c r="AN968" s="7"/>
      <c r="AO968" s="7" t="e">
        <f ca="1">SEPARARAPELLIDOS2018(Tabla1[[#This Row],[APELLIDOS Y NOMBRES]])</f>
        <v>#NAME?</v>
      </c>
      <c r="AP968" s="7">
        <f t="shared" ca="1" si="159"/>
        <v>0</v>
      </c>
      <c r="AQ968" s="7">
        <f t="shared" ca="1" si="160"/>
        <v>0</v>
      </c>
      <c r="AR968" s="7">
        <f t="shared" ca="1" si="161"/>
        <v>0</v>
      </c>
      <c r="AS968" s="7" t="e">
        <f ca="1">QuitarSimbolos(Tabla1[[#This Row],[CODTRA5]])</f>
        <v>#NAME?</v>
      </c>
      <c r="AT968" s="7" t="s">
        <v>1974</v>
      </c>
      <c r="AU968" s="7">
        <f t="shared" si="156"/>
        <v>2</v>
      </c>
      <c r="AV968" s="7">
        <v>1</v>
      </c>
      <c r="AW968" s="7" t="str">
        <f>+Tabla1[[#This Row],[DNI23]]</f>
        <v>46657968</v>
      </c>
      <c r="AX968" s="7">
        <v>604</v>
      </c>
      <c r="AY968" s="11">
        <f>+Tabla1[[#This Row],[FECHA DE
NACIMIENTO]]</f>
        <v>32878</v>
      </c>
      <c r="AZ968" s="7">
        <f ca="1">+Tabla1[[#This Row],[CODTRA6]]</f>
        <v>0</v>
      </c>
      <c r="BA968" s="7">
        <f ca="1">+Tabla1[[#This Row],[CODTRA7]]</f>
        <v>0</v>
      </c>
      <c r="BB968" s="7" t="e">
        <f ca="1">+Tabla1[[#This Row],[CODTRA8]]</f>
        <v>#NAME?</v>
      </c>
      <c r="BC968" s="7">
        <f>+Tabla1[[#This Row],[SEXO]]</f>
        <v>2</v>
      </c>
      <c r="BD968" s="7"/>
      <c r="BE968" s="7"/>
      <c r="BF968" s="7"/>
      <c r="BG968" s="19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</row>
    <row r="969" spans="1:88" ht="15" x14ac:dyDescent="0.25">
      <c r="A969">
        <v>968</v>
      </c>
      <c r="B969" s="28">
        <v>4062</v>
      </c>
      <c r="C969" s="28" t="s">
        <v>3757</v>
      </c>
      <c r="D969" s="45">
        <v>45589883</v>
      </c>
      <c r="E969" s="28" t="s">
        <v>3758</v>
      </c>
      <c r="F969" s="28" t="s">
        <v>3759</v>
      </c>
      <c r="G969" s="28" t="s">
        <v>1742</v>
      </c>
      <c r="H969" s="30">
        <f t="shared" si="157"/>
        <v>32503</v>
      </c>
      <c r="I969" s="28" t="s">
        <v>1710</v>
      </c>
      <c r="J969" s="28">
        <v>0</v>
      </c>
      <c r="K969" s="31">
        <v>0</v>
      </c>
      <c r="L969" s="7"/>
      <c r="M969" s="7"/>
      <c r="N969" s="7"/>
      <c r="O969" s="32" t="str">
        <f>"Retención Judicial "&amp;(Tabla1[[#This Row],[JUDICIAL]]*100)&amp;"%"</f>
        <v>Retención Judicial 0%</v>
      </c>
      <c r="P969" s="7"/>
      <c r="Q969" s="33">
        <f t="shared" si="162"/>
        <v>930</v>
      </c>
      <c r="R969" s="34">
        <f>+Tabla1[[#This Row],[MINIMO VITAL]]*9%</f>
        <v>83.7</v>
      </c>
      <c r="S969" s="7"/>
      <c r="T969" s="7">
        <f t="shared" ca="1" si="153"/>
        <v>30</v>
      </c>
      <c r="U969" s="7" t="str">
        <f t="shared" si="154"/>
        <v>45589883</v>
      </c>
      <c r="V969" s="7"/>
      <c r="W969" s="7"/>
      <c r="X969" s="7"/>
      <c r="Y969" s="7"/>
      <c r="Z969" s="7"/>
      <c r="AA969" s="8">
        <f>+Tabla1[[#This Row],[FECHA DE
NACIMIENTO]]</f>
        <v>32503</v>
      </c>
      <c r="AB969" s="20">
        <v>3.1</v>
      </c>
      <c r="AC969" s="7"/>
      <c r="AD969" s="7" t="str">
        <f>IF(COUNTIF(D$1:D968,D969)=0,"OK","Duplicado")</f>
        <v>OK</v>
      </c>
      <c r="AE969" s="7" t="str">
        <f t="shared" ca="1" si="155"/>
        <v>Inactivo</v>
      </c>
      <c r="AF969" s="18" t="s">
        <v>3771</v>
      </c>
      <c r="AG969" s="9" t="str">
        <f t="shared" si="158"/>
        <v>CMAC</v>
      </c>
      <c r="AH969" s="7"/>
      <c r="AI969" s="7"/>
      <c r="AJ969" s="7"/>
      <c r="AK969" s="7"/>
      <c r="AL969" s="7"/>
      <c r="AM969" s="7"/>
      <c r="AN969" s="7"/>
      <c r="AO969" s="7" t="e">
        <f ca="1">SEPARARAPELLIDOS2018(Tabla1[[#This Row],[APELLIDOS Y NOMBRES]])</f>
        <v>#NAME?</v>
      </c>
      <c r="AP969" s="7">
        <f t="shared" ca="1" si="159"/>
        <v>0</v>
      </c>
      <c r="AQ969" s="7">
        <f t="shared" ca="1" si="160"/>
        <v>0</v>
      </c>
      <c r="AR969" s="7">
        <f t="shared" ca="1" si="161"/>
        <v>0</v>
      </c>
      <c r="AS969" s="7" t="e">
        <f ca="1">QuitarSimbolos(Tabla1[[#This Row],[CODTRA5]])</f>
        <v>#NAME?</v>
      </c>
      <c r="AT969" s="7" t="s">
        <v>1974</v>
      </c>
      <c r="AU969" s="7">
        <f t="shared" si="156"/>
        <v>2</v>
      </c>
      <c r="AV969" s="7">
        <v>1</v>
      </c>
      <c r="AW969" s="7" t="str">
        <f>+Tabla1[[#This Row],[DNI23]]</f>
        <v>45589883</v>
      </c>
      <c r="AX969" s="7">
        <v>604</v>
      </c>
      <c r="AY969" s="11">
        <f>+Tabla1[[#This Row],[FECHA DE
NACIMIENTO]]</f>
        <v>32503</v>
      </c>
      <c r="AZ969" s="7">
        <f ca="1">+Tabla1[[#This Row],[CODTRA6]]</f>
        <v>0</v>
      </c>
      <c r="BA969" s="7">
        <f ca="1">+Tabla1[[#This Row],[CODTRA7]]</f>
        <v>0</v>
      </c>
      <c r="BB969" s="7" t="e">
        <f ca="1">+Tabla1[[#This Row],[CODTRA8]]</f>
        <v>#NAME?</v>
      </c>
      <c r="BC969" s="7">
        <f>+Tabla1[[#This Row],[SEXO]]</f>
        <v>2</v>
      </c>
      <c r="BD969" s="7"/>
      <c r="BE969" s="7"/>
      <c r="BF969" s="7"/>
      <c r="BG969" s="19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</row>
    <row r="970" spans="1:88" ht="15" x14ac:dyDescent="0.25">
      <c r="A970">
        <v>969</v>
      </c>
      <c r="B970" s="28">
        <v>4063</v>
      </c>
      <c r="C970" s="28" t="s">
        <v>3760</v>
      </c>
      <c r="D970" s="45">
        <v>48756267</v>
      </c>
      <c r="E970" s="28" t="s">
        <v>3761</v>
      </c>
      <c r="F970" s="28" t="s">
        <v>1720</v>
      </c>
      <c r="G970" s="28" t="s">
        <v>1702</v>
      </c>
      <c r="H970" s="30">
        <f t="shared" si="157"/>
        <v>34978</v>
      </c>
      <c r="I970" s="28" t="s">
        <v>1720</v>
      </c>
      <c r="J970" s="28">
        <v>0</v>
      </c>
      <c r="K970" s="31">
        <v>0</v>
      </c>
      <c r="L970" s="7"/>
      <c r="M970" s="7"/>
      <c r="N970" s="7"/>
      <c r="O970" s="32" t="str">
        <f>"Retención Judicial "&amp;(Tabla1[[#This Row],[JUDICIAL]]*100)&amp;"%"</f>
        <v>Retención Judicial 0%</v>
      </c>
      <c r="P970" s="7"/>
      <c r="Q970" s="33">
        <f t="shared" si="162"/>
        <v>930</v>
      </c>
      <c r="R970" s="34">
        <f>+Tabla1[[#This Row],[MINIMO VITAL]]*9%</f>
        <v>83.7</v>
      </c>
      <c r="S970" s="7"/>
      <c r="T970" s="7">
        <f t="shared" ca="1" si="153"/>
        <v>23</v>
      </c>
      <c r="U970" s="7" t="str">
        <f t="shared" si="154"/>
        <v>48756267</v>
      </c>
      <c r="V970" s="7"/>
      <c r="W970" s="7"/>
      <c r="X970" s="7"/>
      <c r="Y970" s="7"/>
      <c r="Z970" s="7"/>
      <c r="AA970" s="8">
        <f>+Tabla1[[#This Row],[FECHA DE
NACIMIENTO]]</f>
        <v>34978</v>
      </c>
      <c r="AB970" s="20"/>
      <c r="AC970" s="7"/>
      <c r="AD970" s="7" t="str">
        <f>IF(COUNTIF(D$1:D969,D970)=0,"OK","Duplicado")</f>
        <v>OK</v>
      </c>
      <c r="AE970" s="7" t="str">
        <f t="shared" ca="1" si="155"/>
        <v>Inactivo</v>
      </c>
      <c r="AF970" s="18" t="s">
        <v>3768</v>
      </c>
      <c r="AG970" s="9" t="str">
        <f t="shared" si="158"/>
        <v>CMAC</v>
      </c>
      <c r="AH970" s="7"/>
      <c r="AI970" s="7"/>
      <c r="AJ970" s="7"/>
      <c r="AK970" s="7"/>
      <c r="AL970" s="7"/>
      <c r="AM970" s="7"/>
      <c r="AN970" s="7"/>
      <c r="AO970" s="7" t="e">
        <f ca="1">SEPARARAPELLIDOS2018(Tabla1[[#This Row],[APELLIDOS Y NOMBRES]])</f>
        <v>#NAME?</v>
      </c>
      <c r="AP970" s="7">
        <f t="shared" ca="1" si="159"/>
        <v>0</v>
      </c>
      <c r="AQ970" s="7">
        <f t="shared" ca="1" si="160"/>
        <v>0</v>
      </c>
      <c r="AR970" s="7">
        <f t="shared" ca="1" si="161"/>
        <v>0</v>
      </c>
      <c r="AS970" s="7" t="e">
        <f ca="1">QuitarSimbolos(Tabla1[[#This Row],[CODTRA5]])</f>
        <v>#NAME?</v>
      </c>
      <c r="AT970" s="7" t="s">
        <v>1703</v>
      </c>
      <c r="AU970" s="7">
        <f t="shared" si="156"/>
        <v>1</v>
      </c>
      <c r="AV970" s="7">
        <v>1</v>
      </c>
      <c r="AW970" s="7" t="str">
        <f>+Tabla1[[#This Row],[DNI23]]</f>
        <v>48756267</v>
      </c>
      <c r="AX970" s="7">
        <v>604</v>
      </c>
      <c r="AY970" s="11">
        <f>+Tabla1[[#This Row],[FECHA DE
NACIMIENTO]]</f>
        <v>34978</v>
      </c>
      <c r="AZ970" s="7">
        <f ca="1">+Tabla1[[#This Row],[CODTRA6]]</f>
        <v>0</v>
      </c>
      <c r="BA970" s="7">
        <f ca="1">+Tabla1[[#This Row],[CODTRA7]]</f>
        <v>0</v>
      </c>
      <c r="BB970" s="7" t="e">
        <f ca="1">+Tabla1[[#This Row],[CODTRA8]]</f>
        <v>#NAME?</v>
      </c>
      <c r="BC970" s="7">
        <f>+Tabla1[[#This Row],[SEXO]]</f>
        <v>1</v>
      </c>
      <c r="BD970" s="7"/>
      <c r="BE970" s="7"/>
      <c r="BF970" s="7"/>
      <c r="BG970" s="19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</row>
    <row r="971" spans="1:88" ht="15" x14ac:dyDescent="0.25">
      <c r="A971">
        <v>970</v>
      </c>
      <c r="B971" s="7">
        <v>4064</v>
      </c>
      <c r="C971" s="7" t="s">
        <v>3774</v>
      </c>
      <c r="D971" s="48">
        <v>41494242</v>
      </c>
      <c r="E971" s="7" t="s">
        <v>3775</v>
      </c>
      <c r="F971" s="7" t="s">
        <v>1720</v>
      </c>
      <c r="G971" s="7" t="s">
        <v>1702</v>
      </c>
      <c r="H971" s="30">
        <f t="shared" si="157"/>
        <v>30032</v>
      </c>
      <c r="I971" s="7" t="s">
        <v>1720</v>
      </c>
      <c r="J971" s="7"/>
      <c r="K971" s="32">
        <v>0</v>
      </c>
      <c r="L971" s="7"/>
      <c r="M971" s="7"/>
      <c r="N971" s="7"/>
      <c r="O971" s="7" t="str">
        <f>"Retención Judicial "&amp;(Tabla1[[#This Row],[JUDICIAL]]*100)&amp;"%"</f>
        <v>Retención Judicial 0%</v>
      </c>
      <c r="P971" s="7"/>
      <c r="Q971" s="33">
        <f t="shared" si="162"/>
        <v>930</v>
      </c>
      <c r="R971" s="34">
        <f>+Tabla1[[#This Row],[MINIMO VITAL]]*9%</f>
        <v>83.7</v>
      </c>
      <c r="S971" s="7"/>
      <c r="T971" s="7">
        <f t="shared" ca="1" si="153"/>
        <v>37</v>
      </c>
      <c r="U971" s="7" t="str">
        <f t="shared" si="154"/>
        <v>41494242</v>
      </c>
      <c r="V971" s="7"/>
      <c r="W971" s="7"/>
      <c r="X971" s="7"/>
      <c r="Y971" s="7"/>
      <c r="Z971" s="7"/>
      <c r="AA971" s="8">
        <f>+Tabla1[[#This Row],[FECHA DE
NACIMIENTO]]</f>
        <v>30032</v>
      </c>
      <c r="AB971" s="20"/>
      <c r="AC971" s="7"/>
      <c r="AD971" s="7" t="str">
        <f>IF(COUNTIF(D$1:D970,D971)=0,"OK","Duplicado")</f>
        <v>OK</v>
      </c>
      <c r="AE971" s="7" t="str">
        <f t="shared" ca="1" si="155"/>
        <v>Inactivo</v>
      </c>
      <c r="AF971" s="7" t="s">
        <v>3776</v>
      </c>
      <c r="AG971" s="9" t="str">
        <f t="shared" si="158"/>
        <v>CMAC</v>
      </c>
      <c r="AH971" s="7"/>
      <c r="AI971" s="7"/>
      <c r="AJ971" s="7"/>
      <c r="AK971" s="7"/>
      <c r="AL971" s="7"/>
      <c r="AM971" s="7"/>
      <c r="AN971" s="7"/>
      <c r="AO971" s="7" t="e">
        <f ca="1">SEPARARAPELLIDOS2018(Tabla1[[#This Row],[APELLIDOS Y NOMBRES]])</f>
        <v>#NAME?</v>
      </c>
      <c r="AP971" s="14">
        <f t="shared" ref="AP971:AP976" ca="1" si="163">IFERROR(IF(AO971="","",MID((REPLACE((AO971),(SEARCH("@",(AO971))),1,"")),(SEARCH("@",(REPLACE((AO971),(SEARCH("@",(AO971))),1,""))))+1,((LEN((REPLACE((AO971),(SEARCH("@",(AO971))),1,""))))-(SEARCH("@",(REPLACE((AO971),(SEARCH("@",(AO971))),1,""))))))),)</f>
        <v>0</v>
      </c>
      <c r="AQ971" s="14">
        <f t="shared" ref="AQ971:AQ976" ca="1" si="164">IFERROR(IF(AO971="","",LEFT(AO971,(SEARCH("@",AO971))-1)),)</f>
        <v>0</v>
      </c>
      <c r="AR971" s="14">
        <f t="shared" ref="AR971:AR976" ca="1" si="165">IFERROR(IF(AO971="","",LEFT((RIGHT(AO971,(LEN(AO971))-(SEARCH("@",AO971)))),(SEARCH("@",(RIGHT(AO971,(LEN(AO971))-(SEARCH("@",AO971))))))-1)),)</f>
        <v>0</v>
      </c>
      <c r="AS971" s="14" t="e">
        <f ca="1">QuitarSimbolos(Tabla1[[#This Row],[CODTRA5]])</f>
        <v>#NAME?</v>
      </c>
      <c r="AT971" s="14"/>
      <c r="AU971" s="14" t="str">
        <f t="shared" ref="AU971:AU976" si="166">IF(AT971="","",IF(AT971="MASCULINO",1,2))</f>
        <v/>
      </c>
      <c r="AV971" s="14"/>
      <c r="AW971" s="14" t="str">
        <f>+Tabla1[[#This Row],[DNI23]]</f>
        <v>41494242</v>
      </c>
      <c r="AX971" s="14"/>
      <c r="AY971" s="16">
        <f>+Tabla1[[#This Row],[FECHA DE
NACIMIENTO]]</f>
        <v>30032</v>
      </c>
      <c r="AZ971" s="14">
        <f ca="1">+Tabla1[[#This Row],[CODTRA6]]</f>
        <v>0</v>
      </c>
      <c r="BA971" s="14">
        <f ca="1">+Tabla1[[#This Row],[CODTRA7]]</f>
        <v>0</v>
      </c>
      <c r="BB971" s="14" t="e">
        <f ca="1">+Tabla1[[#This Row],[CODTRA8]]</f>
        <v>#NAME?</v>
      </c>
      <c r="BC971" s="14" t="str">
        <f>+Tabla1[[#This Row],[SEXO]]</f>
        <v/>
      </c>
      <c r="BD971" s="14"/>
      <c r="BE971" s="14"/>
      <c r="BF971" s="14"/>
      <c r="BG971" s="22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</row>
    <row r="972" spans="1:88" ht="15" x14ac:dyDescent="0.25">
      <c r="A972">
        <v>971</v>
      </c>
      <c r="B972" s="7">
        <v>4065</v>
      </c>
      <c r="C972" s="7" t="s">
        <v>3777</v>
      </c>
      <c r="D972" s="48">
        <v>29500370</v>
      </c>
      <c r="E972" s="7" t="s">
        <v>3778</v>
      </c>
      <c r="F972" s="7" t="s">
        <v>1720</v>
      </c>
      <c r="G972" s="7" t="s">
        <v>1702</v>
      </c>
      <c r="H972" s="30">
        <f t="shared" si="157"/>
        <v>22274</v>
      </c>
      <c r="I972" s="7" t="s">
        <v>1720</v>
      </c>
      <c r="J972" s="7"/>
      <c r="K972" s="32">
        <v>0</v>
      </c>
      <c r="L972" s="7"/>
      <c r="M972" s="7"/>
      <c r="N972" s="7"/>
      <c r="O972" s="7" t="str">
        <f>"Retención Judicial "&amp;(Tabla1[[#This Row],[JUDICIAL]]*100)&amp;"%"</f>
        <v>Retención Judicial 0%</v>
      </c>
      <c r="P972" s="7"/>
      <c r="Q972" s="33">
        <f t="shared" si="162"/>
        <v>930</v>
      </c>
      <c r="R972" s="34">
        <f>+Tabla1[[#This Row],[MINIMO VITAL]]*9%</f>
        <v>83.7</v>
      </c>
      <c r="S972" s="7"/>
      <c r="T972" s="7">
        <f t="shared" ca="1" si="153"/>
        <v>58</v>
      </c>
      <c r="U972" s="7" t="str">
        <f t="shared" si="154"/>
        <v>29500370</v>
      </c>
      <c r="V972" s="7"/>
      <c r="W972" s="7"/>
      <c r="X972" s="7"/>
      <c r="Y972" s="7"/>
      <c r="Z972" s="7"/>
      <c r="AA972" s="8">
        <f>+Tabla1[[#This Row],[FECHA DE
NACIMIENTO]]</f>
        <v>22274</v>
      </c>
      <c r="AB972" s="20"/>
      <c r="AC972" s="7"/>
      <c r="AD972" s="7" t="str">
        <f>IF(COUNTIF(D$1:D971,D972)=0,"OK","Duplicado")</f>
        <v>OK</v>
      </c>
      <c r="AE972" s="7" t="str">
        <f t="shared" ca="1" si="155"/>
        <v>Inactivo</v>
      </c>
      <c r="AF972" s="7" t="s">
        <v>3779</v>
      </c>
      <c r="AG972" s="9" t="str">
        <f t="shared" si="158"/>
        <v>CMAC</v>
      </c>
      <c r="AH972" s="7"/>
      <c r="AI972" s="7"/>
      <c r="AJ972" s="7"/>
      <c r="AK972" s="7"/>
      <c r="AL972" s="7"/>
      <c r="AM972" s="7"/>
      <c r="AN972" s="7"/>
      <c r="AO972" s="7" t="e">
        <f ca="1">SEPARARAPELLIDOS2018(Tabla1[[#This Row],[APELLIDOS Y NOMBRES]])</f>
        <v>#NAME?</v>
      </c>
      <c r="AP972" s="14">
        <f t="shared" ca="1" si="163"/>
        <v>0</v>
      </c>
      <c r="AQ972" s="14">
        <f t="shared" ca="1" si="164"/>
        <v>0</v>
      </c>
      <c r="AR972" s="14">
        <f t="shared" ca="1" si="165"/>
        <v>0</v>
      </c>
      <c r="AS972" s="14" t="e">
        <f ca="1">QuitarSimbolos(Tabla1[[#This Row],[CODTRA5]])</f>
        <v>#NAME?</v>
      </c>
      <c r="AT972" s="14"/>
      <c r="AU972" s="14" t="str">
        <f t="shared" si="166"/>
        <v/>
      </c>
      <c r="AV972" s="14"/>
      <c r="AW972" s="14" t="str">
        <f>+Tabla1[[#This Row],[DNI23]]</f>
        <v>29500370</v>
      </c>
      <c r="AX972" s="14"/>
      <c r="AY972" s="16">
        <f>+Tabla1[[#This Row],[FECHA DE
NACIMIENTO]]</f>
        <v>22274</v>
      </c>
      <c r="AZ972" s="14">
        <f ca="1">+Tabla1[[#This Row],[CODTRA6]]</f>
        <v>0</v>
      </c>
      <c r="BA972" s="14">
        <f ca="1">+Tabla1[[#This Row],[CODTRA7]]</f>
        <v>0</v>
      </c>
      <c r="BB972" s="14" t="e">
        <f ca="1">+Tabla1[[#This Row],[CODTRA8]]</f>
        <v>#NAME?</v>
      </c>
      <c r="BC972" s="14" t="str">
        <f>+Tabla1[[#This Row],[SEXO]]</f>
        <v/>
      </c>
      <c r="BD972" s="14"/>
      <c r="BE972" s="14"/>
      <c r="BF972" s="14"/>
      <c r="BG972" s="22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</row>
    <row r="973" spans="1:88" ht="15" x14ac:dyDescent="0.25">
      <c r="A973">
        <v>972</v>
      </c>
      <c r="B973" s="7">
        <v>4066</v>
      </c>
      <c r="C973" s="7" t="s">
        <v>3780</v>
      </c>
      <c r="D973" s="48">
        <v>70762869</v>
      </c>
      <c r="E973" s="7" t="s">
        <v>3781</v>
      </c>
      <c r="F973" s="7" t="s">
        <v>1720</v>
      </c>
      <c r="G973" s="7" t="s">
        <v>1702</v>
      </c>
      <c r="H973" s="30">
        <f t="shared" si="157"/>
        <v>33108</v>
      </c>
      <c r="I973" s="7" t="s">
        <v>1720</v>
      </c>
      <c r="J973" s="7"/>
      <c r="K973" s="32">
        <v>0</v>
      </c>
      <c r="L973" s="7"/>
      <c r="M973" s="7"/>
      <c r="N973" s="7"/>
      <c r="O973" s="7" t="str">
        <f>"Retención Judicial "&amp;(Tabla1[[#This Row],[JUDICIAL]]*100)&amp;"%"</f>
        <v>Retención Judicial 0%</v>
      </c>
      <c r="P973" s="7"/>
      <c r="Q973" s="33">
        <f t="shared" si="162"/>
        <v>930</v>
      </c>
      <c r="R973" s="34">
        <f>+Tabla1[[#This Row],[MINIMO VITAL]]*9%</f>
        <v>83.7</v>
      </c>
      <c r="S973" s="7"/>
      <c r="T973" s="7">
        <f t="shared" ca="1" si="153"/>
        <v>28</v>
      </c>
      <c r="U973" s="7" t="str">
        <f t="shared" si="154"/>
        <v>70762869</v>
      </c>
      <c r="V973" s="7"/>
      <c r="W973" s="7"/>
      <c r="X973" s="7"/>
      <c r="Y973" s="7"/>
      <c r="Z973" s="7"/>
      <c r="AA973" s="8">
        <f>+Tabla1[[#This Row],[FECHA DE
NACIMIENTO]]</f>
        <v>33108</v>
      </c>
      <c r="AB973" s="20"/>
      <c r="AC973" s="7"/>
      <c r="AD973" s="7" t="str">
        <f>IF(COUNTIF(D$1:D972,D973)=0,"OK","Duplicado")</f>
        <v>OK</v>
      </c>
      <c r="AE973" s="7" t="str">
        <f t="shared" ca="1" si="155"/>
        <v>Inactivo</v>
      </c>
      <c r="AF973" s="7" t="s">
        <v>3782</v>
      </c>
      <c r="AG973" s="9" t="str">
        <f t="shared" si="158"/>
        <v>CMAC</v>
      </c>
      <c r="AH973" s="7"/>
      <c r="AI973" s="7"/>
      <c r="AJ973" s="7"/>
      <c r="AK973" s="7"/>
      <c r="AL973" s="7"/>
      <c r="AM973" s="7"/>
      <c r="AN973" s="7"/>
      <c r="AO973" s="7" t="e">
        <f ca="1">SEPARARAPELLIDOS2018(Tabla1[[#This Row],[APELLIDOS Y NOMBRES]])</f>
        <v>#NAME?</v>
      </c>
      <c r="AP973" s="14">
        <f t="shared" ca="1" si="163"/>
        <v>0</v>
      </c>
      <c r="AQ973" s="14">
        <f t="shared" ca="1" si="164"/>
        <v>0</v>
      </c>
      <c r="AR973" s="14">
        <f t="shared" ca="1" si="165"/>
        <v>0</v>
      </c>
      <c r="AS973" s="14" t="e">
        <f ca="1">QuitarSimbolos(Tabla1[[#This Row],[CODTRA5]])</f>
        <v>#NAME?</v>
      </c>
      <c r="AT973" s="14"/>
      <c r="AU973" s="14" t="str">
        <f t="shared" si="166"/>
        <v/>
      </c>
      <c r="AV973" s="14"/>
      <c r="AW973" s="14" t="str">
        <f>+Tabla1[[#This Row],[DNI23]]</f>
        <v>70762869</v>
      </c>
      <c r="AX973" s="14"/>
      <c r="AY973" s="16">
        <f>+Tabla1[[#This Row],[FECHA DE
NACIMIENTO]]</f>
        <v>33108</v>
      </c>
      <c r="AZ973" s="14">
        <f ca="1">+Tabla1[[#This Row],[CODTRA6]]</f>
        <v>0</v>
      </c>
      <c r="BA973" s="14">
        <f ca="1">+Tabla1[[#This Row],[CODTRA7]]</f>
        <v>0</v>
      </c>
      <c r="BB973" s="14" t="e">
        <f ca="1">+Tabla1[[#This Row],[CODTRA8]]</f>
        <v>#NAME?</v>
      </c>
      <c r="BC973" s="14" t="str">
        <f>+Tabla1[[#This Row],[SEXO]]</f>
        <v/>
      </c>
      <c r="BD973" s="14"/>
      <c r="BE973" s="14"/>
      <c r="BF973" s="14"/>
      <c r="BG973" s="22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</row>
    <row r="974" spans="1:88" ht="15" x14ac:dyDescent="0.25">
      <c r="A974">
        <v>973</v>
      </c>
      <c r="B974" s="7">
        <v>4067</v>
      </c>
      <c r="C974" s="7" t="s">
        <v>3783</v>
      </c>
      <c r="D974" s="48">
        <v>40842798</v>
      </c>
      <c r="E974" s="7" t="s">
        <v>3787</v>
      </c>
      <c r="F974" s="7" t="s">
        <v>1720</v>
      </c>
      <c r="G974" s="7" t="s">
        <v>1702</v>
      </c>
      <c r="H974" s="30">
        <f t="shared" si="157"/>
        <v>29600</v>
      </c>
      <c r="I974" s="7" t="s">
        <v>1720</v>
      </c>
      <c r="J974" s="7"/>
      <c r="K974" s="32">
        <v>0</v>
      </c>
      <c r="L974" s="7"/>
      <c r="M974" s="7"/>
      <c r="N974" s="7"/>
      <c r="O974" s="7" t="str">
        <f>"Retención Judicial "&amp;(Tabla1[[#This Row],[JUDICIAL]]*100)&amp;"%"</f>
        <v>Retención Judicial 0%</v>
      </c>
      <c r="P974" s="7"/>
      <c r="Q974" s="33">
        <f t="shared" si="162"/>
        <v>930</v>
      </c>
      <c r="R974" s="34">
        <f>+Tabla1[[#This Row],[MINIMO VITAL]]*9%</f>
        <v>83.7</v>
      </c>
      <c r="S974" s="7"/>
      <c r="T974" s="7">
        <f t="shared" ca="1" si="153"/>
        <v>38</v>
      </c>
      <c r="U974" s="7" t="str">
        <f t="shared" si="154"/>
        <v>40842798</v>
      </c>
      <c r="V974" s="7"/>
      <c r="W974" s="7"/>
      <c r="X974" s="7"/>
      <c r="Y974" s="7"/>
      <c r="Z974" s="7"/>
      <c r="AA974" s="8">
        <f>+Tabla1[[#This Row],[FECHA DE
NACIMIENTO]]</f>
        <v>29600</v>
      </c>
      <c r="AB974" s="20">
        <v>3.1</v>
      </c>
      <c r="AC974" s="7"/>
      <c r="AD974" s="7" t="str">
        <f>IF(COUNTIF(D$1:D973,D974)=0,"OK","Duplicado")</f>
        <v>OK</v>
      </c>
      <c r="AE974" s="7" t="str">
        <f t="shared" ca="1" si="155"/>
        <v>Inactivo</v>
      </c>
      <c r="AF974" s="18" t="s">
        <v>3786</v>
      </c>
      <c r="AG974" s="9" t="str">
        <f t="shared" si="158"/>
        <v>CMAC</v>
      </c>
      <c r="AH974" s="7"/>
      <c r="AI974" s="7"/>
      <c r="AJ974" s="7"/>
      <c r="AK974" s="7"/>
      <c r="AL974" s="7"/>
      <c r="AM974" s="7"/>
      <c r="AN974" s="7"/>
      <c r="AO974" s="7" t="e">
        <f ca="1">SEPARARAPELLIDOS2018(Tabla1[[#This Row],[APELLIDOS Y NOMBRES]])</f>
        <v>#NAME?</v>
      </c>
      <c r="AP974" s="14">
        <f t="shared" ca="1" si="163"/>
        <v>0</v>
      </c>
      <c r="AQ974" s="14">
        <f t="shared" ca="1" si="164"/>
        <v>0</v>
      </c>
      <c r="AR974" s="14">
        <f t="shared" ca="1" si="165"/>
        <v>0</v>
      </c>
      <c r="AS974" s="14" t="e">
        <f ca="1">QuitarSimbolos(Tabla1[[#This Row],[CODTRA5]])</f>
        <v>#NAME?</v>
      </c>
      <c r="AT974" s="14"/>
      <c r="AU974" s="14" t="str">
        <f t="shared" si="166"/>
        <v/>
      </c>
      <c r="AV974" s="14"/>
      <c r="AW974" s="14" t="str">
        <f>+Tabla1[[#This Row],[DNI23]]</f>
        <v>40842798</v>
      </c>
      <c r="AX974" s="14"/>
      <c r="AY974" s="16">
        <f>+Tabla1[[#This Row],[FECHA DE
NACIMIENTO]]</f>
        <v>29600</v>
      </c>
      <c r="AZ974" s="14">
        <f ca="1">+Tabla1[[#This Row],[CODTRA6]]</f>
        <v>0</v>
      </c>
      <c r="BA974" s="14">
        <f ca="1">+Tabla1[[#This Row],[CODTRA7]]</f>
        <v>0</v>
      </c>
      <c r="BB974" s="14" t="e">
        <f ca="1">+Tabla1[[#This Row],[CODTRA8]]</f>
        <v>#NAME?</v>
      </c>
      <c r="BC974" s="14" t="str">
        <f>+Tabla1[[#This Row],[SEXO]]</f>
        <v/>
      </c>
      <c r="BD974" s="14"/>
      <c r="BE974" s="14"/>
      <c r="BF974" s="14"/>
      <c r="BG974" s="22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</row>
    <row r="975" spans="1:88" ht="15" x14ac:dyDescent="0.25">
      <c r="A975">
        <v>974</v>
      </c>
      <c r="B975" s="7">
        <v>4068</v>
      </c>
      <c r="C975" s="7" t="s">
        <v>3784</v>
      </c>
      <c r="D975" s="48">
        <v>30675962</v>
      </c>
      <c r="E975" s="44" t="s">
        <v>3788</v>
      </c>
      <c r="F975" s="7" t="s">
        <v>3785</v>
      </c>
      <c r="G975" s="7" t="s">
        <v>1742</v>
      </c>
      <c r="H975" s="30">
        <f t="shared" si="157"/>
        <v>26190</v>
      </c>
      <c r="I975" s="7" t="s">
        <v>1710</v>
      </c>
      <c r="J975" s="7"/>
      <c r="K975" s="32">
        <v>0</v>
      </c>
      <c r="L975" s="7"/>
      <c r="M975" s="7"/>
      <c r="N975" s="7"/>
      <c r="O975" s="7" t="str">
        <f>"Retención Judicial "&amp;(Tabla1[[#This Row],[JUDICIAL]]*100)&amp;"%"</f>
        <v>Retención Judicial 0%</v>
      </c>
      <c r="P975" s="7"/>
      <c r="Q975" s="33">
        <f t="shared" si="162"/>
        <v>930</v>
      </c>
      <c r="R975" s="34">
        <f>+Tabla1[[#This Row],[MINIMO VITAL]]*9%</f>
        <v>83.7</v>
      </c>
      <c r="S975" s="7"/>
      <c r="T975" s="7">
        <f t="shared" ca="1" si="153"/>
        <v>47</v>
      </c>
      <c r="U975" s="7" t="str">
        <f t="shared" si="154"/>
        <v>30675962</v>
      </c>
      <c r="V975" s="7"/>
      <c r="W975" s="7"/>
      <c r="X975" s="7"/>
      <c r="Y975" s="7"/>
      <c r="Z975" s="7"/>
      <c r="AA975" s="8">
        <f>+Tabla1[[#This Row],[FECHA DE
NACIMIENTO]]</f>
        <v>26190</v>
      </c>
      <c r="AB975" s="20">
        <v>3.1</v>
      </c>
      <c r="AC975" s="7"/>
      <c r="AD975" s="7" t="str">
        <f>IF(COUNTIF(D$1:D974,D975)=0,"OK","Duplicado")</f>
        <v>OK</v>
      </c>
      <c r="AE975" s="7" t="str">
        <f t="shared" ca="1" si="155"/>
        <v>Inactivo</v>
      </c>
      <c r="AF975" s="18" t="s">
        <v>3829</v>
      </c>
      <c r="AG975" s="9" t="str">
        <f t="shared" si="158"/>
        <v>CMAC</v>
      </c>
      <c r="AH975" s="7"/>
      <c r="AI975" s="7"/>
      <c r="AJ975" s="7"/>
      <c r="AK975" s="7"/>
      <c r="AL975" s="7"/>
      <c r="AM975" s="7"/>
      <c r="AN975" s="7"/>
      <c r="AO975" s="7" t="e">
        <f ca="1">SEPARARAPELLIDOS2018(Tabla1[[#This Row],[APELLIDOS Y NOMBRES]])</f>
        <v>#NAME?</v>
      </c>
      <c r="AP975" s="14">
        <f t="shared" ca="1" si="163"/>
        <v>0</v>
      </c>
      <c r="AQ975" s="14">
        <f t="shared" ca="1" si="164"/>
        <v>0</v>
      </c>
      <c r="AR975" s="14">
        <f t="shared" ca="1" si="165"/>
        <v>0</v>
      </c>
      <c r="AS975" s="14" t="e">
        <f ca="1">QuitarSimbolos(Tabla1[[#This Row],[CODTRA5]])</f>
        <v>#NAME?</v>
      </c>
      <c r="AT975" s="14"/>
      <c r="AU975" s="14" t="str">
        <f t="shared" si="166"/>
        <v/>
      </c>
      <c r="AV975" s="14"/>
      <c r="AW975" s="14" t="str">
        <f>+Tabla1[[#This Row],[DNI23]]</f>
        <v>30675962</v>
      </c>
      <c r="AX975" s="14"/>
      <c r="AY975" s="16">
        <f>+Tabla1[[#This Row],[FECHA DE
NACIMIENTO]]</f>
        <v>26190</v>
      </c>
      <c r="AZ975" s="14">
        <f ca="1">+Tabla1[[#This Row],[CODTRA6]]</f>
        <v>0</v>
      </c>
      <c r="BA975" s="14">
        <f ca="1">+Tabla1[[#This Row],[CODTRA7]]</f>
        <v>0</v>
      </c>
      <c r="BB975" s="14" t="e">
        <f ca="1">+Tabla1[[#This Row],[CODTRA8]]</f>
        <v>#NAME?</v>
      </c>
      <c r="BC975" s="14" t="str">
        <f>+Tabla1[[#This Row],[SEXO]]</f>
        <v/>
      </c>
      <c r="BD975" s="14"/>
      <c r="BE975" s="14"/>
      <c r="BF975" s="14"/>
      <c r="BG975" s="22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</row>
    <row r="976" spans="1:88" ht="15" x14ac:dyDescent="0.25">
      <c r="A976">
        <v>975</v>
      </c>
      <c r="B976" s="7">
        <v>4069</v>
      </c>
      <c r="C976" s="7" t="s">
        <v>3789</v>
      </c>
      <c r="D976" s="48">
        <v>71991212</v>
      </c>
      <c r="E976" s="7" t="s">
        <v>3790</v>
      </c>
      <c r="F976" s="7" t="s">
        <v>1720</v>
      </c>
      <c r="G976" s="7" t="s">
        <v>1702</v>
      </c>
      <c r="H976" s="30">
        <f t="shared" si="157"/>
        <v>97</v>
      </c>
      <c r="I976" s="7" t="s">
        <v>1720</v>
      </c>
      <c r="J976" s="7"/>
      <c r="K976" s="32">
        <v>0</v>
      </c>
      <c r="L976" s="7"/>
      <c r="M976" s="7"/>
      <c r="N976" s="7"/>
      <c r="O976" s="7" t="str">
        <f>"Retención Judicial "&amp;(Tabla1[[#This Row],[JUDICIAL]]*100)&amp;"%"</f>
        <v>Retención Judicial 0%</v>
      </c>
      <c r="P976" s="7"/>
      <c r="Q976" s="33">
        <f t="shared" si="162"/>
        <v>930</v>
      </c>
      <c r="R976" s="34">
        <f>+Tabla1[[#This Row],[MINIMO VITAL]]*9%</f>
        <v>83.7</v>
      </c>
      <c r="S976" s="7"/>
      <c r="T976" s="7">
        <f t="shared" ca="1" si="153"/>
        <v>119</v>
      </c>
      <c r="U976" s="7" t="str">
        <f t="shared" si="154"/>
        <v>71991212</v>
      </c>
      <c r="V976" s="7"/>
      <c r="W976" s="7"/>
      <c r="X976" s="7"/>
      <c r="Y976" s="7"/>
      <c r="Z976" s="7"/>
      <c r="AA976" s="8">
        <f>+Tabla1[[#This Row],[FECHA DE
NACIMIENTO]]</f>
        <v>97</v>
      </c>
      <c r="AB976" s="20"/>
      <c r="AC976" s="7"/>
      <c r="AD976" s="7" t="str">
        <f>IF(COUNTIF(D$1:D975,D976)=0,"OK","Duplicado")</f>
        <v>OK</v>
      </c>
      <c r="AE976" s="7" t="str">
        <f t="shared" ca="1" si="155"/>
        <v>Inactivo</v>
      </c>
      <c r="AF976" s="18" t="s">
        <v>3828</v>
      </c>
      <c r="AG976" s="9" t="str">
        <f t="shared" si="158"/>
        <v>CMAC</v>
      </c>
      <c r="AH976" s="7"/>
      <c r="AI976" s="7"/>
      <c r="AJ976" s="7"/>
      <c r="AK976" s="7"/>
      <c r="AL976" s="7"/>
      <c r="AM976" s="7"/>
      <c r="AN976" s="7"/>
      <c r="AO976" s="7" t="e">
        <f ca="1">SEPARARAPELLIDOS2018(Tabla1[[#This Row],[APELLIDOS Y NOMBRES]])</f>
        <v>#NAME?</v>
      </c>
      <c r="AP976" s="14">
        <f t="shared" ca="1" si="163"/>
        <v>0</v>
      </c>
      <c r="AQ976" s="14">
        <f t="shared" ca="1" si="164"/>
        <v>0</v>
      </c>
      <c r="AR976" s="14">
        <f t="shared" ca="1" si="165"/>
        <v>0</v>
      </c>
      <c r="AS976" s="14" t="e">
        <f ca="1">QuitarSimbolos(Tabla1[[#This Row],[CODTRA5]])</f>
        <v>#NAME?</v>
      </c>
      <c r="AT976" s="14"/>
      <c r="AU976" s="14" t="str">
        <f t="shared" si="166"/>
        <v/>
      </c>
      <c r="AV976" s="14"/>
      <c r="AW976" s="14" t="str">
        <f>+Tabla1[[#This Row],[DNI23]]</f>
        <v>71991212</v>
      </c>
      <c r="AX976" s="14"/>
      <c r="AY976" s="16">
        <f>+Tabla1[[#This Row],[FECHA DE
NACIMIENTO]]</f>
        <v>97</v>
      </c>
      <c r="AZ976" s="14">
        <f ca="1">+Tabla1[[#This Row],[CODTRA6]]</f>
        <v>0</v>
      </c>
      <c r="BA976" s="14">
        <f ca="1">+Tabla1[[#This Row],[CODTRA7]]</f>
        <v>0</v>
      </c>
      <c r="BB976" s="14" t="e">
        <f ca="1">+Tabla1[[#This Row],[CODTRA8]]</f>
        <v>#NAME?</v>
      </c>
      <c r="BC976" s="14" t="str">
        <f>+Tabla1[[#This Row],[SEXO]]</f>
        <v/>
      </c>
      <c r="BD976" s="14"/>
      <c r="BE976" s="14"/>
      <c r="BF976" s="14"/>
      <c r="BG976" s="22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</row>
    <row r="977" spans="1:88" ht="15" x14ac:dyDescent="0.25">
      <c r="A977">
        <v>976</v>
      </c>
      <c r="B977" s="7">
        <v>4070</v>
      </c>
      <c r="C977" s="7" t="s">
        <v>3792</v>
      </c>
      <c r="D977" s="48">
        <v>30863257</v>
      </c>
      <c r="E977" s="7" t="s">
        <v>3793</v>
      </c>
      <c r="F977" s="7" t="s">
        <v>1720</v>
      </c>
      <c r="G977" s="7" t="s">
        <v>1702</v>
      </c>
      <c r="H977" s="30">
        <f t="shared" si="157"/>
        <v>26163</v>
      </c>
      <c r="I977" s="7" t="s">
        <v>1720</v>
      </c>
      <c r="J977" s="7"/>
      <c r="K977" s="32">
        <v>0</v>
      </c>
      <c r="L977" s="7"/>
      <c r="M977" s="7"/>
      <c r="N977" s="7"/>
      <c r="O977" s="7" t="str">
        <f>"Retención Judicial "&amp;(Tabla1[[#This Row],[JUDICIAL]]*100)&amp;"%"</f>
        <v>Retención Judicial 0%</v>
      </c>
      <c r="P977" s="7"/>
      <c r="Q977" s="33">
        <f t="shared" si="162"/>
        <v>930</v>
      </c>
      <c r="R977" s="34">
        <f>+Tabla1[[#This Row],[MINIMO VITAL]]*9%</f>
        <v>83.7</v>
      </c>
      <c r="S977" s="7"/>
      <c r="T977" s="7">
        <f t="shared" ca="1" si="153"/>
        <v>47</v>
      </c>
      <c r="U977" s="7" t="str">
        <f t="shared" si="154"/>
        <v>30863257</v>
      </c>
      <c r="V977" s="7"/>
      <c r="W977" s="7"/>
      <c r="X977" s="7"/>
      <c r="Y977" s="7"/>
      <c r="Z977" s="7"/>
      <c r="AA977" s="8">
        <f>+Tabla1[[#This Row],[FECHA DE
NACIMIENTO]]</f>
        <v>26163</v>
      </c>
      <c r="AB977" s="20">
        <v>3.1</v>
      </c>
      <c r="AC977" s="7"/>
      <c r="AD977" s="7" t="str">
        <f>IF(COUNTIF(D$1:D976,D977)=0,"OK","Duplicado")</f>
        <v>OK</v>
      </c>
      <c r="AE977" s="7" t="str">
        <f t="shared" ca="1" si="155"/>
        <v>Inactivo</v>
      </c>
      <c r="AF977" s="18" t="s">
        <v>3824</v>
      </c>
      <c r="AG977" s="9" t="str">
        <f t="shared" si="158"/>
        <v>CMAC</v>
      </c>
      <c r="AH977" s="7"/>
      <c r="AI977" s="7"/>
      <c r="AJ977" s="7"/>
      <c r="AK977" s="7"/>
      <c r="AL977" s="7"/>
      <c r="AM977" s="7"/>
      <c r="AN977" s="7"/>
      <c r="AO977" s="7" t="e">
        <f ca="1">SEPARARAPELLIDOS2018(Tabla1[[#This Row],[APELLIDOS Y NOMBRES]])</f>
        <v>#NAME?</v>
      </c>
      <c r="AP977" s="14">
        <f t="shared" ref="AP977:AP982" ca="1" si="167">IFERROR(IF(AO977="","",MID((REPLACE((AO977),(SEARCH("@",(AO977))),1,"")),(SEARCH("@",(REPLACE((AO977),(SEARCH("@",(AO977))),1,""))))+1,((LEN((REPLACE((AO977),(SEARCH("@",(AO977))),1,""))))-(SEARCH("@",(REPLACE((AO977),(SEARCH("@",(AO977))),1,""))))))),)</f>
        <v>0</v>
      </c>
      <c r="AQ977" s="14">
        <f t="shared" ref="AQ977:AQ982" ca="1" si="168">IFERROR(IF(AO977="","",LEFT(AO977,(SEARCH("@",AO977))-1)),)</f>
        <v>0</v>
      </c>
      <c r="AR977" s="14">
        <f t="shared" ref="AR977:AR982" ca="1" si="169">IFERROR(IF(AO977="","",LEFT((RIGHT(AO977,(LEN(AO977))-(SEARCH("@",AO977)))),(SEARCH("@",(RIGHT(AO977,(LEN(AO977))-(SEARCH("@",AO977))))))-1)),)</f>
        <v>0</v>
      </c>
      <c r="AS977" s="14" t="e">
        <f ca="1">QuitarSimbolos(Tabla1[[#This Row],[CODTRA5]])</f>
        <v>#NAME?</v>
      </c>
      <c r="AT977" s="14"/>
      <c r="AU977" s="14" t="str">
        <f t="shared" ref="AU977:AU982" si="170">IF(AT977="","",IF(AT977="MASCULINO",1,2))</f>
        <v/>
      </c>
      <c r="AV977" s="14"/>
      <c r="AW977" s="14" t="str">
        <f>+Tabla1[[#This Row],[DNI23]]</f>
        <v>30863257</v>
      </c>
      <c r="AX977" s="14"/>
      <c r="AY977" s="16">
        <f>+Tabla1[[#This Row],[FECHA DE
NACIMIENTO]]</f>
        <v>26163</v>
      </c>
      <c r="AZ977" s="14">
        <f ca="1">+Tabla1[[#This Row],[CODTRA6]]</f>
        <v>0</v>
      </c>
      <c r="BA977" s="14">
        <f ca="1">+Tabla1[[#This Row],[CODTRA7]]</f>
        <v>0</v>
      </c>
      <c r="BB977" s="14" t="e">
        <f ca="1">+Tabla1[[#This Row],[CODTRA8]]</f>
        <v>#NAME?</v>
      </c>
      <c r="BC977" s="14" t="str">
        <f>+Tabla1[[#This Row],[SEXO]]</f>
        <v/>
      </c>
      <c r="BD977" s="14"/>
      <c r="BE977" s="14"/>
      <c r="BF977" s="14"/>
      <c r="BG977" s="22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</row>
    <row r="978" spans="1:88" ht="15" x14ac:dyDescent="0.25">
      <c r="A978">
        <v>977</v>
      </c>
      <c r="B978" s="7">
        <v>4071</v>
      </c>
      <c r="C978" s="7" t="s">
        <v>3794</v>
      </c>
      <c r="D978" s="48">
        <v>3471537</v>
      </c>
      <c r="E978" s="7" t="s">
        <v>1720</v>
      </c>
      <c r="F978" s="7" t="s">
        <v>3795</v>
      </c>
      <c r="G978" s="7" t="s">
        <v>1736</v>
      </c>
      <c r="H978" s="30" t="str">
        <f t="shared" si="157"/>
        <v xml:space="preserve"> </v>
      </c>
      <c r="I978" s="7" t="s">
        <v>1710</v>
      </c>
      <c r="J978" s="7"/>
      <c r="K978" s="32">
        <v>0</v>
      </c>
      <c r="L978" s="7"/>
      <c r="M978" s="7"/>
      <c r="N978" s="7"/>
      <c r="O978" s="7" t="str">
        <f>"Retención Judicial "&amp;(Tabla1[[#This Row],[JUDICIAL]]*100)&amp;"%"</f>
        <v>Retención Judicial 0%</v>
      </c>
      <c r="P978" s="7"/>
      <c r="Q978" s="33">
        <f t="shared" si="162"/>
        <v>930</v>
      </c>
      <c r="R978" s="34">
        <f>+Tabla1[[#This Row],[MINIMO VITAL]]*9%</f>
        <v>83.7</v>
      </c>
      <c r="S978" s="7"/>
      <c r="T978" s="7" t="str">
        <f t="shared" ca="1" si="153"/>
        <v xml:space="preserve"> </v>
      </c>
      <c r="U978" s="7" t="str">
        <f t="shared" si="154"/>
        <v>03471537</v>
      </c>
      <c r="V978" s="7"/>
      <c r="W978" s="7"/>
      <c r="X978" s="7"/>
      <c r="Y978" s="7"/>
      <c r="Z978" s="7"/>
      <c r="AA978" s="8" t="str">
        <f>+Tabla1[[#This Row],[FECHA DE
NACIMIENTO]]</f>
        <v xml:space="preserve"> </v>
      </c>
      <c r="AB978" s="20">
        <v>3.1</v>
      </c>
      <c r="AC978" s="7"/>
      <c r="AD978" s="7" t="str">
        <f>IF(COUNTIF(D$1:D977,D978)=0,"OK","Duplicado")</f>
        <v>OK</v>
      </c>
      <c r="AE978" s="7" t="str">
        <f t="shared" ca="1" si="155"/>
        <v>Inactivo</v>
      </c>
      <c r="AF978" s="18" t="s">
        <v>3825</v>
      </c>
      <c r="AG978" s="9" t="str">
        <f t="shared" si="158"/>
        <v>CMAC</v>
      </c>
      <c r="AH978" s="7"/>
      <c r="AI978" s="7"/>
      <c r="AJ978" s="7"/>
      <c r="AK978" s="7"/>
      <c r="AL978" s="7"/>
      <c r="AM978" s="7"/>
      <c r="AN978" s="7"/>
      <c r="AO978" s="7" t="e">
        <f ca="1">SEPARARAPELLIDOS2018(Tabla1[[#This Row],[APELLIDOS Y NOMBRES]])</f>
        <v>#NAME?</v>
      </c>
      <c r="AP978" s="14">
        <f t="shared" ca="1" si="167"/>
        <v>0</v>
      </c>
      <c r="AQ978" s="14">
        <f t="shared" ca="1" si="168"/>
        <v>0</v>
      </c>
      <c r="AR978" s="14">
        <f t="shared" ca="1" si="169"/>
        <v>0</v>
      </c>
      <c r="AS978" s="14" t="e">
        <f ca="1">QuitarSimbolos(Tabla1[[#This Row],[CODTRA5]])</f>
        <v>#NAME?</v>
      </c>
      <c r="AT978" s="14"/>
      <c r="AU978" s="14" t="str">
        <f t="shared" si="170"/>
        <v/>
      </c>
      <c r="AV978" s="14"/>
      <c r="AW978" s="14" t="str">
        <f>+Tabla1[[#This Row],[DNI23]]</f>
        <v>03471537</v>
      </c>
      <c r="AX978" s="14"/>
      <c r="AY978" s="16" t="str">
        <f>+Tabla1[[#This Row],[FECHA DE
NACIMIENTO]]</f>
        <v xml:space="preserve"> </v>
      </c>
      <c r="AZ978" s="14">
        <f ca="1">+Tabla1[[#This Row],[CODTRA6]]</f>
        <v>0</v>
      </c>
      <c r="BA978" s="14">
        <f ca="1">+Tabla1[[#This Row],[CODTRA7]]</f>
        <v>0</v>
      </c>
      <c r="BB978" s="14" t="e">
        <f ca="1">+Tabla1[[#This Row],[CODTRA8]]</f>
        <v>#NAME?</v>
      </c>
      <c r="BC978" s="14" t="str">
        <f>+Tabla1[[#This Row],[SEXO]]</f>
        <v/>
      </c>
      <c r="BD978" s="14"/>
      <c r="BE978" s="14"/>
      <c r="BF978" s="14"/>
      <c r="BG978" s="22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</row>
    <row r="979" spans="1:88" ht="15" x14ac:dyDescent="0.25">
      <c r="A979">
        <v>978</v>
      </c>
      <c r="B979" s="7">
        <v>4072</v>
      </c>
      <c r="C979" s="7" t="s">
        <v>3796</v>
      </c>
      <c r="D979" s="48">
        <v>9586675</v>
      </c>
      <c r="E979" s="7" t="s">
        <v>1720</v>
      </c>
      <c r="F979" s="7" t="s">
        <v>1720</v>
      </c>
      <c r="G979" s="7" t="s">
        <v>1702</v>
      </c>
      <c r="H979" s="30" t="str">
        <f t="shared" si="157"/>
        <v xml:space="preserve"> </v>
      </c>
      <c r="I979" s="7" t="s">
        <v>1720</v>
      </c>
      <c r="J979" s="7"/>
      <c r="K979" s="32">
        <v>0</v>
      </c>
      <c r="L979" s="7"/>
      <c r="M979" s="7"/>
      <c r="N979" s="7"/>
      <c r="O979" s="7" t="str">
        <f>"Retención Judicial "&amp;(Tabla1[[#This Row],[JUDICIAL]]*100)&amp;"%"</f>
        <v>Retención Judicial 0%</v>
      </c>
      <c r="P979" s="7"/>
      <c r="Q979" s="33">
        <f t="shared" si="162"/>
        <v>930</v>
      </c>
      <c r="R979" s="34">
        <f>+Tabla1[[#This Row],[MINIMO VITAL]]*9%</f>
        <v>83.7</v>
      </c>
      <c r="S979" s="7"/>
      <c r="T979" s="7" t="str">
        <f t="shared" ca="1" si="153"/>
        <v xml:space="preserve"> </v>
      </c>
      <c r="U979" s="7" t="str">
        <f t="shared" si="154"/>
        <v>09586675</v>
      </c>
      <c r="V979" s="7"/>
      <c r="W979" s="7"/>
      <c r="X979" s="7"/>
      <c r="Y979" s="7"/>
      <c r="Z979" s="7"/>
      <c r="AA979" s="8" t="str">
        <f>+Tabla1[[#This Row],[FECHA DE
NACIMIENTO]]</f>
        <v xml:space="preserve"> </v>
      </c>
      <c r="AB979" s="20">
        <v>3.1</v>
      </c>
      <c r="AC979" s="7"/>
      <c r="AD979" s="7" t="str">
        <f>IF(COUNTIF(D$1:D978,D979)=0,"OK","Duplicado")</f>
        <v>OK</v>
      </c>
      <c r="AE979" s="7" t="str">
        <f t="shared" ca="1" si="155"/>
        <v>Inactivo</v>
      </c>
      <c r="AF979" s="18" t="s">
        <v>3826</v>
      </c>
      <c r="AG979" s="9" t="str">
        <f t="shared" si="158"/>
        <v>CMAC</v>
      </c>
      <c r="AH979" s="7"/>
      <c r="AI979" s="7"/>
      <c r="AJ979" s="7"/>
      <c r="AK979" s="7"/>
      <c r="AL979" s="7"/>
      <c r="AM979" s="7"/>
      <c r="AN979" s="7"/>
      <c r="AO979" s="7" t="e">
        <f ca="1">SEPARARAPELLIDOS2018(Tabla1[[#This Row],[APELLIDOS Y NOMBRES]])</f>
        <v>#NAME?</v>
      </c>
      <c r="AP979" s="14">
        <f t="shared" ca="1" si="167"/>
        <v>0</v>
      </c>
      <c r="AQ979" s="14">
        <f t="shared" ca="1" si="168"/>
        <v>0</v>
      </c>
      <c r="AR979" s="14">
        <f t="shared" ca="1" si="169"/>
        <v>0</v>
      </c>
      <c r="AS979" s="14" t="e">
        <f ca="1">QuitarSimbolos(Tabla1[[#This Row],[CODTRA5]])</f>
        <v>#NAME?</v>
      </c>
      <c r="AT979" s="14"/>
      <c r="AU979" s="14" t="str">
        <f t="shared" si="170"/>
        <v/>
      </c>
      <c r="AV979" s="14"/>
      <c r="AW979" s="14" t="str">
        <f>+Tabla1[[#This Row],[DNI23]]</f>
        <v>09586675</v>
      </c>
      <c r="AX979" s="14"/>
      <c r="AY979" s="16" t="str">
        <f>+Tabla1[[#This Row],[FECHA DE
NACIMIENTO]]</f>
        <v xml:space="preserve"> </v>
      </c>
      <c r="AZ979" s="14">
        <f ca="1">+Tabla1[[#This Row],[CODTRA6]]</f>
        <v>0</v>
      </c>
      <c r="BA979" s="14">
        <f ca="1">+Tabla1[[#This Row],[CODTRA7]]</f>
        <v>0</v>
      </c>
      <c r="BB979" s="14" t="e">
        <f ca="1">+Tabla1[[#This Row],[CODTRA8]]</f>
        <v>#NAME?</v>
      </c>
      <c r="BC979" s="14" t="str">
        <f>+Tabla1[[#This Row],[SEXO]]</f>
        <v/>
      </c>
      <c r="BD979" s="14"/>
      <c r="BE979" s="14"/>
      <c r="BF979" s="14"/>
      <c r="BG979" s="22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</row>
    <row r="980" spans="1:88" ht="15" x14ac:dyDescent="0.25">
      <c r="A980">
        <v>979</v>
      </c>
      <c r="B980" s="7">
        <v>4073</v>
      </c>
      <c r="C980" s="7" t="s">
        <v>3797</v>
      </c>
      <c r="D980" s="48">
        <v>46348103</v>
      </c>
      <c r="E980" s="7" t="s">
        <v>3798</v>
      </c>
      <c r="F980" s="7" t="s">
        <v>1720</v>
      </c>
      <c r="G980" s="7" t="s">
        <v>1702</v>
      </c>
      <c r="H980" s="30">
        <f t="shared" si="157"/>
        <v>32963</v>
      </c>
      <c r="I980" s="7" t="s">
        <v>1720</v>
      </c>
      <c r="J980" s="7"/>
      <c r="K980" s="32">
        <v>0</v>
      </c>
      <c r="L980" s="7"/>
      <c r="M980" s="7"/>
      <c r="N980" s="7"/>
      <c r="O980" s="7" t="str">
        <f>"Retención Judicial "&amp;(Tabla1[[#This Row],[JUDICIAL]]*100)&amp;"%"</f>
        <v>Retención Judicial 0%</v>
      </c>
      <c r="P980" s="7"/>
      <c r="Q980" s="33">
        <f t="shared" si="162"/>
        <v>930</v>
      </c>
      <c r="R980" s="34">
        <f>+Tabla1[[#This Row],[MINIMO VITAL]]*9%</f>
        <v>83.7</v>
      </c>
      <c r="S980" s="7"/>
      <c r="T980" s="7">
        <f t="shared" ca="1" si="153"/>
        <v>29</v>
      </c>
      <c r="U980" s="7" t="str">
        <f t="shared" si="154"/>
        <v>46348103</v>
      </c>
      <c r="V980" s="7"/>
      <c r="W980" s="7"/>
      <c r="X980" s="7"/>
      <c r="Y980" s="7"/>
      <c r="Z980" s="7"/>
      <c r="AA980" s="8">
        <f>+Tabla1[[#This Row],[FECHA DE
NACIMIENTO]]</f>
        <v>32963</v>
      </c>
      <c r="AB980" s="20">
        <v>3.1</v>
      </c>
      <c r="AC980" s="7"/>
      <c r="AD980" s="7" t="str">
        <f>IF(COUNTIF(D$1:D979,D980)=0,"OK","Duplicado")</f>
        <v>OK</v>
      </c>
      <c r="AE980" s="7" t="str">
        <f t="shared" ca="1" si="155"/>
        <v>Inactivo</v>
      </c>
      <c r="AF980" s="18" t="s">
        <v>3827</v>
      </c>
      <c r="AG980" s="9" t="str">
        <f t="shared" si="158"/>
        <v>CMAC</v>
      </c>
      <c r="AH980" s="7"/>
      <c r="AI980" s="7"/>
      <c r="AJ980" s="7"/>
      <c r="AK980" s="7"/>
      <c r="AL980" s="7"/>
      <c r="AM980" s="7"/>
      <c r="AN980" s="7"/>
      <c r="AO980" s="7" t="e">
        <f ca="1">SEPARARAPELLIDOS2018(Tabla1[[#This Row],[APELLIDOS Y NOMBRES]])</f>
        <v>#NAME?</v>
      </c>
      <c r="AP980" s="14">
        <f t="shared" ca="1" si="167"/>
        <v>0</v>
      </c>
      <c r="AQ980" s="14">
        <f t="shared" ca="1" si="168"/>
        <v>0</v>
      </c>
      <c r="AR980" s="14">
        <f t="shared" ca="1" si="169"/>
        <v>0</v>
      </c>
      <c r="AS980" s="14" t="e">
        <f ca="1">QuitarSimbolos(Tabla1[[#This Row],[CODTRA5]])</f>
        <v>#NAME?</v>
      </c>
      <c r="AT980" s="14"/>
      <c r="AU980" s="14" t="str">
        <f t="shared" si="170"/>
        <v/>
      </c>
      <c r="AV980" s="14"/>
      <c r="AW980" s="14" t="str">
        <f>+Tabla1[[#This Row],[DNI23]]</f>
        <v>46348103</v>
      </c>
      <c r="AX980" s="14"/>
      <c r="AY980" s="16">
        <f>+Tabla1[[#This Row],[FECHA DE
NACIMIENTO]]</f>
        <v>32963</v>
      </c>
      <c r="AZ980" s="14">
        <f ca="1">+Tabla1[[#This Row],[CODTRA6]]</f>
        <v>0</v>
      </c>
      <c r="BA980" s="14">
        <f ca="1">+Tabla1[[#This Row],[CODTRA7]]</f>
        <v>0</v>
      </c>
      <c r="BB980" s="14" t="e">
        <f ca="1">+Tabla1[[#This Row],[CODTRA8]]</f>
        <v>#NAME?</v>
      </c>
      <c r="BC980" s="14" t="str">
        <f>+Tabla1[[#This Row],[SEXO]]</f>
        <v/>
      </c>
      <c r="BD980" s="14"/>
      <c r="BE980" s="14"/>
      <c r="BF980" s="14"/>
      <c r="BG980" s="22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</row>
    <row r="981" spans="1:88" ht="15" x14ac:dyDescent="0.25">
      <c r="A981">
        <v>980</v>
      </c>
      <c r="B981" s="7">
        <v>4074</v>
      </c>
      <c r="C981" s="7" t="s">
        <v>3799</v>
      </c>
      <c r="D981" s="48">
        <v>72516828</v>
      </c>
      <c r="E981" s="7" t="s">
        <v>3800</v>
      </c>
      <c r="F981" s="7" t="s">
        <v>1720</v>
      </c>
      <c r="G981" s="7" t="s">
        <v>1702</v>
      </c>
      <c r="H981" s="30">
        <f t="shared" si="157"/>
        <v>35475</v>
      </c>
      <c r="I981" s="7" t="s">
        <v>1720</v>
      </c>
      <c r="J981" s="7"/>
      <c r="K981" s="32">
        <v>0</v>
      </c>
      <c r="L981" s="7"/>
      <c r="M981" s="7"/>
      <c r="N981" s="7"/>
      <c r="O981" s="7" t="str">
        <f>"Retención Judicial "&amp;(Tabla1[[#This Row],[JUDICIAL]]*100)&amp;"%"</f>
        <v>Retención Judicial 0%</v>
      </c>
      <c r="P981" s="7"/>
      <c r="Q981" s="33">
        <f t="shared" si="162"/>
        <v>930</v>
      </c>
      <c r="R981" s="34">
        <f>+Tabla1[[#This Row],[MINIMO VITAL]]*9%</f>
        <v>83.7</v>
      </c>
      <c r="S981" s="7"/>
      <c r="T981" s="7">
        <f t="shared" ca="1" si="153"/>
        <v>22</v>
      </c>
      <c r="U981" s="7" t="str">
        <f t="shared" si="154"/>
        <v>72516828</v>
      </c>
      <c r="V981" s="7"/>
      <c r="W981" s="7"/>
      <c r="X981" s="7"/>
      <c r="Y981" s="7"/>
      <c r="Z981" s="7"/>
      <c r="AA981" s="8">
        <f>+Tabla1[[#This Row],[FECHA DE
NACIMIENTO]]</f>
        <v>35475</v>
      </c>
      <c r="AB981" s="20">
        <v>3.1</v>
      </c>
      <c r="AC981" s="7"/>
      <c r="AD981" s="7" t="str">
        <f>IF(COUNTIF(D$1:D980,D981)=0,"OK","Duplicado")</f>
        <v>OK</v>
      </c>
      <c r="AE981" s="7" t="str">
        <f t="shared" ca="1" si="155"/>
        <v>Inactivo</v>
      </c>
      <c r="AF981" s="18" t="s">
        <v>3830</v>
      </c>
      <c r="AG981" s="9" t="str">
        <f t="shared" si="158"/>
        <v>CMAC</v>
      </c>
      <c r="AH981" s="7"/>
      <c r="AI981" s="7"/>
      <c r="AJ981" s="7"/>
      <c r="AK981" s="7"/>
      <c r="AL981" s="7"/>
      <c r="AM981" s="7"/>
      <c r="AN981" s="7"/>
      <c r="AO981" s="7" t="e">
        <f ca="1">SEPARARAPELLIDOS2018(Tabla1[[#This Row],[APELLIDOS Y NOMBRES]])</f>
        <v>#NAME?</v>
      </c>
      <c r="AP981" s="14">
        <f t="shared" ca="1" si="167"/>
        <v>0</v>
      </c>
      <c r="AQ981" s="14">
        <f t="shared" ca="1" si="168"/>
        <v>0</v>
      </c>
      <c r="AR981" s="14">
        <f t="shared" ca="1" si="169"/>
        <v>0</v>
      </c>
      <c r="AS981" s="14" t="e">
        <f ca="1">QuitarSimbolos(Tabla1[[#This Row],[CODTRA5]])</f>
        <v>#NAME?</v>
      </c>
      <c r="AT981" s="14"/>
      <c r="AU981" s="14" t="str">
        <f t="shared" si="170"/>
        <v/>
      </c>
      <c r="AV981" s="14"/>
      <c r="AW981" s="14" t="str">
        <f>+Tabla1[[#This Row],[DNI23]]</f>
        <v>72516828</v>
      </c>
      <c r="AX981" s="14"/>
      <c r="AY981" s="16">
        <f>+Tabla1[[#This Row],[FECHA DE
NACIMIENTO]]</f>
        <v>35475</v>
      </c>
      <c r="AZ981" s="14">
        <f ca="1">+Tabla1[[#This Row],[CODTRA6]]</f>
        <v>0</v>
      </c>
      <c r="BA981" s="14">
        <f ca="1">+Tabla1[[#This Row],[CODTRA7]]</f>
        <v>0</v>
      </c>
      <c r="BB981" s="14" t="e">
        <f ca="1">+Tabla1[[#This Row],[CODTRA8]]</f>
        <v>#NAME?</v>
      </c>
      <c r="BC981" s="14" t="str">
        <f>+Tabla1[[#This Row],[SEXO]]</f>
        <v/>
      </c>
      <c r="BD981" s="14"/>
      <c r="BE981" s="14"/>
      <c r="BF981" s="14"/>
      <c r="BG981" s="22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</row>
    <row r="982" spans="1:88" ht="15" x14ac:dyDescent="0.25">
      <c r="A982">
        <v>981</v>
      </c>
      <c r="B982" s="7">
        <v>4076</v>
      </c>
      <c r="C982" s="7" t="s">
        <v>3801</v>
      </c>
      <c r="D982" s="48">
        <v>29734817</v>
      </c>
      <c r="E982" s="7" t="s">
        <v>3802</v>
      </c>
      <c r="F982" s="7" t="s">
        <v>3803</v>
      </c>
      <c r="G982" s="7" t="s">
        <v>1709</v>
      </c>
      <c r="H982" s="30">
        <f t="shared" si="157"/>
        <v>28613</v>
      </c>
      <c r="I982" s="7" t="s">
        <v>1710</v>
      </c>
      <c r="J982" s="7"/>
      <c r="K982" s="32">
        <v>0</v>
      </c>
      <c r="L982" s="7"/>
      <c r="M982" s="7"/>
      <c r="N982" s="7"/>
      <c r="O982" s="7" t="str">
        <f>"Retención Judicial "&amp;(Tabla1[[#This Row],[JUDICIAL]]*100)&amp;"%"</f>
        <v>Retención Judicial 0%</v>
      </c>
      <c r="P982" s="7"/>
      <c r="Q982" s="33">
        <f t="shared" si="162"/>
        <v>930</v>
      </c>
      <c r="R982" s="34">
        <f>+Tabla1[[#This Row],[MINIMO VITAL]]*9%</f>
        <v>83.7</v>
      </c>
      <c r="S982" s="7"/>
      <c r="T982" s="7">
        <f t="shared" ca="1" si="153"/>
        <v>40</v>
      </c>
      <c r="U982" s="7" t="str">
        <f t="shared" si="154"/>
        <v>29734817</v>
      </c>
      <c r="V982" s="7"/>
      <c r="W982" s="7"/>
      <c r="X982" s="7"/>
      <c r="Y982" s="7"/>
      <c r="Z982" s="7"/>
      <c r="AA982" s="8">
        <f>+Tabla1[[#This Row],[FECHA DE
NACIMIENTO]]</f>
        <v>28613</v>
      </c>
      <c r="AB982" s="20">
        <v>3.1</v>
      </c>
      <c r="AC982" s="7"/>
      <c r="AD982" s="7" t="str">
        <f>IF(COUNTIF(D$1:D981,D982)=0,"OK","Duplicado")</f>
        <v>OK</v>
      </c>
      <c r="AE982" s="7" t="str">
        <f t="shared" ca="1" si="155"/>
        <v>Inactivo</v>
      </c>
      <c r="AF982" s="18" t="s">
        <v>3831</v>
      </c>
      <c r="AG982" s="9" t="str">
        <f t="shared" si="158"/>
        <v>CMAC</v>
      </c>
      <c r="AH982" s="7"/>
      <c r="AI982" s="7"/>
      <c r="AJ982" s="7"/>
      <c r="AK982" s="7"/>
      <c r="AL982" s="7"/>
      <c r="AM982" s="7"/>
      <c r="AN982" s="7"/>
      <c r="AO982" s="7" t="e">
        <f ca="1">SEPARARAPELLIDOS2018(Tabla1[[#This Row],[APELLIDOS Y NOMBRES]])</f>
        <v>#NAME?</v>
      </c>
      <c r="AP982" s="14">
        <f t="shared" ca="1" si="167"/>
        <v>0</v>
      </c>
      <c r="AQ982" s="14">
        <f t="shared" ca="1" si="168"/>
        <v>0</v>
      </c>
      <c r="AR982" s="14">
        <f t="shared" ca="1" si="169"/>
        <v>0</v>
      </c>
      <c r="AS982" s="14" t="e">
        <f ca="1">QuitarSimbolos(Tabla1[[#This Row],[CODTRA5]])</f>
        <v>#NAME?</v>
      </c>
      <c r="AT982" s="14"/>
      <c r="AU982" s="14" t="str">
        <f t="shared" si="170"/>
        <v/>
      </c>
      <c r="AV982" s="14"/>
      <c r="AW982" s="14" t="str">
        <f>+Tabla1[[#This Row],[DNI23]]</f>
        <v>29734817</v>
      </c>
      <c r="AX982" s="14"/>
      <c r="AY982" s="16">
        <f>+Tabla1[[#This Row],[FECHA DE
NACIMIENTO]]</f>
        <v>28613</v>
      </c>
      <c r="AZ982" s="14">
        <f ca="1">+Tabla1[[#This Row],[CODTRA6]]</f>
        <v>0</v>
      </c>
      <c r="BA982" s="14">
        <f ca="1">+Tabla1[[#This Row],[CODTRA7]]</f>
        <v>0</v>
      </c>
      <c r="BB982" s="14" t="e">
        <f ca="1">+Tabla1[[#This Row],[CODTRA8]]</f>
        <v>#NAME?</v>
      </c>
      <c r="BC982" s="14" t="str">
        <f>+Tabla1[[#This Row],[SEXO]]</f>
        <v/>
      </c>
      <c r="BD982" s="14"/>
      <c r="BE982" s="14"/>
      <c r="BF982" s="14"/>
      <c r="BG982" s="22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</row>
    <row r="983" spans="1:88" ht="15" x14ac:dyDescent="0.25">
      <c r="A983">
        <v>982</v>
      </c>
      <c r="B983" s="7">
        <v>4077</v>
      </c>
      <c r="C983" s="7" t="s">
        <v>3805</v>
      </c>
      <c r="D983" s="48">
        <v>47929908</v>
      </c>
      <c r="E983" s="7" t="s">
        <v>1720</v>
      </c>
      <c r="F983" s="7" t="s">
        <v>1720</v>
      </c>
      <c r="G983" s="7" t="s">
        <v>1702</v>
      </c>
      <c r="H983" s="30" t="str">
        <f t="shared" si="157"/>
        <v xml:space="preserve"> </v>
      </c>
      <c r="I983" s="7" t="s">
        <v>1720</v>
      </c>
      <c r="J983" s="7"/>
      <c r="K983" s="32">
        <v>0</v>
      </c>
      <c r="L983" s="7"/>
      <c r="M983" s="7"/>
      <c r="N983" s="7"/>
      <c r="O983" s="7" t="str">
        <f>"Retención Judicial "&amp;(Tabla1[[#This Row],[JUDICIAL]]*100)&amp;"%"</f>
        <v>Retención Judicial 0%</v>
      </c>
      <c r="P983" s="7"/>
      <c r="Q983" s="33">
        <f t="shared" si="162"/>
        <v>930</v>
      </c>
      <c r="R983" s="34">
        <f>+Tabla1[[#This Row],[MINIMO VITAL]]*9%</f>
        <v>83.7</v>
      </c>
      <c r="S983" s="7"/>
      <c r="T983" s="7" t="str">
        <f t="shared" ca="1" si="153"/>
        <v xml:space="preserve"> </v>
      </c>
      <c r="U983" s="7" t="str">
        <f t="shared" si="154"/>
        <v>47929908</v>
      </c>
      <c r="V983" s="7"/>
      <c r="W983" s="7"/>
      <c r="X983" s="7"/>
      <c r="Y983" s="7"/>
      <c r="Z983" s="7"/>
      <c r="AA983" s="8" t="str">
        <f>+Tabla1[[#This Row],[FECHA DE
NACIMIENTO]]</f>
        <v xml:space="preserve"> </v>
      </c>
      <c r="AB983" s="20">
        <v>3.1</v>
      </c>
      <c r="AC983" s="7"/>
      <c r="AD983" s="7" t="str">
        <f>IF(COUNTIF(D$1:D982,D983)=0,"OK","Duplicado")</f>
        <v>OK</v>
      </c>
      <c r="AE983" s="7" t="str">
        <f t="shared" ca="1" si="155"/>
        <v>Inactivo</v>
      </c>
      <c r="AF983" s="7" t="s">
        <v>1720</v>
      </c>
      <c r="AG983" s="9" t="str">
        <f t="shared" si="158"/>
        <v/>
      </c>
      <c r="AH983" s="7"/>
      <c r="AI983" s="7"/>
      <c r="AJ983" s="7"/>
      <c r="AK983" s="7"/>
      <c r="AL983" s="7"/>
      <c r="AM983" s="7"/>
      <c r="AN983" s="7"/>
      <c r="AO983" s="7" t="e">
        <f ca="1">SEPARARAPELLIDOS2018(Tabla1[[#This Row],[APELLIDOS Y NOMBRES]])</f>
        <v>#NAME?</v>
      </c>
      <c r="AP983" s="14">
        <f t="shared" ref="AP983:AP990" ca="1" si="171">IFERROR(IF(AO983="","",MID((REPLACE((AO983),(SEARCH("@",(AO983))),1,"")),(SEARCH("@",(REPLACE((AO983),(SEARCH("@",(AO983))),1,""))))+1,((LEN((REPLACE((AO983),(SEARCH("@",(AO983))),1,""))))-(SEARCH("@",(REPLACE((AO983),(SEARCH("@",(AO983))),1,""))))))),)</f>
        <v>0</v>
      </c>
      <c r="AQ983" s="14">
        <f t="shared" ref="AQ983:AQ990" ca="1" si="172">IFERROR(IF(AO983="","",LEFT(AO983,(SEARCH("@",AO983))-1)),)</f>
        <v>0</v>
      </c>
      <c r="AR983" s="14">
        <f t="shared" ref="AR983:AR990" ca="1" si="173">IFERROR(IF(AO983="","",LEFT((RIGHT(AO983,(LEN(AO983))-(SEARCH("@",AO983)))),(SEARCH("@",(RIGHT(AO983,(LEN(AO983))-(SEARCH("@",AO983))))))-1)),)</f>
        <v>0</v>
      </c>
      <c r="AS983" s="14" t="e">
        <f ca="1">QuitarSimbolos(Tabla1[[#This Row],[CODTRA5]])</f>
        <v>#NAME?</v>
      </c>
      <c r="AT983" s="14"/>
      <c r="AU983" s="14" t="str">
        <f t="shared" ref="AU983:AU990" si="174">IF(AT983="","",IF(AT983="MASCULINO",1,2))</f>
        <v/>
      </c>
      <c r="AV983" s="14"/>
      <c r="AW983" s="14" t="str">
        <f>+Tabla1[[#This Row],[DNI23]]</f>
        <v>47929908</v>
      </c>
      <c r="AX983" s="14"/>
      <c r="AY983" s="16" t="str">
        <f>+Tabla1[[#This Row],[FECHA DE
NACIMIENTO]]</f>
        <v xml:space="preserve"> </v>
      </c>
      <c r="AZ983" s="14">
        <f ca="1">+Tabla1[[#This Row],[CODTRA6]]</f>
        <v>0</v>
      </c>
      <c r="BA983" s="14">
        <f ca="1">+Tabla1[[#This Row],[CODTRA7]]</f>
        <v>0</v>
      </c>
      <c r="BB983" s="14" t="e">
        <f ca="1">+Tabla1[[#This Row],[CODTRA8]]</f>
        <v>#NAME?</v>
      </c>
      <c r="BC983" s="14" t="str">
        <f>+Tabla1[[#This Row],[SEXO]]</f>
        <v/>
      </c>
      <c r="BD983" s="14"/>
      <c r="BE983" s="14"/>
      <c r="BF983" s="14"/>
      <c r="BG983" s="22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</row>
    <row r="984" spans="1:88" ht="15" x14ac:dyDescent="0.25">
      <c r="A984">
        <v>983</v>
      </c>
      <c r="B984" s="7">
        <v>4079</v>
      </c>
      <c r="C984" s="7" t="s">
        <v>3813</v>
      </c>
      <c r="D984" s="48">
        <v>70480225</v>
      </c>
      <c r="E984" s="7" t="s">
        <v>3806</v>
      </c>
      <c r="F984" s="7" t="s">
        <v>1720</v>
      </c>
      <c r="G984" s="7" t="s">
        <v>1702</v>
      </c>
      <c r="H984" s="30">
        <f t="shared" si="157"/>
        <v>34727</v>
      </c>
      <c r="I984" s="7" t="s">
        <v>1720</v>
      </c>
      <c r="J984" s="7"/>
      <c r="K984" s="32">
        <v>0</v>
      </c>
      <c r="L984" s="7"/>
      <c r="M984" s="7"/>
      <c r="N984" s="7"/>
      <c r="O984" s="7" t="str">
        <f>"Retención Judicial "&amp;(Tabla1[[#This Row],[JUDICIAL]]*100)&amp;"%"</f>
        <v>Retención Judicial 0%</v>
      </c>
      <c r="P984" s="7"/>
      <c r="Q984" s="33">
        <f t="shared" si="162"/>
        <v>930</v>
      </c>
      <c r="R984" s="34">
        <f>+Tabla1[[#This Row],[MINIMO VITAL]]*9%</f>
        <v>83.7</v>
      </c>
      <c r="S984" s="7"/>
      <c r="T984" s="7">
        <f t="shared" ca="1" si="153"/>
        <v>24</v>
      </c>
      <c r="U984" s="7" t="str">
        <f t="shared" si="154"/>
        <v>70480225</v>
      </c>
      <c r="V984" s="7"/>
      <c r="W984" s="7"/>
      <c r="X984" s="7"/>
      <c r="Y984" s="7"/>
      <c r="Z984" s="7"/>
      <c r="AA984" s="8">
        <f>+Tabla1[[#This Row],[FECHA DE
NACIMIENTO]]</f>
        <v>34727</v>
      </c>
      <c r="AB984" s="20"/>
      <c r="AC984" s="7"/>
      <c r="AD984" s="7" t="str">
        <f>IF(COUNTIF(D$1:D983,D984)=0,"OK","Duplicado")</f>
        <v>OK</v>
      </c>
      <c r="AE984" s="7" t="str">
        <f t="shared" ca="1" si="155"/>
        <v>Inactivo</v>
      </c>
      <c r="AF984" s="18" t="s">
        <v>3832</v>
      </c>
      <c r="AG984" s="9" t="str">
        <f t="shared" si="158"/>
        <v>CMAC</v>
      </c>
      <c r="AH984" s="7"/>
      <c r="AI984" s="7"/>
      <c r="AJ984" s="7"/>
      <c r="AK984" s="7"/>
      <c r="AL984" s="7"/>
      <c r="AM984" s="7"/>
      <c r="AN984" s="7"/>
      <c r="AO984" s="7" t="e">
        <f ca="1">SEPARARAPELLIDOS2018(Tabla1[[#This Row],[APELLIDOS Y NOMBRES]])</f>
        <v>#NAME?</v>
      </c>
      <c r="AP984" s="14">
        <f t="shared" ca="1" si="171"/>
        <v>0</v>
      </c>
      <c r="AQ984" s="14">
        <f t="shared" ca="1" si="172"/>
        <v>0</v>
      </c>
      <c r="AR984" s="14">
        <f t="shared" ca="1" si="173"/>
        <v>0</v>
      </c>
      <c r="AS984" s="14" t="e">
        <f ca="1">QuitarSimbolos(Tabla1[[#This Row],[CODTRA5]])</f>
        <v>#NAME?</v>
      </c>
      <c r="AT984" s="14"/>
      <c r="AU984" s="14" t="str">
        <f t="shared" si="174"/>
        <v/>
      </c>
      <c r="AV984" s="14"/>
      <c r="AW984" s="14" t="str">
        <f>+Tabla1[[#This Row],[DNI23]]</f>
        <v>70480225</v>
      </c>
      <c r="AX984" s="14"/>
      <c r="AY984" s="16">
        <f>+Tabla1[[#This Row],[FECHA DE
NACIMIENTO]]</f>
        <v>34727</v>
      </c>
      <c r="AZ984" s="14">
        <f ca="1">+Tabla1[[#This Row],[CODTRA6]]</f>
        <v>0</v>
      </c>
      <c r="BA984" s="14">
        <f ca="1">+Tabla1[[#This Row],[CODTRA7]]</f>
        <v>0</v>
      </c>
      <c r="BB984" s="14" t="e">
        <f ca="1">+Tabla1[[#This Row],[CODTRA8]]</f>
        <v>#NAME?</v>
      </c>
      <c r="BC984" s="14" t="str">
        <f>+Tabla1[[#This Row],[SEXO]]</f>
        <v/>
      </c>
      <c r="BD984" s="14"/>
      <c r="BE984" s="14"/>
      <c r="BF984" s="14"/>
      <c r="BG984" s="22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</row>
    <row r="985" spans="1:88" ht="15" x14ac:dyDescent="0.25">
      <c r="A985">
        <v>984</v>
      </c>
      <c r="B985" s="7">
        <v>4080</v>
      </c>
      <c r="C985" s="7" t="s">
        <v>3807</v>
      </c>
      <c r="D985" s="48">
        <v>74471826</v>
      </c>
      <c r="E985" s="7" t="s">
        <v>3808</v>
      </c>
      <c r="F985" s="7" t="s">
        <v>1720</v>
      </c>
      <c r="G985" s="7" t="s">
        <v>1742</v>
      </c>
      <c r="H985" s="30">
        <f t="shared" si="157"/>
        <v>36101</v>
      </c>
      <c r="I985" s="7" t="s">
        <v>1710</v>
      </c>
      <c r="J985" s="7"/>
      <c r="K985" s="32">
        <v>0</v>
      </c>
      <c r="L985" s="7"/>
      <c r="M985" s="7"/>
      <c r="N985" s="7"/>
      <c r="O985" s="7" t="str">
        <f>"Retención Judicial "&amp;(Tabla1[[#This Row],[JUDICIAL]]*100)&amp;"%"</f>
        <v>Retención Judicial 0%</v>
      </c>
      <c r="P985" s="7"/>
      <c r="Q985" s="33">
        <f t="shared" si="162"/>
        <v>930</v>
      </c>
      <c r="R985" s="34">
        <f>+Tabla1[[#This Row],[MINIMO VITAL]]*9%</f>
        <v>83.7</v>
      </c>
      <c r="S985" s="7"/>
      <c r="T985" s="7">
        <f t="shared" ca="1" si="153"/>
        <v>20</v>
      </c>
      <c r="U985" s="7" t="str">
        <f t="shared" si="154"/>
        <v>74471826</v>
      </c>
      <c r="V985" s="7"/>
      <c r="W985" s="7"/>
      <c r="X985" s="7"/>
      <c r="Y985" s="7"/>
      <c r="Z985" s="7"/>
      <c r="AA985" s="8">
        <f>+Tabla1[[#This Row],[FECHA DE
NACIMIENTO]]</f>
        <v>36101</v>
      </c>
      <c r="AB985" s="20"/>
      <c r="AC985" s="7"/>
      <c r="AD985" s="7" t="str">
        <f>IF(COUNTIF(D$1:D984,D985)=0,"OK","Duplicado")</f>
        <v>OK</v>
      </c>
      <c r="AE985" s="7" t="str">
        <f t="shared" ca="1" si="155"/>
        <v>Inactivo</v>
      </c>
      <c r="AF985" s="18" t="s">
        <v>3833</v>
      </c>
      <c r="AG985" s="9" t="str">
        <f t="shared" si="158"/>
        <v>CMAC</v>
      </c>
      <c r="AH985" s="7"/>
      <c r="AI985" s="7"/>
      <c r="AJ985" s="7"/>
      <c r="AK985" s="7"/>
      <c r="AL985" s="7"/>
      <c r="AM985" s="7"/>
      <c r="AN985" s="7"/>
      <c r="AO985" s="7" t="e">
        <f ca="1">SEPARARAPELLIDOS2018(Tabla1[[#This Row],[APELLIDOS Y NOMBRES]])</f>
        <v>#NAME?</v>
      </c>
      <c r="AP985" s="14">
        <f t="shared" ca="1" si="171"/>
        <v>0</v>
      </c>
      <c r="AQ985" s="14">
        <f t="shared" ca="1" si="172"/>
        <v>0</v>
      </c>
      <c r="AR985" s="14">
        <f t="shared" ca="1" si="173"/>
        <v>0</v>
      </c>
      <c r="AS985" s="14" t="e">
        <f ca="1">QuitarSimbolos(Tabla1[[#This Row],[CODTRA5]])</f>
        <v>#NAME?</v>
      </c>
      <c r="AT985" s="14"/>
      <c r="AU985" s="14" t="str">
        <f t="shared" si="174"/>
        <v/>
      </c>
      <c r="AV985" s="14"/>
      <c r="AW985" s="14" t="str">
        <f>+Tabla1[[#This Row],[DNI23]]</f>
        <v>74471826</v>
      </c>
      <c r="AX985" s="14"/>
      <c r="AY985" s="16">
        <f>+Tabla1[[#This Row],[FECHA DE
NACIMIENTO]]</f>
        <v>36101</v>
      </c>
      <c r="AZ985" s="14">
        <f ca="1">+Tabla1[[#This Row],[CODTRA6]]</f>
        <v>0</v>
      </c>
      <c r="BA985" s="14">
        <f ca="1">+Tabla1[[#This Row],[CODTRA7]]</f>
        <v>0</v>
      </c>
      <c r="BB985" s="14" t="e">
        <f ca="1">+Tabla1[[#This Row],[CODTRA8]]</f>
        <v>#NAME?</v>
      </c>
      <c r="BC985" s="14" t="str">
        <f>+Tabla1[[#This Row],[SEXO]]</f>
        <v/>
      </c>
      <c r="BD985" s="14"/>
      <c r="BE985" s="14"/>
      <c r="BF985" s="14"/>
      <c r="BG985" s="22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</row>
    <row r="986" spans="1:88" ht="15" x14ac:dyDescent="0.25">
      <c r="A986">
        <v>985</v>
      </c>
      <c r="B986" s="7">
        <v>4081</v>
      </c>
      <c r="C986" s="7" t="s">
        <v>3810</v>
      </c>
      <c r="D986" s="48">
        <v>72675821</v>
      </c>
      <c r="E986" s="7" t="s">
        <v>3809</v>
      </c>
      <c r="F986" s="7" t="s">
        <v>1720</v>
      </c>
      <c r="G986" s="7" t="s">
        <v>1702</v>
      </c>
      <c r="H986" s="30">
        <f t="shared" si="157"/>
        <v>36379</v>
      </c>
      <c r="I986" s="7" t="s">
        <v>1720</v>
      </c>
      <c r="J986" s="7"/>
      <c r="K986" s="32">
        <v>0</v>
      </c>
      <c r="L986" s="7"/>
      <c r="M986" s="7"/>
      <c r="N986" s="7"/>
      <c r="O986" s="7" t="str">
        <f>"Retención Judicial "&amp;(Tabla1[[#This Row],[JUDICIAL]]*100)&amp;"%"</f>
        <v>Retención Judicial 0%</v>
      </c>
      <c r="P986" s="7"/>
      <c r="Q986" s="33">
        <f t="shared" si="162"/>
        <v>930</v>
      </c>
      <c r="R986" s="34">
        <f>+Tabla1[[#This Row],[MINIMO VITAL]]*9%</f>
        <v>83.7</v>
      </c>
      <c r="S986" s="7"/>
      <c r="T986" s="7">
        <f t="shared" ca="1" si="153"/>
        <v>19</v>
      </c>
      <c r="U986" s="7" t="str">
        <f t="shared" si="154"/>
        <v>72675821</v>
      </c>
      <c r="V986" s="7"/>
      <c r="W986" s="7"/>
      <c r="X986" s="7"/>
      <c r="Y986" s="7"/>
      <c r="Z986" s="7"/>
      <c r="AA986" s="8">
        <f>+Tabla1[[#This Row],[FECHA DE
NACIMIENTO]]</f>
        <v>36379</v>
      </c>
      <c r="AB986" s="20"/>
      <c r="AC986" s="7"/>
      <c r="AD986" s="7" t="str">
        <f>IF(COUNTIF(D$1:D985,D986)=0,"OK","Duplicado")</f>
        <v>OK</v>
      </c>
      <c r="AE986" s="7" t="str">
        <f t="shared" ca="1" si="155"/>
        <v>Inactivo</v>
      </c>
      <c r="AF986" s="18" t="s">
        <v>3834</v>
      </c>
      <c r="AG986" s="9" t="str">
        <f t="shared" si="158"/>
        <v>CMAC</v>
      </c>
      <c r="AH986" s="7"/>
      <c r="AI986" s="7"/>
      <c r="AJ986" s="7"/>
      <c r="AK986" s="7"/>
      <c r="AL986" s="7"/>
      <c r="AM986" s="7"/>
      <c r="AN986" s="7"/>
      <c r="AO986" s="7" t="e">
        <f ca="1">SEPARARAPELLIDOS2018(Tabla1[[#This Row],[APELLIDOS Y NOMBRES]])</f>
        <v>#NAME?</v>
      </c>
      <c r="AP986" s="14">
        <f t="shared" ca="1" si="171"/>
        <v>0</v>
      </c>
      <c r="AQ986" s="14">
        <f t="shared" ca="1" si="172"/>
        <v>0</v>
      </c>
      <c r="AR986" s="14">
        <f t="shared" ca="1" si="173"/>
        <v>0</v>
      </c>
      <c r="AS986" s="14" t="e">
        <f ca="1">QuitarSimbolos(Tabla1[[#This Row],[CODTRA5]])</f>
        <v>#NAME?</v>
      </c>
      <c r="AT986" s="14"/>
      <c r="AU986" s="14" t="str">
        <f t="shared" si="174"/>
        <v/>
      </c>
      <c r="AV986" s="14"/>
      <c r="AW986" s="14" t="str">
        <f>+Tabla1[[#This Row],[DNI23]]</f>
        <v>72675821</v>
      </c>
      <c r="AX986" s="14"/>
      <c r="AY986" s="16">
        <f>+Tabla1[[#This Row],[FECHA DE
NACIMIENTO]]</f>
        <v>36379</v>
      </c>
      <c r="AZ986" s="14">
        <f ca="1">+Tabla1[[#This Row],[CODTRA6]]</f>
        <v>0</v>
      </c>
      <c r="BA986" s="14">
        <f ca="1">+Tabla1[[#This Row],[CODTRA7]]</f>
        <v>0</v>
      </c>
      <c r="BB986" s="14" t="e">
        <f ca="1">+Tabla1[[#This Row],[CODTRA8]]</f>
        <v>#NAME?</v>
      </c>
      <c r="BC986" s="14" t="str">
        <f>+Tabla1[[#This Row],[SEXO]]</f>
        <v/>
      </c>
      <c r="BD986" s="14"/>
      <c r="BE986" s="14"/>
      <c r="BF986" s="14"/>
      <c r="BG986" s="22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</row>
    <row r="987" spans="1:88" ht="15" x14ac:dyDescent="0.25">
      <c r="A987">
        <v>986</v>
      </c>
      <c r="B987" s="7">
        <v>4082</v>
      </c>
      <c r="C987" s="7" t="s">
        <v>3811</v>
      </c>
      <c r="D987" s="48">
        <v>40141622</v>
      </c>
      <c r="E987" s="7" t="s">
        <v>3812</v>
      </c>
      <c r="F987" s="7" t="s">
        <v>1720</v>
      </c>
      <c r="G987" s="7" t="s">
        <v>1736</v>
      </c>
      <c r="H987" s="30">
        <f t="shared" si="157"/>
        <v>28816</v>
      </c>
      <c r="I987" s="7" t="s">
        <v>1737</v>
      </c>
      <c r="J987" s="7"/>
      <c r="K987" s="32">
        <v>0</v>
      </c>
      <c r="L987" s="7"/>
      <c r="M987" s="7"/>
      <c r="N987" s="7"/>
      <c r="O987" s="7" t="str">
        <f>"Retención Judicial "&amp;(Tabla1[[#This Row],[JUDICIAL]]*100)&amp;"%"</f>
        <v>Retención Judicial 0%</v>
      </c>
      <c r="P987" s="7"/>
      <c r="Q987" s="33">
        <f t="shared" si="162"/>
        <v>930</v>
      </c>
      <c r="R987" s="34">
        <f>+Tabla1[[#This Row],[MINIMO VITAL]]*9%</f>
        <v>83.7</v>
      </c>
      <c r="S987" s="7"/>
      <c r="T987" s="7">
        <f t="shared" ca="1" si="153"/>
        <v>40</v>
      </c>
      <c r="U987" s="7" t="str">
        <f t="shared" si="154"/>
        <v>40141622</v>
      </c>
      <c r="V987" s="7"/>
      <c r="W987" s="7"/>
      <c r="X987" s="7"/>
      <c r="Y987" s="7"/>
      <c r="Z987" s="7"/>
      <c r="AA987" s="8">
        <f>+Tabla1[[#This Row],[FECHA DE
NACIMIENTO]]</f>
        <v>28816</v>
      </c>
      <c r="AB987" s="20"/>
      <c r="AC987" s="7"/>
      <c r="AD987" s="7" t="str">
        <f>IF(COUNTIF(D$1:D986,D987)=0,"OK","Duplicado")</f>
        <v>OK</v>
      </c>
      <c r="AE987" s="7" t="str">
        <f t="shared" ca="1" si="155"/>
        <v>Inactivo</v>
      </c>
      <c r="AF987" s="18" t="s">
        <v>3835</v>
      </c>
      <c r="AG987" s="9" t="str">
        <f t="shared" si="158"/>
        <v>CMAC</v>
      </c>
      <c r="AH987" s="7"/>
      <c r="AI987" s="7"/>
      <c r="AJ987" s="7"/>
      <c r="AK987" s="7"/>
      <c r="AL987" s="7"/>
      <c r="AM987" s="7"/>
      <c r="AN987" s="7"/>
      <c r="AO987" s="7" t="e">
        <f ca="1">SEPARARAPELLIDOS2018(Tabla1[[#This Row],[APELLIDOS Y NOMBRES]])</f>
        <v>#NAME?</v>
      </c>
      <c r="AP987" s="14">
        <f t="shared" ca="1" si="171"/>
        <v>0</v>
      </c>
      <c r="AQ987" s="14">
        <f t="shared" ca="1" si="172"/>
        <v>0</v>
      </c>
      <c r="AR987" s="14">
        <f t="shared" ca="1" si="173"/>
        <v>0</v>
      </c>
      <c r="AS987" s="14" t="e">
        <f ca="1">QuitarSimbolos(Tabla1[[#This Row],[CODTRA5]])</f>
        <v>#NAME?</v>
      </c>
      <c r="AT987" s="14"/>
      <c r="AU987" s="14" t="str">
        <f t="shared" si="174"/>
        <v/>
      </c>
      <c r="AV987" s="14"/>
      <c r="AW987" s="14" t="str">
        <f>+Tabla1[[#This Row],[DNI23]]</f>
        <v>40141622</v>
      </c>
      <c r="AX987" s="14"/>
      <c r="AY987" s="16">
        <f>+Tabla1[[#This Row],[FECHA DE
NACIMIENTO]]</f>
        <v>28816</v>
      </c>
      <c r="AZ987" s="14">
        <f ca="1">+Tabla1[[#This Row],[CODTRA6]]</f>
        <v>0</v>
      </c>
      <c r="BA987" s="14">
        <f ca="1">+Tabla1[[#This Row],[CODTRA7]]</f>
        <v>0</v>
      </c>
      <c r="BB987" s="14" t="e">
        <f ca="1">+Tabla1[[#This Row],[CODTRA8]]</f>
        <v>#NAME?</v>
      </c>
      <c r="BC987" s="14" t="str">
        <f>+Tabla1[[#This Row],[SEXO]]</f>
        <v/>
      </c>
      <c r="BD987" s="14"/>
      <c r="BE987" s="14"/>
      <c r="BF987" s="14"/>
      <c r="BG987" s="22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</row>
    <row r="988" spans="1:88" ht="15" x14ac:dyDescent="0.25">
      <c r="A988">
        <v>987</v>
      </c>
      <c r="B988" s="7">
        <v>4083</v>
      </c>
      <c r="C988" s="7" t="s">
        <v>3814</v>
      </c>
      <c r="D988" s="48">
        <v>43726185</v>
      </c>
      <c r="E988" s="7" t="s">
        <v>1720</v>
      </c>
      <c r="F988" s="7" t="s">
        <v>1720</v>
      </c>
      <c r="G988" s="7" t="s">
        <v>1702</v>
      </c>
      <c r="H988" s="30" t="str">
        <f t="shared" si="157"/>
        <v xml:space="preserve"> </v>
      </c>
      <c r="I988" s="7" t="s">
        <v>1720</v>
      </c>
      <c r="J988" s="7"/>
      <c r="K988" s="32">
        <v>0</v>
      </c>
      <c r="L988" s="7"/>
      <c r="M988" s="7"/>
      <c r="N988" s="7"/>
      <c r="O988" s="7" t="str">
        <f>"Retención Judicial "&amp;(Tabla1[[#This Row],[JUDICIAL]]*100)&amp;"%"</f>
        <v>Retención Judicial 0%</v>
      </c>
      <c r="P988" s="7"/>
      <c r="Q988" s="33">
        <f t="shared" si="162"/>
        <v>930</v>
      </c>
      <c r="R988" s="34">
        <f>+Tabla1[[#This Row],[MINIMO VITAL]]*9%</f>
        <v>83.7</v>
      </c>
      <c r="S988" s="7"/>
      <c r="T988" s="7" t="str">
        <f t="shared" ca="1" si="153"/>
        <v xml:space="preserve"> </v>
      </c>
      <c r="U988" s="7" t="str">
        <f t="shared" si="154"/>
        <v>43726185</v>
      </c>
      <c r="V988" s="7"/>
      <c r="W988" s="7"/>
      <c r="X988" s="7"/>
      <c r="Y988" s="7"/>
      <c r="Z988" s="7"/>
      <c r="AA988" s="8" t="str">
        <f>+Tabla1[[#This Row],[FECHA DE
NACIMIENTO]]</f>
        <v xml:space="preserve"> </v>
      </c>
      <c r="AB988" s="20">
        <v>3.1</v>
      </c>
      <c r="AC988" s="7"/>
      <c r="AD988" s="7" t="str">
        <f>IF(COUNTIF(D$1:D987,D988)=0,"OK","Duplicado")</f>
        <v>OK</v>
      </c>
      <c r="AE988" s="7" t="str">
        <f t="shared" ca="1" si="155"/>
        <v>Inactivo</v>
      </c>
      <c r="AF988" s="18" t="s">
        <v>3836</v>
      </c>
      <c r="AG988" s="9" t="str">
        <f t="shared" si="158"/>
        <v>CMAC</v>
      </c>
      <c r="AH988" s="7"/>
      <c r="AI988" s="7"/>
      <c r="AJ988" s="7"/>
      <c r="AK988" s="7"/>
      <c r="AL988" s="7"/>
      <c r="AM988" s="7"/>
      <c r="AN988" s="7"/>
      <c r="AO988" s="7" t="e">
        <f ca="1">SEPARARAPELLIDOS2018(Tabla1[[#This Row],[APELLIDOS Y NOMBRES]])</f>
        <v>#NAME?</v>
      </c>
      <c r="AP988" s="14">
        <f t="shared" ca="1" si="171"/>
        <v>0</v>
      </c>
      <c r="AQ988" s="14">
        <f t="shared" ca="1" si="172"/>
        <v>0</v>
      </c>
      <c r="AR988" s="14">
        <f t="shared" ca="1" si="173"/>
        <v>0</v>
      </c>
      <c r="AS988" s="14" t="e">
        <f ca="1">QuitarSimbolos(Tabla1[[#This Row],[CODTRA5]])</f>
        <v>#NAME?</v>
      </c>
      <c r="AT988" s="14"/>
      <c r="AU988" s="14" t="str">
        <f t="shared" si="174"/>
        <v/>
      </c>
      <c r="AV988" s="14"/>
      <c r="AW988" s="14" t="str">
        <f>+Tabla1[[#This Row],[DNI23]]</f>
        <v>43726185</v>
      </c>
      <c r="AX988" s="14"/>
      <c r="AY988" s="16" t="str">
        <f>+Tabla1[[#This Row],[FECHA DE
NACIMIENTO]]</f>
        <v xml:space="preserve"> </v>
      </c>
      <c r="AZ988" s="14">
        <f ca="1">+Tabla1[[#This Row],[CODTRA6]]</f>
        <v>0</v>
      </c>
      <c r="BA988" s="14">
        <f ca="1">+Tabla1[[#This Row],[CODTRA7]]</f>
        <v>0</v>
      </c>
      <c r="BB988" s="14" t="e">
        <f ca="1">+Tabla1[[#This Row],[CODTRA8]]</f>
        <v>#NAME?</v>
      </c>
      <c r="BC988" s="14" t="str">
        <f>+Tabla1[[#This Row],[SEXO]]</f>
        <v/>
      </c>
      <c r="BD988" s="14"/>
      <c r="BE988" s="14"/>
      <c r="BF988" s="14"/>
      <c r="BG988" s="22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</row>
    <row r="989" spans="1:88" ht="15" x14ac:dyDescent="0.25">
      <c r="A989">
        <v>988</v>
      </c>
      <c r="B989" s="7">
        <v>4084</v>
      </c>
      <c r="C989" s="7" t="s">
        <v>3815</v>
      </c>
      <c r="D989" s="48">
        <v>30863594</v>
      </c>
      <c r="E989" s="7" t="s">
        <v>1720</v>
      </c>
      <c r="F989" s="7" t="s">
        <v>3848</v>
      </c>
      <c r="G989" s="7" t="s">
        <v>1736</v>
      </c>
      <c r="H989" s="30" t="str">
        <f t="shared" si="157"/>
        <v xml:space="preserve"> </v>
      </c>
      <c r="I989" s="7" t="s">
        <v>1737</v>
      </c>
      <c r="J989" s="7"/>
      <c r="K989" s="32">
        <v>0</v>
      </c>
      <c r="L989" s="7"/>
      <c r="M989" s="7"/>
      <c r="N989" s="7"/>
      <c r="O989" s="7" t="str">
        <f>"Retención Judicial "&amp;(Tabla1[[#This Row],[JUDICIAL]]*100)&amp;"%"</f>
        <v>Retención Judicial 0%</v>
      </c>
      <c r="P989" s="7"/>
      <c r="Q989" s="33">
        <f t="shared" si="162"/>
        <v>930</v>
      </c>
      <c r="R989" s="34">
        <f>+Tabla1[[#This Row],[MINIMO VITAL]]*9%</f>
        <v>83.7</v>
      </c>
      <c r="S989" s="7"/>
      <c r="T989" s="7" t="str">
        <f t="shared" ca="1" si="153"/>
        <v xml:space="preserve"> </v>
      </c>
      <c r="U989" s="7" t="str">
        <f t="shared" si="154"/>
        <v>30863594</v>
      </c>
      <c r="V989" s="7"/>
      <c r="W989" s="7"/>
      <c r="X989" s="7"/>
      <c r="Y989" s="7"/>
      <c r="Z989" s="7"/>
      <c r="AA989" s="8" t="str">
        <f>+Tabla1[[#This Row],[FECHA DE
NACIMIENTO]]</f>
        <v xml:space="preserve"> </v>
      </c>
      <c r="AB989" s="20">
        <v>3.1</v>
      </c>
      <c r="AC989" s="7"/>
      <c r="AD989" s="7" t="str">
        <f>IF(COUNTIF(D$1:D988,D989)=0,"OK","Duplicado")</f>
        <v>OK</v>
      </c>
      <c r="AE989" s="7" t="str">
        <f t="shared" ca="1" si="155"/>
        <v>Inactivo</v>
      </c>
      <c r="AF989" s="18" t="s">
        <v>3837</v>
      </c>
      <c r="AG989" s="9" t="str">
        <f t="shared" si="158"/>
        <v>CMAC</v>
      </c>
      <c r="AH989" s="7"/>
      <c r="AI989" s="7"/>
      <c r="AJ989" s="7"/>
      <c r="AK989" s="7"/>
      <c r="AL989" s="7"/>
      <c r="AM989" s="7"/>
      <c r="AN989" s="7"/>
      <c r="AO989" s="7" t="e">
        <f ca="1">SEPARARAPELLIDOS2018(Tabla1[[#This Row],[APELLIDOS Y NOMBRES]])</f>
        <v>#NAME?</v>
      </c>
      <c r="AP989" s="14">
        <f t="shared" ca="1" si="171"/>
        <v>0</v>
      </c>
      <c r="AQ989" s="14">
        <f t="shared" ca="1" si="172"/>
        <v>0</v>
      </c>
      <c r="AR989" s="14">
        <f t="shared" ca="1" si="173"/>
        <v>0</v>
      </c>
      <c r="AS989" s="14" t="e">
        <f ca="1">QuitarSimbolos(Tabla1[[#This Row],[CODTRA5]])</f>
        <v>#NAME?</v>
      </c>
      <c r="AT989" s="14"/>
      <c r="AU989" s="14" t="str">
        <f t="shared" si="174"/>
        <v/>
      </c>
      <c r="AV989" s="14"/>
      <c r="AW989" s="14" t="str">
        <f>+Tabla1[[#This Row],[DNI23]]</f>
        <v>30863594</v>
      </c>
      <c r="AX989" s="14"/>
      <c r="AY989" s="16" t="str">
        <f>+Tabla1[[#This Row],[FECHA DE
NACIMIENTO]]</f>
        <v xml:space="preserve"> </v>
      </c>
      <c r="AZ989" s="14">
        <f ca="1">+Tabla1[[#This Row],[CODTRA6]]</f>
        <v>0</v>
      </c>
      <c r="BA989" s="14">
        <f ca="1">+Tabla1[[#This Row],[CODTRA7]]</f>
        <v>0</v>
      </c>
      <c r="BB989" s="14" t="e">
        <f ca="1">+Tabla1[[#This Row],[CODTRA8]]</f>
        <v>#NAME?</v>
      </c>
      <c r="BC989" s="14" t="str">
        <f>+Tabla1[[#This Row],[SEXO]]</f>
        <v/>
      </c>
      <c r="BD989" s="14"/>
      <c r="BE989" s="14"/>
      <c r="BF989" s="14"/>
      <c r="BG989" s="22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</row>
    <row r="990" spans="1:88" ht="15" x14ac:dyDescent="0.25">
      <c r="A990">
        <v>989</v>
      </c>
      <c r="B990" s="7">
        <v>4085</v>
      </c>
      <c r="C990" s="7" t="s">
        <v>3816</v>
      </c>
      <c r="D990" s="48">
        <v>47378837</v>
      </c>
      <c r="E990" s="7" t="s">
        <v>1720</v>
      </c>
      <c r="F990" s="7" t="s">
        <v>1720</v>
      </c>
      <c r="G990" s="7" t="s">
        <v>1702</v>
      </c>
      <c r="H990" s="30" t="str">
        <f t="shared" si="157"/>
        <v xml:space="preserve"> </v>
      </c>
      <c r="I990" s="7" t="s">
        <v>1720</v>
      </c>
      <c r="J990" s="7"/>
      <c r="K990" s="32">
        <v>0</v>
      </c>
      <c r="L990" s="7"/>
      <c r="M990" s="7"/>
      <c r="N990" s="7"/>
      <c r="O990" s="7" t="str">
        <f>"Retención Judicial "&amp;(Tabla1[[#This Row],[JUDICIAL]]*100)&amp;"%"</f>
        <v>Retención Judicial 0%</v>
      </c>
      <c r="P990" s="7"/>
      <c r="Q990" s="33">
        <f t="shared" si="162"/>
        <v>930</v>
      </c>
      <c r="R990" s="34">
        <f>+Tabla1[[#This Row],[MINIMO VITAL]]*9%</f>
        <v>83.7</v>
      </c>
      <c r="S990" s="7"/>
      <c r="T990" s="7" t="str">
        <f t="shared" ca="1" si="153"/>
        <v xml:space="preserve"> </v>
      </c>
      <c r="U990" s="7" t="str">
        <f t="shared" si="154"/>
        <v>47378837</v>
      </c>
      <c r="V990" s="7"/>
      <c r="W990" s="7"/>
      <c r="X990" s="7"/>
      <c r="Y990" s="7"/>
      <c r="Z990" s="7"/>
      <c r="AA990" s="8" t="str">
        <f>+Tabla1[[#This Row],[FECHA DE
NACIMIENTO]]</f>
        <v xml:space="preserve"> </v>
      </c>
      <c r="AB990" s="20">
        <v>3.1</v>
      </c>
      <c r="AC990" s="7"/>
      <c r="AD990" s="7" t="str">
        <f>IF(COUNTIF(D$1:D989,D990)=0,"OK","Duplicado")</f>
        <v>OK</v>
      </c>
      <c r="AE990" s="7" t="str">
        <f t="shared" ca="1" si="155"/>
        <v>Inactivo</v>
      </c>
      <c r="AF990" s="18" t="s">
        <v>3838</v>
      </c>
      <c r="AG990" s="9" t="str">
        <f t="shared" si="158"/>
        <v>CMAC</v>
      </c>
      <c r="AH990" s="7"/>
      <c r="AI990" s="7"/>
      <c r="AJ990" s="7"/>
      <c r="AK990" s="7"/>
      <c r="AL990" s="7"/>
      <c r="AM990" s="7"/>
      <c r="AN990" s="7"/>
      <c r="AO990" s="7" t="e">
        <f ca="1">SEPARARAPELLIDOS2018(Tabla1[[#This Row],[APELLIDOS Y NOMBRES]])</f>
        <v>#NAME?</v>
      </c>
      <c r="AP990" s="14">
        <f t="shared" ca="1" si="171"/>
        <v>0</v>
      </c>
      <c r="AQ990" s="14">
        <f t="shared" ca="1" si="172"/>
        <v>0</v>
      </c>
      <c r="AR990" s="14">
        <f t="shared" ca="1" si="173"/>
        <v>0</v>
      </c>
      <c r="AS990" s="14" t="e">
        <f ca="1">QuitarSimbolos(Tabla1[[#This Row],[CODTRA5]])</f>
        <v>#NAME?</v>
      </c>
      <c r="AT990" s="14"/>
      <c r="AU990" s="14" t="str">
        <f t="shared" si="174"/>
        <v/>
      </c>
      <c r="AV990" s="14"/>
      <c r="AW990" s="14" t="str">
        <f>+Tabla1[[#This Row],[DNI23]]</f>
        <v>47378837</v>
      </c>
      <c r="AX990" s="14"/>
      <c r="AY990" s="16" t="str">
        <f>+Tabla1[[#This Row],[FECHA DE
NACIMIENTO]]</f>
        <v xml:space="preserve"> </v>
      </c>
      <c r="AZ990" s="14">
        <f ca="1">+Tabla1[[#This Row],[CODTRA6]]</f>
        <v>0</v>
      </c>
      <c r="BA990" s="14">
        <f ca="1">+Tabla1[[#This Row],[CODTRA7]]</f>
        <v>0</v>
      </c>
      <c r="BB990" s="14" t="e">
        <f ca="1">+Tabla1[[#This Row],[CODTRA8]]</f>
        <v>#NAME?</v>
      </c>
      <c r="BC990" s="14" t="str">
        <f>+Tabla1[[#This Row],[SEXO]]</f>
        <v/>
      </c>
      <c r="BD990" s="14"/>
      <c r="BE990" s="14"/>
      <c r="BF990" s="14"/>
      <c r="BG990" s="22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</row>
    <row r="991" spans="1:88" ht="15" x14ac:dyDescent="0.25">
      <c r="A991">
        <v>990</v>
      </c>
      <c r="B991" s="7">
        <v>4086</v>
      </c>
      <c r="C991" s="7" t="s">
        <v>3817</v>
      </c>
      <c r="D991" s="48">
        <v>45984863</v>
      </c>
      <c r="E991" s="7" t="s">
        <v>3818</v>
      </c>
      <c r="F991" s="7" t="s">
        <v>1720</v>
      </c>
      <c r="G991" s="7" t="s">
        <v>1702</v>
      </c>
      <c r="H991" s="30">
        <f t="shared" si="157"/>
        <v>32602</v>
      </c>
      <c r="I991" s="7" t="s">
        <v>1720</v>
      </c>
      <c r="J991" s="7"/>
      <c r="K991" s="32">
        <v>0</v>
      </c>
      <c r="L991" s="7"/>
      <c r="M991" s="7"/>
      <c r="N991" s="7"/>
      <c r="O991" s="7" t="str">
        <f>"Retención Judicial "&amp;(Tabla1[[#This Row],[JUDICIAL]]*100)&amp;"%"</f>
        <v>Retención Judicial 0%</v>
      </c>
      <c r="P991" s="7"/>
      <c r="Q991" s="33">
        <f t="shared" si="162"/>
        <v>930</v>
      </c>
      <c r="R991" s="34">
        <f>+Tabla1[[#This Row],[MINIMO VITAL]]*9%</f>
        <v>83.7</v>
      </c>
      <c r="S991" s="7"/>
      <c r="T991" s="7">
        <f t="shared" ca="1" si="153"/>
        <v>30</v>
      </c>
      <c r="U991" s="7" t="str">
        <f t="shared" si="154"/>
        <v>45984863</v>
      </c>
      <c r="V991" s="7"/>
      <c r="W991" s="7"/>
      <c r="X991" s="7"/>
      <c r="Y991" s="7"/>
      <c r="Z991" s="7"/>
      <c r="AA991" s="8">
        <f>+Tabla1[[#This Row],[FECHA DE
NACIMIENTO]]</f>
        <v>32602</v>
      </c>
      <c r="AB991" s="20">
        <v>3.1</v>
      </c>
      <c r="AC991" s="7"/>
      <c r="AD991" s="7" t="str">
        <f>IF(COUNTIF(D$1:D990,D991)=0,"OK","Duplicado")</f>
        <v>OK</v>
      </c>
      <c r="AE991" s="7" t="str">
        <f t="shared" ca="1" si="155"/>
        <v>Inactivo</v>
      </c>
      <c r="AF991" s="18" t="s">
        <v>3839</v>
      </c>
      <c r="AG991" s="9" t="str">
        <f t="shared" si="158"/>
        <v>CMAC</v>
      </c>
      <c r="AH991" s="7"/>
      <c r="AI991" s="7"/>
      <c r="AJ991" s="7"/>
      <c r="AK991" s="7"/>
      <c r="AL991" s="7"/>
      <c r="AM991" s="7"/>
      <c r="AN991" s="7"/>
      <c r="AO991" s="7" t="e">
        <f ca="1">SEPARARAPELLIDOS2018(Tabla1[[#This Row],[APELLIDOS Y NOMBRES]])</f>
        <v>#NAME?</v>
      </c>
      <c r="AP991" s="14">
        <f t="shared" ref="AP991:AP998" ca="1" si="175">IFERROR(IF(AO991="","",MID((REPLACE((AO991),(SEARCH("@",(AO991))),1,"")),(SEARCH("@",(REPLACE((AO991),(SEARCH("@",(AO991))),1,""))))+1,((LEN((REPLACE((AO991),(SEARCH("@",(AO991))),1,""))))-(SEARCH("@",(REPLACE((AO991),(SEARCH("@",(AO991))),1,""))))))),)</f>
        <v>0</v>
      </c>
      <c r="AQ991" s="14">
        <f t="shared" ref="AQ991:AQ998" ca="1" si="176">IFERROR(IF(AO991="","",LEFT(AO991,(SEARCH("@",AO991))-1)),)</f>
        <v>0</v>
      </c>
      <c r="AR991" s="14">
        <f t="shared" ref="AR991:AR998" ca="1" si="177">IFERROR(IF(AO991="","",LEFT((RIGHT(AO991,(LEN(AO991))-(SEARCH("@",AO991)))),(SEARCH("@",(RIGHT(AO991,(LEN(AO991))-(SEARCH("@",AO991))))))-1)),)</f>
        <v>0</v>
      </c>
      <c r="AS991" s="14" t="e">
        <f ca="1">QuitarSimbolos(Tabla1[[#This Row],[CODTRA5]])</f>
        <v>#NAME?</v>
      </c>
      <c r="AT991" s="14"/>
      <c r="AU991" s="14" t="str">
        <f t="shared" ref="AU991:AU998" si="178">IF(AT991="","",IF(AT991="MASCULINO",1,2))</f>
        <v/>
      </c>
      <c r="AV991" s="14"/>
      <c r="AW991" s="14" t="str">
        <f>+Tabla1[[#This Row],[DNI23]]</f>
        <v>45984863</v>
      </c>
      <c r="AX991" s="14"/>
      <c r="AY991" s="16">
        <f>+Tabla1[[#This Row],[FECHA DE
NACIMIENTO]]</f>
        <v>32602</v>
      </c>
      <c r="AZ991" s="14">
        <f ca="1">+Tabla1[[#This Row],[CODTRA6]]</f>
        <v>0</v>
      </c>
      <c r="BA991" s="14">
        <f ca="1">+Tabla1[[#This Row],[CODTRA7]]</f>
        <v>0</v>
      </c>
      <c r="BB991" s="14" t="e">
        <f ca="1">+Tabla1[[#This Row],[CODTRA8]]</f>
        <v>#NAME?</v>
      </c>
      <c r="BC991" s="14" t="str">
        <f>+Tabla1[[#This Row],[SEXO]]</f>
        <v/>
      </c>
      <c r="BD991" s="14"/>
      <c r="BE991" s="14"/>
      <c r="BF991" s="14"/>
      <c r="BG991" s="22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</row>
    <row r="992" spans="1:88" ht="15" x14ac:dyDescent="0.25">
      <c r="A992">
        <v>991</v>
      </c>
      <c r="B992" s="7">
        <v>4087</v>
      </c>
      <c r="C992" s="7" t="s">
        <v>3819</v>
      </c>
      <c r="D992" s="48">
        <v>71391224</v>
      </c>
      <c r="E992" s="7" t="s">
        <v>1720</v>
      </c>
      <c r="F992" s="7" t="s">
        <v>1720</v>
      </c>
      <c r="G992" s="7" t="s">
        <v>1702</v>
      </c>
      <c r="H992" s="30" t="str">
        <f t="shared" si="157"/>
        <v xml:space="preserve"> </v>
      </c>
      <c r="I992" s="7" t="s">
        <v>1720</v>
      </c>
      <c r="J992" s="7"/>
      <c r="K992" s="32">
        <v>0</v>
      </c>
      <c r="L992" s="7"/>
      <c r="M992" s="7"/>
      <c r="N992" s="7"/>
      <c r="O992" s="7" t="str">
        <f>"Retención Judicial "&amp;(Tabla1[[#This Row],[JUDICIAL]]*100)&amp;"%"</f>
        <v>Retención Judicial 0%</v>
      </c>
      <c r="P992" s="7"/>
      <c r="Q992" s="33">
        <f t="shared" si="162"/>
        <v>930</v>
      </c>
      <c r="R992" s="34">
        <f>+Tabla1[[#This Row],[MINIMO VITAL]]*9%</f>
        <v>83.7</v>
      </c>
      <c r="S992" s="7"/>
      <c r="T992" s="7" t="str">
        <f t="shared" ca="1" si="153"/>
        <v xml:space="preserve"> </v>
      </c>
      <c r="U992" s="7" t="str">
        <f t="shared" si="154"/>
        <v>71391224</v>
      </c>
      <c r="V992" s="7"/>
      <c r="W992" s="7"/>
      <c r="X992" s="7"/>
      <c r="Y992" s="7"/>
      <c r="Z992" s="7"/>
      <c r="AA992" s="8" t="str">
        <f>+Tabla1[[#This Row],[FECHA DE
NACIMIENTO]]</f>
        <v xml:space="preserve"> </v>
      </c>
      <c r="AB992" s="20"/>
      <c r="AC992" s="7"/>
      <c r="AD992" s="7" t="str">
        <f>IF(COUNTIF(D$1:D991,D992)=0,"OK","Duplicado")</f>
        <v>OK</v>
      </c>
      <c r="AE992" s="7" t="str">
        <f t="shared" ca="1" si="155"/>
        <v>Inactivo</v>
      </c>
      <c r="AF992" s="7" t="s">
        <v>1720</v>
      </c>
      <c r="AG992" s="9" t="str">
        <f t="shared" si="158"/>
        <v/>
      </c>
      <c r="AH992" s="7"/>
      <c r="AI992" s="7"/>
      <c r="AJ992" s="7"/>
      <c r="AK992" s="7"/>
      <c r="AL992" s="7"/>
      <c r="AM992" s="7"/>
      <c r="AN992" s="7"/>
      <c r="AO992" s="7" t="e">
        <f ca="1">SEPARARAPELLIDOS2018(Tabla1[[#This Row],[APELLIDOS Y NOMBRES]])</f>
        <v>#NAME?</v>
      </c>
      <c r="AP992" s="14">
        <f t="shared" ca="1" si="175"/>
        <v>0</v>
      </c>
      <c r="AQ992" s="14">
        <f t="shared" ca="1" si="176"/>
        <v>0</v>
      </c>
      <c r="AR992" s="14">
        <f t="shared" ca="1" si="177"/>
        <v>0</v>
      </c>
      <c r="AS992" s="14" t="e">
        <f ca="1">QuitarSimbolos(Tabla1[[#This Row],[CODTRA5]])</f>
        <v>#NAME?</v>
      </c>
      <c r="AT992" s="14"/>
      <c r="AU992" s="14" t="str">
        <f t="shared" si="178"/>
        <v/>
      </c>
      <c r="AV992" s="14"/>
      <c r="AW992" s="14" t="str">
        <f>+Tabla1[[#This Row],[DNI23]]</f>
        <v>71391224</v>
      </c>
      <c r="AX992" s="14"/>
      <c r="AY992" s="16" t="str">
        <f>+Tabla1[[#This Row],[FECHA DE
NACIMIENTO]]</f>
        <v xml:space="preserve"> </v>
      </c>
      <c r="AZ992" s="14">
        <f ca="1">+Tabla1[[#This Row],[CODTRA6]]</f>
        <v>0</v>
      </c>
      <c r="BA992" s="14">
        <f ca="1">+Tabla1[[#This Row],[CODTRA7]]</f>
        <v>0</v>
      </c>
      <c r="BB992" s="14" t="e">
        <f ca="1">+Tabla1[[#This Row],[CODTRA8]]</f>
        <v>#NAME?</v>
      </c>
      <c r="BC992" s="14" t="str">
        <f>+Tabla1[[#This Row],[SEXO]]</f>
        <v/>
      </c>
      <c r="BD992" s="14"/>
      <c r="BE992" s="14"/>
      <c r="BF992" s="14"/>
      <c r="BG992" s="22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</row>
    <row r="993" spans="1:88" ht="15" x14ac:dyDescent="0.25">
      <c r="A993">
        <v>992</v>
      </c>
      <c r="B993" s="7">
        <v>4088</v>
      </c>
      <c r="C993" s="7" t="s">
        <v>3820</v>
      </c>
      <c r="D993" s="48">
        <v>76774956</v>
      </c>
      <c r="E993" s="7" t="s">
        <v>3821</v>
      </c>
      <c r="F993" s="7" t="s">
        <v>1720</v>
      </c>
      <c r="G993" s="7" t="s">
        <v>1702</v>
      </c>
      <c r="H993" s="30">
        <f t="shared" si="157"/>
        <v>34651</v>
      </c>
      <c r="I993" s="7" t="s">
        <v>1720</v>
      </c>
      <c r="J993" s="7"/>
      <c r="K993" s="32">
        <v>0</v>
      </c>
      <c r="L993" s="7"/>
      <c r="M993" s="7"/>
      <c r="N993" s="7"/>
      <c r="O993" s="7" t="str">
        <f>"Retención Judicial "&amp;(Tabla1[[#This Row],[JUDICIAL]]*100)&amp;"%"</f>
        <v>Retención Judicial 0%</v>
      </c>
      <c r="P993" s="7"/>
      <c r="Q993" s="33">
        <f t="shared" si="162"/>
        <v>930</v>
      </c>
      <c r="R993" s="34">
        <f>+Tabla1[[#This Row],[MINIMO VITAL]]*9%</f>
        <v>83.7</v>
      </c>
      <c r="S993" s="7"/>
      <c r="T993" s="7">
        <f t="shared" ca="1" si="153"/>
        <v>24</v>
      </c>
      <c r="U993" s="7" t="str">
        <f t="shared" si="154"/>
        <v>76774956</v>
      </c>
      <c r="V993" s="7"/>
      <c r="W993" s="7"/>
      <c r="X993" s="7"/>
      <c r="Y993" s="7"/>
      <c r="Z993" s="7"/>
      <c r="AA993" s="8">
        <f>+Tabla1[[#This Row],[FECHA DE
NACIMIENTO]]</f>
        <v>34651</v>
      </c>
      <c r="AB993" s="20"/>
      <c r="AC993" s="7"/>
      <c r="AD993" s="7" t="str">
        <f>IF(COUNTIF(D$1:D992,D993)=0,"OK","Duplicado")</f>
        <v>OK</v>
      </c>
      <c r="AE993" s="7" t="str">
        <f t="shared" ca="1" si="155"/>
        <v>Inactivo</v>
      </c>
      <c r="AF993" s="7" t="s">
        <v>1720</v>
      </c>
      <c r="AG993" s="9" t="str">
        <f t="shared" si="158"/>
        <v/>
      </c>
      <c r="AH993" s="7"/>
      <c r="AI993" s="7"/>
      <c r="AJ993" s="7"/>
      <c r="AK993" s="7"/>
      <c r="AL993" s="7"/>
      <c r="AM993" s="7"/>
      <c r="AN993" s="7"/>
      <c r="AO993" s="7" t="e">
        <f ca="1">SEPARARAPELLIDOS2018(Tabla1[[#This Row],[APELLIDOS Y NOMBRES]])</f>
        <v>#NAME?</v>
      </c>
      <c r="AP993" s="14">
        <f t="shared" ca="1" si="175"/>
        <v>0</v>
      </c>
      <c r="AQ993" s="14">
        <f t="shared" ca="1" si="176"/>
        <v>0</v>
      </c>
      <c r="AR993" s="14">
        <f t="shared" ca="1" si="177"/>
        <v>0</v>
      </c>
      <c r="AS993" s="14" t="e">
        <f ca="1">QuitarSimbolos(Tabla1[[#This Row],[CODTRA5]])</f>
        <v>#NAME?</v>
      </c>
      <c r="AT993" s="14"/>
      <c r="AU993" s="14" t="str">
        <f t="shared" si="178"/>
        <v/>
      </c>
      <c r="AV993" s="14"/>
      <c r="AW993" s="14" t="str">
        <f>+Tabla1[[#This Row],[DNI23]]</f>
        <v>76774956</v>
      </c>
      <c r="AX993" s="14"/>
      <c r="AY993" s="16">
        <f>+Tabla1[[#This Row],[FECHA DE
NACIMIENTO]]</f>
        <v>34651</v>
      </c>
      <c r="AZ993" s="14">
        <f ca="1">+Tabla1[[#This Row],[CODTRA6]]</f>
        <v>0</v>
      </c>
      <c r="BA993" s="14">
        <f ca="1">+Tabla1[[#This Row],[CODTRA7]]</f>
        <v>0</v>
      </c>
      <c r="BB993" s="14" t="e">
        <f ca="1">+Tabla1[[#This Row],[CODTRA8]]</f>
        <v>#NAME?</v>
      </c>
      <c r="BC993" s="14" t="str">
        <f>+Tabla1[[#This Row],[SEXO]]</f>
        <v/>
      </c>
      <c r="BD993" s="14"/>
      <c r="BE993" s="14"/>
      <c r="BF993" s="14"/>
      <c r="BG993" s="22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</row>
    <row r="994" spans="1:88" ht="15" x14ac:dyDescent="0.25">
      <c r="A994">
        <v>993</v>
      </c>
      <c r="B994" s="7">
        <v>4089</v>
      </c>
      <c r="C994" s="7" t="s">
        <v>3822</v>
      </c>
      <c r="D994" s="48">
        <v>45323901</v>
      </c>
      <c r="E994" s="7" t="s">
        <v>3823</v>
      </c>
      <c r="F994" s="7" t="s">
        <v>1720</v>
      </c>
      <c r="G994" s="7" t="s">
        <v>1702</v>
      </c>
      <c r="H994" s="30">
        <f t="shared" si="157"/>
        <v>32327</v>
      </c>
      <c r="I994" s="7" t="s">
        <v>1720</v>
      </c>
      <c r="J994" s="7"/>
      <c r="K994" s="32">
        <v>0</v>
      </c>
      <c r="L994" s="7"/>
      <c r="M994" s="7"/>
      <c r="N994" s="7"/>
      <c r="O994" s="7" t="str">
        <f>"Retención Judicial "&amp;(Tabla1[[#This Row],[JUDICIAL]]*100)&amp;"%"</f>
        <v>Retención Judicial 0%</v>
      </c>
      <c r="P994" s="7"/>
      <c r="Q994" s="33">
        <f t="shared" si="162"/>
        <v>930</v>
      </c>
      <c r="R994" s="34">
        <f>+Tabla1[[#This Row],[MINIMO VITAL]]*9%</f>
        <v>83.7</v>
      </c>
      <c r="S994" s="7"/>
      <c r="T994" s="7">
        <f t="shared" ca="1" si="153"/>
        <v>30</v>
      </c>
      <c r="U994" s="7" t="str">
        <f t="shared" si="154"/>
        <v>45323901</v>
      </c>
      <c r="V994" s="7"/>
      <c r="W994" s="7"/>
      <c r="X994" s="7"/>
      <c r="Y994" s="7"/>
      <c r="Z994" s="7"/>
      <c r="AA994" s="8">
        <f>+Tabla1[[#This Row],[FECHA DE
NACIMIENTO]]</f>
        <v>32327</v>
      </c>
      <c r="AB994" s="20"/>
      <c r="AC994" s="7"/>
      <c r="AD994" s="7" t="str">
        <f>IF(COUNTIF(D$1:D993,D994)=0,"OK","Duplicado")</f>
        <v>OK</v>
      </c>
      <c r="AE994" s="7" t="str">
        <f t="shared" ca="1" si="155"/>
        <v>Inactivo</v>
      </c>
      <c r="AF994" s="7" t="s">
        <v>1720</v>
      </c>
      <c r="AG994" s="9" t="str">
        <f t="shared" si="158"/>
        <v/>
      </c>
      <c r="AH994" s="7"/>
      <c r="AI994" s="7"/>
      <c r="AJ994" s="7"/>
      <c r="AK994" s="7"/>
      <c r="AL994" s="7"/>
      <c r="AM994" s="7"/>
      <c r="AN994" s="7"/>
      <c r="AO994" s="7" t="e">
        <f ca="1">SEPARARAPELLIDOS2018(Tabla1[[#This Row],[APELLIDOS Y NOMBRES]])</f>
        <v>#NAME?</v>
      </c>
      <c r="AP994" s="14">
        <f t="shared" ca="1" si="175"/>
        <v>0</v>
      </c>
      <c r="AQ994" s="14">
        <f t="shared" ca="1" si="176"/>
        <v>0</v>
      </c>
      <c r="AR994" s="14">
        <f t="shared" ca="1" si="177"/>
        <v>0</v>
      </c>
      <c r="AS994" s="14" t="e">
        <f ca="1">QuitarSimbolos(Tabla1[[#This Row],[CODTRA5]])</f>
        <v>#NAME?</v>
      </c>
      <c r="AT994" s="14"/>
      <c r="AU994" s="14" t="str">
        <f t="shared" si="178"/>
        <v/>
      </c>
      <c r="AV994" s="14"/>
      <c r="AW994" s="14" t="str">
        <f>+Tabla1[[#This Row],[DNI23]]</f>
        <v>45323901</v>
      </c>
      <c r="AX994" s="14"/>
      <c r="AY994" s="16">
        <f>+Tabla1[[#This Row],[FECHA DE
NACIMIENTO]]</f>
        <v>32327</v>
      </c>
      <c r="AZ994" s="14">
        <f ca="1">+Tabla1[[#This Row],[CODTRA6]]</f>
        <v>0</v>
      </c>
      <c r="BA994" s="14">
        <f ca="1">+Tabla1[[#This Row],[CODTRA7]]</f>
        <v>0</v>
      </c>
      <c r="BB994" s="14" t="e">
        <f ca="1">+Tabla1[[#This Row],[CODTRA8]]</f>
        <v>#NAME?</v>
      </c>
      <c r="BC994" s="14" t="str">
        <f>+Tabla1[[#This Row],[SEXO]]</f>
        <v/>
      </c>
      <c r="BD994" s="14"/>
      <c r="BE994" s="14"/>
      <c r="BF994" s="14"/>
      <c r="BG994" s="22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</row>
    <row r="995" spans="1:88" ht="15" x14ac:dyDescent="0.25">
      <c r="A995">
        <v>994</v>
      </c>
      <c r="B995" s="7">
        <v>4090</v>
      </c>
      <c r="C995" s="7" t="s">
        <v>3840</v>
      </c>
      <c r="D995" s="48">
        <v>23958501</v>
      </c>
      <c r="E995" s="7" t="s">
        <v>3841</v>
      </c>
      <c r="F995" s="7" t="s">
        <v>1720</v>
      </c>
      <c r="G995" s="7" t="s">
        <v>1702</v>
      </c>
      <c r="H995" s="30">
        <f t="shared" si="157"/>
        <v>26881</v>
      </c>
      <c r="I995" s="7" t="s">
        <v>1720</v>
      </c>
      <c r="J995" s="7"/>
      <c r="K995" s="32">
        <v>0</v>
      </c>
      <c r="L995" s="7"/>
      <c r="M995" s="7"/>
      <c r="N995" s="7"/>
      <c r="O995" s="7" t="str">
        <f>"Retención Judicial "&amp;(Tabla1[[#This Row],[JUDICIAL]]*100)&amp;"%"</f>
        <v>Retención Judicial 0%</v>
      </c>
      <c r="P995" s="7"/>
      <c r="Q995" s="33">
        <f t="shared" si="162"/>
        <v>930</v>
      </c>
      <c r="R995" s="34">
        <f>+Tabla1[[#This Row],[MINIMO VITAL]]*9%</f>
        <v>83.7</v>
      </c>
      <c r="S995" s="7"/>
      <c r="T995" s="7">
        <f t="shared" ca="1" si="153"/>
        <v>45</v>
      </c>
      <c r="U995" s="7" t="str">
        <f t="shared" si="154"/>
        <v>23958501</v>
      </c>
      <c r="V995" s="7"/>
      <c r="W995" s="7"/>
      <c r="X995" s="7"/>
      <c r="Y995" s="7"/>
      <c r="Z995" s="7"/>
      <c r="AA995" s="8">
        <f>+Tabla1[[#This Row],[FECHA DE
NACIMIENTO]]</f>
        <v>26881</v>
      </c>
      <c r="AB995" s="20"/>
      <c r="AC995" s="7"/>
      <c r="AD995" s="7" t="str">
        <f>IF(COUNTIF(D$1:D994,D995)=0,"OK","Duplicado")</f>
        <v>OK</v>
      </c>
      <c r="AE995" s="7" t="str">
        <f t="shared" ca="1" si="155"/>
        <v>Inactivo</v>
      </c>
      <c r="AF995" s="18" t="s">
        <v>3842</v>
      </c>
      <c r="AG995" s="9" t="str">
        <f t="shared" si="158"/>
        <v>CMAC</v>
      </c>
      <c r="AH995" s="7"/>
      <c r="AI995" s="7"/>
      <c r="AJ995" s="7"/>
      <c r="AK995" s="7"/>
      <c r="AL995" s="7"/>
      <c r="AM995" s="7"/>
      <c r="AN995" s="7"/>
      <c r="AO995" s="7" t="e">
        <f ca="1">SEPARARAPELLIDOS2018(Tabla1[[#This Row],[APELLIDOS Y NOMBRES]])</f>
        <v>#NAME?</v>
      </c>
      <c r="AP995" s="14">
        <f t="shared" ca="1" si="175"/>
        <v>0</v>
      </c>
      <c r="AQ995" s="14">
        <f t="shared" ca="1" si="176"/>
        <v>0</v>
      </c>
      <c r="AR995" s="14">
        <f t="shared" ca="1" si="177"/>
        <v>0</v>
      </c>
      <c r="AS995" s="14" t="e">
        <f ca="1">QuitarSimbolos(Tabla1[[#This Row],[CODTRA5]])</f>
        <v>#NAME?</v>
      </c>
      <c r="AT995" s="14"/>
      <c r="AU995" s="14" t="str">
        <f t="shared" si="178"/>
        <v/>
      </c>
      <c r="AV995" s="14"/>
      <c r="AW995" s="14" t="str">
        <f>+Tabla1[[#This Row],[DNI23]]</f>
        <v>23958501</v>
      </c>
      <c r="AX995" s="14"/>
      <c r="AY995" s="16">
        <f>+Tabla1[[#This Row],[FECHA DE
NACIMIENTO]]</f>
        <v>26881</v>
      </c>
      <c r="AZ995" s="14">
        <f ca="1">+Tabla1[[#This Row],[CODTRA6]]</f>
        <v>0</v>
      </c>
      <c r="BA995" s="14">
        <f ca="1">+Tabla1[[#This Row],[CODTRA7]]</f>
        <v>0</v>
      </c>
      <c r="BB995" s="14" t="e">
        <f ca="1">+Tabla1[[#This Row],[CODTRA8]]</f>
        <v>#NAME?</v>
      </c>
      <c r="BC995" s="14" t="str">
        <f>+Tabla1[[#This Row],[SEXO]]</f>
        <v/>
      </c>
      <c r="BD995" s="14"/>
      <c r="BE995" s="14"/>
      <c r="BF995" s="14"/>
      <c r="BG995" s="22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</row>
    <row r="996" spans="1:88" ht="15" x14ac:dyDescent="0.25">
      <c r="A996">
        <v>995</v>
      </c>
      <c r="B996" s="7">
        <v>4091</v>
      </c>
      <c r="C996" s="7" t="s">
        <v>3843</v>
      </c>
      <c r="D996" s="48">
        <v>46462187</v>
      </c>
      <c r="E996" s="7" t="s">
        <v>3844</v>
      </c>
      <c r="F996" s="7" t="s">
        <v>1720</v>
      </c>
      <c r="G996" s="7" t="s">
        <v>1702</v>
      </c>
      <c r="H996" s="30">
        <f t="shared" si="157"/>
        <v>32561</v>
      </c>
      <c r="I996" s="7" t="s">
        <v>1720</v>
      </c>
      <c r="J996" s="7"/>
      <c r="K996" s="32">
        <v>0</v>
      </c>
      <c r="L996" s="7"/>
      <c r="M996" s="7"/>
      <c r="N996" s="7"/>
      <c r="O996" s="7" t="str">
        <f>"Retención Judicial "&amp;(Tabla1[[#This Row],[JUDICIAL]]*100)&amp;"%"</f>
        <v>Retención Judicial 0%</v>
      </c>
      <c r="P996" s="7"/>
      <c r="Q996" s="33">
        <f t="shared" si="162"/>
        <v>930</v>
      </c>
      <c r="R996" s="34">
        <f>+Tabla1[[#This Row],[MINIMO VITAL]]*9%</f>
        <v>83.7</v>
      </c>
      <c r="S996" s="7"/>
      <c r="T996" s="7">
        <f t="shared" ca="1" si="153"/>
        <v>30</v>
      </c>
      <c r="U996" s="7" t="str">
        <f t="shared" si="154"/>
        <v>46462187</v>
      </c>
      <c r="V996" s="7"/>
      <c r="W996" s="7"/>
      <c r="X996" s="7"/>
      <c r="Y996" s="7"/>
      <c r="Z996" s="7"/>
      <c r="AA996" s="8">
        <f>+Tabla1[[#This Row],[FECHA DE
NACIMIENTO]]</f>
        <v>32561</v>
      </c>
      <c r="AB996" s="20">
        <v>3.1</v>
      </c>
      <c r="AC996" s="7"/>
      <c r="AD996" s="7" t="str">
        <f>IF(COUNTIF(D$1:D995,D996)=0,"OK","Duplicado")</f>
        <v>OK</v>
      </c>
      <c r="AE996" s="7" t="str">
        <f t="shared" ca="1" si="155"/>
        <v>Inactivo</v>
      </c>
      <c r="AF996" s="18" t="s">
        <v>3856</v>
      </c>
      <c r="AG996" s="9" t="str">
        <f t="shared" si="158"/>
        <v>CMAC</v>
      </c>
      <c r="AH996" s="7"/>
      <c r="AI996" s="7"/>
      <c r="AJ996" s="7"/>
      <c r="AK996" s="7"/>
      <c r="AL996" s="7"/>
      <c r="AM996" s="7"/>
      <c r="AN996" s="7"/>
      <c r="AO996" s="7" t="e">
        <f ca="1">SEPARARAPELLIDOS2018(Tabla1[[#This Row],[APELLIDOS Y NOMBRES]])</f>
        <v>#NAME?</v>
      </c>
      <c r="AP996" s="14">
        <f t="shared" ca="1" si="175"/>
        <v>0</v>
      </c>
      <c r="AQ996" s="14">
        <f t="shared" ca="1" si="176"/>
        <v>0</v>
      </c>
      <c r="AR996" s="14">
        <f t="shared" ca="1" si="177"/>
        <v>0</v>
      </c>
      <c r="AS996" s="14" t="e">
        <f ca="1">QuitarSimbolos(Tabla1[[#This Row],[CODTRA5]])</f>
        <v>#NAME?</v>
      </c>
      <c r="AT996" s="14"/>
      <c r="AU996" s="14" t="str">
        <f t="shared" si="178"/>
        <v/>
      </c>
      <c r="AV996" s="14"/>
      <c r="AW996" s="14" t="str">
        <f>+Tabla1[[#This Row],[DNI23]]</f>
        <v>46462187</v>
      </c>
      <c r="AX996" s="14"/>
      <c r="AY996" s="16">
        <f>+Tabla1[[#This Row],[FECHA DE
NACIMIENTO]]</f>
        <v>32561</v>
      </c>
      <c r="AZ996" s="14">
        <f ca="1">+Tabla1[[#This Row],[CODTRA6]]</f>
        <v>0</v>
      </c>
      <c r="BA996" s="14">
        <f ca="1">+Tabla1[[#This Row],[CODTRA7]]</f>
        <v>0</v>
      </c>
      <c r="BB996" s="14" t="e">
        <f ca="1">+Tabla1[[#This Row],[CODTRA8]]</f>
        <v>#NAME?</v>
      </c>
      <c r="BC996" s="14" t="str">
        <f>+Tabla1[[#This Row],[SEXO]]</f>
        <v/>
      </c>
      <c r="BD996" s="14"/>
      <c r="BE996" s="14"/>
      <c r="BF996" s="14"/>
      <c r="BG996" s="22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</row>
    <row r="997" spans="1:88" ht="15" x14ac:dyDescent="0.25">
      <c r="A997">
        <v>996</v>
      </c>
      <c r="B997" s="7">
        <v>4092</v>
      </c>
      <c r="C997" s="7" t="s">
        <v>3845</v>
      </c>
      <c r="D997" s="49">
        <v>73372657</v>
      </c>
      <c r="E997" s="7" t="s">
        <v>1720</v>
      </c>
      <c r="F997" s="7" t="s">
        <v>1720</v>
      </c>
      <c r="G997" s="7" t="s">
        <v>1702</v>
      </c>
      <c r="H997" s="30" t="str">
        <f t="shared" si="157"/>
        <v xml:space="preserve"> </v>
      </c>
      <c r="I997" s="7" t="s">
        <v>1720</v>
      </c>
      <c r="J997" s="7"/>
      <c r="K997" s="32">
        <v>0</v>
      </c>
      <c r="L997" s="7"/>
      <c r="M997" s="7"/>
      <c r="N997" s="7"/>
      <c r="O997" s="7" t="str">
        <f>"Retención Judicial "&amp;(Tabla1[[#This Row],[JUDICIAL]]*100)&amp;"%"</f>
        <v>Retención Judicial 0%</v>
      </c>
      <c r="P997" s="7"/>
      <c r="Q997" s="33">
        <f t="shared" si="162"/>
        <v>930</v>
      </c>
      <c r="R997" s="34">
        <f>+Tabla1[[#This Row],[MINIMO VITAL]]*9%</f>
        <v>83.7</v>
      </c>
      <c r="S997" s="7"/>
      <c r="T997" s="7" t="str">
        <f t="shared" ca="1" si="153"/>
        <v xml:space="preserve"> </v>
      </c>
      <c r="U997" s="7" t="str">
        <f t="shared" si="154"/>
        <v>73372657</v>
      </c>
      <c r="V997" s="7"/>
      <c r="W997" s="7"/>
      <c r="X997" s="7"/>
      <c r="Y997" s="7"/>
      <c r="Z997" s="7"/>
      <c r="AA997" s="8" t="str">
        <f>+Tabla1[[#This Row],[FECHA DE
NACIMIENTO]]</f>
        <v xml:space="preserve"> </v>
      </c>
      <c r="AB997" s="20">
        <v>3.1</v>
      </c>
      <c r="AC997" s="7"/>
      <c r="AD997" s="7" t="str">
        <f>IF(COUNTIF(D$1:D996,D997)=0,"OK","Duplicado")</f>
        <v>OK</v>
      </c>
      <c r="AE997" s="7" t="str">
        <f t="shared" ca="1" si="155"/>
        <v>Inactivo</v>
      </c>
      <c r="AF997" s="18" t="s">
        <v>3855</v>
      </c>
      <c r="AG997" s="9" t="str">
        <f t="shared" si="158"/>
        <v>CMAC</v>
      </c>
      <c r="AH997" s="7"/>
      <c r="AI997" s="7"/>
      <c r="AJ997" s="7"/>
      <c r="AK997" s="7"/>
      <c r="AL997" s="7"/>
      <c r="AM997" s="7"/>
      <c r="AN997" s="7"/>
      <c r="AO997" s="7" t="e">
        <f ca="1">SEPARARAPELLIDOS2018(Tabla1[[#This Row],[APELLIDOS Y NOMBRES]])</f>
        <v>#NAME?</v>
      </c>
      <c r="AP997" s="14">
        <f t="shared" ca="1" si="175"/>
        <v>0</v>
      </c>
      <c r="AQ997" s="14">
        <f t="shared" ca="1" si="176"/>
        <v>0</v>
      </c>
      <c r="AR997" s="14">
        <f t="shared" ca="1" si="177"/>
        <v>0</v>
      </c>
      <c r="AS997" s="14" t="e">
        <f ca="1">QuitarSimbolos(Tabla1[[#This Row],[CODTRA5]])</f>
        <v>#NAME?</v>
      </c>
      <c r="AT997" s="14"/>
      <c r="AU997" s="14" t="str">
        <f t="shared" si="178"/>
        <v/>
      </c>
      <c r="AV997" s="14"/>
      <c r="AW997" s="14" t="str">
        <f>+Tabla1[[#This Row],[DNI23]]</f>
        <v>73372657</v>
      </c>
      <c r="AX997" s="14"/>
      <c r="AY997" s="16" t="str">
        <f>+Tabla1[[#This Row],[FECHA DE
NACIMIENTO]]</f>
        <v xml:space="preserve"> </v>
      </c>
      <c r="AZ997" s="14">
        <f ca="1">+Tabla1[[#This Row],[CODTRA6]]</f>
        <v>0</v>
      </c>
      <c r="BA997" s="14">
        <f ca="1">+Tabla1[[#This Row],[CODTRA7]]</f>
        <v>0</v>
      </c>
      <c r="BB997" s="14" t="e">
        <f ca="1">+Tabla1[[#This Row],[CODTRA8]]</f>
        <v>#NAME?</v>
      </c>
      <c r="BC997" s="14" t="str">
        <f>+Tabla1[[#This Row],[SEXO]]</f>
        <v/>
      </c>
      <c r="BD997" s="14"/>
      <c r="BE997" s="14"/>
      <c r="BF997" s="14"/>
      <c r="BG997" s="22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</row>
    <row r="998" spans="1:88" ht="15" x14ac:dyDescent="0.25">
      <c r="A998">
        <v>997</v>
      </c>
      <c r="B998" s="7">
        <v>4093</v>
      </c>
      <c r="C998" s="7" t="s">
        <v>3846</v>
      </c>
      <c r="D998" s="48">
        <v>46024462</v>
      </c>
      <c r="E998" s="7" t="s">
        <v>3847</v>
      </c>
      <c r="F998" s="7" t="s">
        <v>1720</v>
      </c>
      <c r="G998" s="7" t="s">
        <v>1702</v>
      </c>
      <c r="H998" s="30">
        <f t="shared" si="157"/>
        <v>31270</v>
      </c>
      <c r="I998" s="7" t="s">
        <v>1720</v>
      </c>
      <c r="J998" s="7"/>
      <c r="K998" s="32">
        <v>0</v>
      </c>
      <c r="L998" s="7"/>
      <c r="M998" s="7"/>
      <c r="N998" s="7"/>
      <c r="O998" s="7" t="str">
        <f>"Retención Judicial "&amp;(Tabla1[[#This Row],[JUDICIAL]]*100)&amp;"%"</f>
        <v>Retención Judicial 0%</v>
      </c>
      <c r="P998" s="7"/>
      <c r="Q998" s="33">
        <f t="shared" si="162"/>
        <v>930</v>
      </c>
      <c r="R998" s="34">
        <f>+Tabla1[[#This Row],[MINIMO VITAL]]*9%</f>
        <v>83.7</v>
      </c>
      <c r="S998" s="7"/>
      <c r="T998" s="7">
        <f t="shared" ca="1" si="153"/>
        <v>33</v>
      </c>
      <c r="U998" s="7" t="str">
        <f t="shared" si="154"/>
        <v>46024462</v>
      </c>
      <c r="V998" s="7"/>
      <c r="W998" s="7"/>
      <c r="X998" s="7"/>
      <c r="Y998" s="7"/>
      <c r="Z998" s="7"/>
      <c r="AA998" s="8">
        <f>+Tabla1[[#This Row],[FECHA DE
NACIMIENTO]]</f>
        <v>31270</v>
      </c>
      <c r="AB998" s="20">
        <v>3.1</v>
      </c>
      <c r="AC998" s="7"/>
      <c r="AD998" s="7" t="str">
        <f>IF(COUNTIF(D$1:D997,D998)=0,"OK","Duplicado")</f>
        <v>OK</v>
      </c>
      <c r="AE998" s="7" t="str">
        <f t="shared" ca="1" si="155"/>
        <v>Inactivo</v>
      </c>
      <c r="AF998" s="18" t="s">
        <v>3854</v>
      </c>
      <c r="AG998" s="9" t="str">
        <f t="shared" si="158"/>
        <v>CMAC</v>
      </c>
      <c r="AH998" s="7"/>
      <c r="AI998" s="7"/>
      <c r="AJ998" s="7"/>
      <c r="AK998" s="7"/>
      <c r="AL998" s="7"/>
      <c r="AM998" s="7"/>
      <c r="AN998" s="7"/>
      <c r="AO998" s="7" t="e">
        <f ca="1">SEPARARAPELLIDOS2018(Tabla1[[#This Row],[APELLIDOS Y NOMBRES]])</f>
        <v>#NAME?</v>
      </c>
      <c r="AP998" s="14">
        <f t="shared" ca="1" si="175"/>
        <v>0</v>
      </c>
      <c r="AQ998" s="14">
        <f t="shared" ca="1" si="176"/>
        <v>0</v>
      </c>
      <c r="AR998" s="14">
        <f t="shared" ca="1" si="177"/>
        <v>0</v>
      </c>
      <c r="AS998" s="14" t="e">
        <f ca="1">QuitarSimbolos(Tabla1[[#This Row],[CODTRA5]])</f>
        <v>#NAME?</v>
      </c>
      <c r="AT998" s="14"/>
      <c r="AU998" s="14" t="str">
        <f t="shared" si="178"/>
        <v/>
      </c>
      <c r="AV998" s="14"/>
      <c r="AW998" s="14" t="str">
        <f>+Tabla1[[#This Row],[DNI23]]</f>
        <v>46024462</v>
      </c>
      <c r="AX998" s="14"/>
      <c r="AY998" s="16">
        <f>+Tabla1[[#This Row],[FECHA DE
NACIMIENTO]]</f>
        <v>31270</v>
      </c>
      <c r="AZ998" s="14">
        <f ca="1">+Tabla1[[#This Row],[CODTRA6]]</f>
        <v>0</v>
      </c>
      <c r="BA998" s="14">
        <f ca="1">+Tabla1[[#This Row],[CODTRA7]]</f>
        <v>0</v>
      </c>
      <c r="BB998" s="14" t="e">
        <f ca="1">+Tabla1[[#This Row],[CODTRA8]]</f>
        <v>#NAME?</v>
      </c>
      <c r="BC998" s="14" t="str">
        <f>+Tabla1[[#This Row],[SEXO]]</f>
        <v/>
      </c>
      <c r="BD998" s="14"/>
      <c r="BE998" s="14"/>
      <c r="BF998" s="14"/>
      <c r="BG998" s="22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</row>
    <row r="999" spans="1:88" ht="15" x14ac:dyDescent="0.25">
      <c r="A999">
        <v>998</v>
      </c>
      <c r="B999" s="7">
        <v>4094</v>
      </c>
      <c r="C999" s="7" t="s">
        <v>3849</v>
      </c>
      <c r="D999" s="48">
        <v>30863401</v>
      </c>
      <c r="E999" s="7" t="s">
        <v>3850</v>
      </c>
      <c r="F999" s="7" t="s">
        <v>1720</v>
      </c>
      <c r="G999" s="7" t="s">
        <v>1702</v>
      </c>
      <c r="H999" s="30">
        <f t="shared" si="157"/>
        <v>26268</v>
      </c>
      <c r="I999" s="7" t="s">
        <v>1720</v>
      </c>
      <c r="J999" s="7"/>
      <c r="K999" s="32">
        <v>0</v>
      </c>
      <c r="L999" s="7"/>
      <c r="M999" s="7"/>
      <c r="N999" s="7"/>
      <c r="O999" s="7" t="str">
        <f>"Retención Judicial "&amp;(Tabla1[[#This Row],[JUDICIAL]]*100)&amp;"%"</f>
        <v>Retención Judicial 0%</v>
      </c>
      <c r="P999" s="7"/>
      <c r="Q999" s="33">
        <f t="shared" si="162"/>
        <v>930</v>
      </c>
      <c r="R999" s="34">
        <f>+Tabla1[[#This Row],[MINIMO VITAL]]*9%</f>
        <v>83.7</v>
      </c>
      <c r="S999" s="7"/>
      <c r="T999" s="7">
        <f t="shared" ca="1" si="153"/>
        <v>47</v>
      </c>
      <c r="U999" s="7" t="str">
        <f t="shared" si="154"/>
        <v>30863401</v>
      </c>
      <c r="V999" s="7"/>
      <c r="W999" s="7"/>
      <c r="X999" s="7"/>
      <c r="Y999" s="7"/>
      <c r="Z999" s="7"/>
      <c r="AA999" s="8">
        <f>+Tabla1[[#This Row],[FECHA DE
NACIMIENTO]]</f>
        <v>26268</v>
      </c>
      <c r="AB999" s="20"/>
      <c r="AC999" s="7"/>
      <c r="AD999" s="7" t="str">
        <f>IF(COUNTIF(D$1:D998,D999)=0,"OK","Duplicado")</f>
        <v>OK</v>
      </c>
      <c r="AE999" s="7" t="str">
        <f t="shared" ca="1" si="155"/>
        <v>Inactivo</v>
      </c>
      <c r="AF999" s="7"/>
      <c r="AG999" s="9" t="str">
        <f t="shared" si="158"/>
        <v/>
      </c>
      <c r="AH999" s="7"/>
      <c r="AI999" s="7"/>
      <c r="AJ999" s="7"/>
      <c r="AK999" s="7"/>
      <c r="AL999" s="7"/>
      <c r="AM999" s="7"/>
      <c r="AN999" s="7"/>
      <c r="AO999" s="7" t="e">
        <f ca="1">SEPARARAPELLIDOS2018(Tabla1[[#This Row],[APELLIDOS Y NOMBRES]])</f>
        <v>#NAME?</v>
      </c>
      <c r="AP999" s="14">
        <f t="shared" ref="AP999:AP1004" ca="1" si="179">IFERROR(IF(AO999="","",MID((REPLACE((AO999),(SEARCH("@",(AO999))),1,"")),(SEARCH("@",(REPLACE((AO999),(SEARCH("@",(AO999))),1,""))))+1,((LEN((REPLACE((AO999),(SEARCH("@",(AO999))),1,""))))-(SEARCH("@",(REPLACE((AO999),(SEARCH("@",(AO999))),1,""))))))),)</f>
        <v>0</v>
      </c>
      <c r="AQ999" s="14">
        <f t="shared" ref="AQ999:AQ1004" ca="1" si="180">IFERROR(IF(AO999="","",LEFT(AO999,(SEARCH("@",AO999))-1)),)</f>
        <v>0</v>
      </c>
      <c r="AR999" s="14">
        <f t="shared" ref="AR999:AR1004" ca="1" si="181">IFERROR(IF(AO999="","",LEFT((RIGHT(AO999,(LEN(AO999))-(SEARCH("@",AO999)))),(SEARCH("@",(RIGHT(AO999,(LEN(AO999))-(SEARCH("@",AO999))))))-1)),)</f>
        <v>0</v>
      </c>
      <c r="AS999" s="14" t="e">
        <f ca="1">QuitarSimbolos(Tabla1[[#This Row],[CODTRA5]])</f>
        <v>#NAME?</v>
      </c>
      <c r="AT999" s="14"/>
      <c r="AU999" s="14" t="str">
        <f t="shared" ref="AU999:AU1004" si="182">IF(AT999="","",IF(AT999="MASCULINO",1,2))</f>
        <v/>
      </c>
      <c r="AV999" s="14"/>
      <c r="AW999" s="14" t="str">
        <f>+Tabla1[[#This Row],[DNI23]]</f>
        <v>30863401</v>
      </c>
      <c r="AX999" s="14"/>
      <c r="AY999" s="16">
        <f>+Tabla1[[#This Row],[FECHA DE
NACIMIENTO]]</f>
        <v>26268</v>
      </c>
      <c r="AZ999" s="14">
        <f ca="1">+Tabla1[[#This Row],[CODTRA6]]</f>
        <v>0</v>
      </c>
      <c r="BA999" s="14">
        <f ca="1">+Tabla1[[#This Row],[CODTRA7]]</f>
        <v>0</v>
      </c>
      <c r="BB999" s="14" t="e">
        <f ca="1">+Tabla1[[#This Row],[CODTRA8]]</f>
        <v>#NAME?</v>
      </c>
      <c r="BC999" s="14" t="str">
        <f>+Tabla1[[#This Row],[SEXO]]</f>
        <v/>
      </c>
      <c r="BD999" s="14"/>
      <c r="BE999" s="14"/>
      <c r="BF999" s="14"/>
      <c r="BG999" s="22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</row>
    <row r="1000" spans="1:88" ht="15" x14ac:dyDescent="0.25">
      <c r="A1000">
        <v>999</v>
      </c>
      <c r="B1000" s="7">
        <v>4095</v>
      </c>
      <c r="C1000" s="7" t="s">
        <v>3851</v>
      </c>
      <c r="D1000" s="48">
        <v>71979171</v>
      </c>
      <c r="E1000" s="7" t="s">
        <v>3852</v>
      </c>
      <c r="F1000" s="7" t="s">
        <v>1720</v>
      </c>
      <c r="G1000" s="7" t="s">
        <v>1702</v>
      </c>
      <c r="H1000" s="30">
        <f t="shared" si="157"/>
        <v>36149</v>
      </c>
      <c r="I1000" s="7" t="s">
        <v>1720</v>
      </c>
      <c r="J1000" s="7"/>
      <c r="K1000" s="32">
        <v>0</v>
      </c>
      <c r="L1000" s="7"/>
      <c r="M1000" s="7"/>
      <c r="N1000" s="7"/>
      <c r="O1000" s="7" t="str">
        <f>"Retención Judicial "&amp;(Tabla1[[#This Row],[JUDICIAL]]*100)&amp;"%"</f>
        <v>Retención Judicial 0%</v>
      </c>
      <c r="P1000" s="7"/>
      <c r="Q1000" s="33">
        <f t="shared" si="162"/>
        <v>930</v>
      </c>
      <c r="R1000" s="34">
        <f>+Tabla1[[#This Row],[MINIMO VITAL]]*9%</f>
        <v>83.7</v>
      </c>
      <c r="S1000" s="7"/>
      <c r="T1000" s="7">
        <f t="shared" ca="1" si="153"/>
        <v>20</v>
      </c>
      <c r="U1000" s="7" t="str">
        <f t="shared" si="154"/>
        <v>71979171</v>
      </c>
      <c r="V1000" s="7"/>
      <c r="W1000" s="7"/>
      <c r="X1000" s="7"/>
      <c r="Y1000" s="7"/>
      <c r="Z1000" s="7"/>
      <c r="AA1000" s="8">
        <f>+Tabla1[[#This Row],[FECHA DE
NACIMIENTO]]</f>
        <v>36149</v>
      </c>
      <c r="AB1000" s="20"/>
      <c r="AC1000" s="7"/>
      <c r="AD1000" s="7" t="str">
        <f>IF(COUNTIF(D$1:D999,D1000)=0,"OK","Duplicado")</f>
        <v>OK</v>
      </c>
      <c r="AE1000" s="7" t="str">
        <f t="shared" ca="1" si="155"/>
        <v>Inactivo</v>
      </c>
      <c r="AF1000" s="18" t="s">
        <v>3853</v>
      </c>
      <c r="AG1000" s="9" t="str">
        <f t="shared" si="158"/>
        <v>CMAC</v>
      </c>
      <c r="AH1000" s="7"/>
      <c r="AI1000" s="7"/>
      <c r="AJ1000" s="7"/>
      <c r="AK1000" s="7"/>
      <c r="AL1000" s="7"/>
      <c r="AM1000" s="7"/>
      <c r="AN1000" s="7"/>
      <c r="AO1000" s="7" t="e">
        <f ca="1">SEPARARAPELLIDOS2018(Tabla1[[#This Row],[APELLIDOS Y NOMBRES]])</f>
        <v>#NAME?</v>
      </c>
      <c r="AP1000" s="14">
        <f t="shared" ca="1" si="179"/>
        <v>0</v>
      </c>
      <c r="AQ1000" s="14">
        <f t="shared" ca="1" si="180"/>
        <v>0</v>
      </c>
      <c r="AR1000" s="14">
        <f t="shared" ca="1" si="181"/>
        <v>0</v>
      </c>
      <c r="AS1000" s="14" t="e">
        <f ca="1">QuitarSimbolos(Tabla1[[#This Row],[CODTRA5]])</f>
        <v>#NAME?</v>
      </c>
      <c r="AT1000" s="14"/>
      <c r="AU1000" s="14" t="str">
        <f t="shared" si="182"/>
        <v/>
      </c>
      <c r="AV1000" s="14"/>
      <c r="AW1000" s="14" t="str">
        <f>+Tabla1[[#This Row],[DNI23]]</f>
        <v>71979171</v>
      </c>
      <c r="AX1000" s="14"/>
      <c r="AY1000" s="16">
        <f>+Tabla1[[#This Row],[FECHA DE
NACIMIENTO]]</f>
        <v>36149</v>
      </c>
      <c r="AZ1000" s="14">
        <f ca="1">+Tabla1[[#This Row],[CODTRA6]]</f>
        <v>0</v>
      </c>
      <c r="BA1000" s="14">
        <f ca="1">+Tabla1[[#This Row],[CODTRA7]]</f>
        <v>0</v>
      </c>
      <c r="BB1000" s="14" t="e">
        <f ca="1">+Tabla1[[#This Row],[CODTRA8]]</f>
        <v>#NAME?</v>
      </c>
      <c r="BC1000" s="14" t="str">
        <f>+Tabla1[[#This Row],[SEXO]]</f>
        <v/>
      </c>
      <c r="BD1000" s="14"/>
      <c r="BE1000" s="14"/>
      <c r="BF1000" s="14"/>
      <c r="BG1000" s="22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</row>
    <row r="1001" spans="1:88" ht="15" x14ac:dyDescent="0.25">
      <c r="A1001">
        <v>1000</v>
      </c>
      <c r="B1001" s="7">
        <v>4096</v>
      </c>
      <c r="C1001" s="7" t="s">
        <v>3858</v>
      </c>
      <c r="D1001" s="48">
        <v>72742559</v>
      </c>
      <c r="E1001" s="7" t="s">
        <v>3859</v>
      </c>
      <c r="F1001" s="7" t="s">
        <v>1720</v>
      </c>
      <c r="G1001" s="7" t="s">
        <v>1702</v>
      </c>
      <c r="H1001" s="30">
        <f t="shared" si="157"/>
        <v>36246</v>
      </c>
      <c r="I1001" s="7" t="s">
        <v>1720</v>
      </c>
      <c r="J1001" s="7"/>
      <c r="K1001" s="32">
        <v>0</v>
      </c>
      <c r="L1001" s="7"/>
      <c r="M1001" s="7"/>
      <c r="N1001" s="7"/>
      <c r="O1001" s="7" t="str">
        <f>"Retención Judicial "&amp;(Tabla1[[#This Row],[JUDICIAL]]*100)&amp;"%"</f>
        <v>Retención Judicial 0%</v>
      </c>
      <c r="P1001" s="7"/>
      <c r="Q1001" s="33">
        <f t="shared" si="162"/>
        <v>930</v>
      </c>
      <c r="R1001" s="34">
        <f>+Tabla1[[#This Row],[MINIMO VITAL]]*9%</f>
        <v>83.7</v>
      </c>
      <c r="S1001" s="7"/>
      <c r="T1001" s="7">
        <f t="shared" ca="1" si="153"/>
        <v>20</v>
      </c>
      <c r="U1001" s="7" t="str">
        <f t="shared" si="154"/>
        <v>72742559</v>
      </c>
      <c r="V1001" s="7"/>
      <c r="W1001" s="7"/>
      <c r="X1001" s="7"/>
      <c r="Y1001" s="7"/>
      <c r="Z1001" s="7"/>
      <c r="AA1001" s="8">
        <f>+Tabla1[[#This Row],[FECHA DE
NACIMIENTO]]</f>
        <v>36246</v>
      </c>
      <c r="AB1001" s="20"/>
      <c r="AC1001" s="7"/>
      <c r="AD1001" s="7" t="str">
        <f>IF(COUNTIF(D$1:D1000,D1001)=0,"OK","Duplicado")</f>
        <v>OK</v>
      </c>
      <c r="AE1001" s="7" t="str">
        <f t="shared" ca="1" si="155"/>
        <v>Inactivo</v>
      </c>
      <c r="AF1001" s="18" t="s">
        <v>3860</v>
      </c>
      <c r="AG1001" s="9" t="str">
        <f t="shared" si="158"/>
        <v>CMAC</v>
      </c>
      <c r="AH1001" s="7"/>
      <c r="AI1001" s="7"/>
      <c r="AJ1001" s="7"/>
      <c r="AK1001" s="7"/>
      <c r="AL1001" s="7"/>
      <c r="AM1001" s="7"/>
      <c r="AN1001" s="7"/>
      <c r="AO1001" s="7" t="e">
        <f ca="1">SEPARARAPELLIDOS2018(Tabla1[[#This Row],[APELLIDOS Y NOMBRES]])</f>
        <v>#NAME?</v>
      </c>
      <c r="AP1001" s="14">
        <f t="shared" ca="1" si="179"/>
        <v>0</v>
      </c>
      <c r="AQ1001" s="14">
        <f t="shared" ca="1" si="180"/>
        <v>0</v>
      </c>
      <c r="AR1001" s="14">
        <f t="shared" ca="1" si="181"/>
        <v>0</v>
      </c>
      <c r="AS1001" s="14" t="e">
        <f ca="1">QuitarSimbolos(Tabla1[[#This Row],[CODTRA5]])</f>
        <v>#NAME?</v>
      </c>
      <c r="AT1001" s="14"/>
      <c r="AU1001" s="14" t="str">
        <f t="shared" si="182"/>
        <v/>
      </c>
      <c r="AV1001" s="14"/>
      <c r="AW1001" s="14" t="str">
        <f>+Tabla1[[#This Row],[DNI23]]</f>
        <v>72742559</v>
      </c>
      <c r="AX1001" s="14"/>
      <c r="AY1001" s="16">
        <f>+Tabla1[[#This Row],[FECHA DE
NACIMIENTO]]</f>
        <v>36246</v>
      </c>
      <c r="AZ1001" s="14">
        <f ca="1">+Tabla1[[#This Row],[CODTRA6]]</f>
        <v>0</v>
      </c>
      <c r="BA1001" s="14">
        <f ca="1">+Tabla1[[#This Row],[CODTRA7]]</f>
        <v>0</v>
      </c>
      <c r="BB1001" s="14" t="e">
        <f ca="1">+Tabla1[[#This Row],[CODTRA8]]</f>
        <v>#NAME?</v>
      </c>
      <c r="BC1001" s="14" t="str">
        <f>+Tabla1[[#This Row],[SEXO]]</f>
        <v/>
      </c>
      <c r="BD1001" s="14"/>
      <c r="BE1001" s="14"/>
      <c r="BF1001" s="14"/>
      <c r="BG1001" s="22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</row>
    <row r="1002" spans="1:88" ht="15" x14ac:dyDescent="0.25">
      <c r="A1002">
        <v>1001</v>
      </c>
      <c r="B1002" s="7">
        <v>4097</v>
      </c>
      <c r="C1002" s="7" t="s">
        <v>3861</v>
      </c>
      <c r="D1002" s="48">
        <v>47049054</v>
      </c>
      <c r="E1002" s="7" t="s">
        <v>3873</v>
      </c>
      <c r="F1002" s="7" t="s">
        <v>3862</v>
      </c>
      <c r="G1002" s="7" t="s">
        <v>1709</v>
      </c>
      <c r="H1002" s="30">
        <f t="shared" si="157"/>
        <v>33127</v>
      </c>
      <c r="I1002" s="7" t="s">
        <v>1710</v>
      </c>
      <c r="J1002" s="7"/>
      <c r="K1002" s="32">
        <v>0</v>
      </c>
      <c r="L1002" s="7"/>
      <c r="M1002" s="7"/>
      <c r="N1002" s="7"/>
      <c r="O1002" s="7" t="str">
        <f>"Retención Judicial "&amp;(Tabla1[[#This Row],[JUDICIAL]]*100)&amp;"%"</f>
        <v>Retención Judicial 0%</v>
      </c>
      <c r="P1002" s="7"/>
      <c r="Q1002" s="33">
        <f t="shared" si="162"/>
        <v>930</v>
      </c>
      <c r="R1002" s="34">
        <f>+Tabla1[[#This Row],[MINIMO VITAL]]*9%</f>
        <v>83.7</v>
      </c>
      <c r="S1002" s="7"/>
      <c r="T1002" s="7">
        <f t="shared" ca="1" si="153"/>
        <v>28</v>
      </c>
      <c r="U1002" s="7" t="str">
        <f t="shared" si="154"/>
        <v>47049054</v>
      </c>
      <c r="V1002" s="7"/>
      <c r="W1002" s="7"/>
      <c r="X1002" s="7"/>
      <c r="Y1002" s="7"/>
      <c r="Z1002" s="7"/>
      <c r="AA1002" s="8">
        <f>+Tabla1[[#This Row],[FECHA DE
NACIMIENTO]]</f>
        <v>33127</v>
      </c>
      <c r="AB1002" s="20">
        <v>3.1</v>
      </c>
      <c r="AC1002" s="7"/>
      <c r="AD1002" s="7" t="str">
        <f>IF(COUNTIF(D$1:D1001,D1002)=0,"OK","Duplicado")</f>
        <v>OK</v>
      </c>
      <c r="AE1002" s="7" t="str">
        <f t="shared" ca="1" si="155"/>
        <v>Inactivo</v>
      </c>
      <c r="AF1002" s="18" t="s">
        <v>3863</v>
      </c>
      <c r="AG1002" s="9" t="str">
        <f t="shared" si="158"/>
        <v>CMAC</v>
      </c>
      <c r="AH1002" s="7"/>
      <c r="AI1002" s="7"/>
      <c r="AJ1002" s="7"/>
      <c r="AK1002" s="7"/>
      <c r="AL1002" s="7"/>
      <c r="AM1002" s="7"/>
      <c r="AN1002" s="7"/>
      <c r="AO1002" s="7" t="e">
        <f ca="1">SEPARARAPELLIDOS2018(Tabla1[[#This Row],[APELLIDOS Y NOMBRES]])</f>
        <v>#NAME?</v>
      </c>
      <c r="AP1002" s="14">
        <f t="shared" ca="1" si="179"/>
        <v>0</v>
      </c>
      <c r="AQ1002" s="14">
        <f t="shared" ca="1" si="180"/>
        <v>0</v>
      </c>
      <c r="AR1002" s="14">
        <f t="shared" ca="1" si="181"/>
        <v>0</v>
      </c>
      <c r="AS1002" s="14" t="e">
        <f ca="1">QuitarSimbolos(Tabla1[[#This Row],[CODTRA5]])</f>
        <v>#NAME?</v>
      </c>
      <c r="AT1002" s="14"/>
      <c r="AU1002" s="14" t="str">
        <f t="shared" si="182"/>
        <v/>
      </c>
      <c r="AV1002" s="14"/>
      <c r="AW1002" s="14" t="str">
        <f>+Tabla1[[#This Row],[DNI23]]</f>
        <v>47049054</v>
      </c>
      <c r="AX1002" s="14"/>
      <c r="AY1002" s="16">
        <f>+Tabla1[[#This Row],[FECHA DE
NACIMIENTO]]</f>
        <v>33127</v>
      </c>
      <c r="AZ1002" s="14">
        <f ca="1">+Tabla1[[#This Row],[CODTRA6]]</f>
        <v>0</v>
      </c>
      <c r="BA1002" s="14">
        <f ca="1">+Tabla1[[#This Row],[CODTRA7]]</f>
        <v>0</v>
      </c>
      <c r="BB1002" s="14" t="e">
        <f ca="1">+Tabla1[[#This Row],[CODTRA8]]</f>
        <v>#NAME?</v>
      </c>
      <c r="BC1002" s="14" t="str">
        <f>+Tabla1[[#This Row],[SEXO]]</f>
        <v/>
      </c>
      <c r="BD1002" s="14"/>
      <c r="BE1002" s="14"/>
      <c r="BF1002" s="14"/>
      <c r="BG1002" s="22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</row>
    <row r="1003" spans="1:88" ht="15" x14ac:dyDescent="0.25">
      <c r="A1003">
        <v>1002</v>
      </c>
      <c r="B1003" s="7">
        <v>4098</v>
      </c>
      <c r="C1003" s="7" t="s">
        <v>3864</v>
      </c>
      <c r="D1003" s="48">
        <v>44244494</v>
      </c>
      <c r="E1003" s="7" t="s">
        <v>3865</v>
      </c>
      <c r="F1003" s="7" t="s">
        <v>3865</v>
      </c>
      <c r="G1003" s="7" t="s">
        <v>1702</v>
      </c>
      <c r="H1003" s="30" t="str">
        <f t="shared" si="157"/>
        <v xml:space="preserve"> </v>
      </c>
      <c r="I1003" s="7" t="s">
        <v>1720</v>
      </c>
      <c r="J1003" s="7"/>
      <c r="K1003" s="32">
        <v>0</v>
      </c>
      <c r="L1003" s="7"/>
      <c r="M1003" s="7"/>
      <c r="N1003" s="7"/>
      <c r="O1003" s="7" t="str">
        <f>"Retención Judicial "&amp;(Tabla1[[#This Row],[JUDICIAL]]*100)&amp;"%"</f>
        <v>Retención Judicial 0%</v>
      </c>
      <c r="P1003" s="7"/>
      <c r="Q1003" s="33">
        <f t="shared" si="162"/>
        <v>930</v>
      </c>
      <c r="R1003" s="34">
        <f>+Tabla1[[#This Row],[MINIMO VITAL]]*9%</f>
        <v>83.7</v>
      </c>
      <c r="S1003" s="7"/>
      <c r="T1003" s="7" t="str">
        <f t="shared" ca="1" si="153"/>
        <v xml:space="preserve"> </v>
      </c>
      <c r="U1003" s="7" t="str">
        <f t="shared" si="154"/>
        <v>44244494</v>
      </c>
      <c r="V1003" s="7"/>
      <c r="W1003" s="7"/>
      <c r="X1003" s="7"/>
      <c r="Y1003" s="7"/>
      <c r="Z1003" s="7"/>
      <c r="AA1003" s="8" t="str">
        <f>+Tabla1[[#This Row],[FECHA DE
NACIMIENTO]]</f>
        <v xml:space="preserve"> </v>
      </c>
      <c r="AB1003" s="20">
        <v>3.1</v>
      </c>
      <c r="AC1003" s="7"/>
      <c r="AD1003" s="7" t="str">
        <f>IF(COUNTIF(D$1:D1002,D1003)=0,"OK","Duplicado")</f>
        <v>OK</v>
      </c>
      <c r="AE1003" s="7" t="str">
        <f t="shared" ca="1" si="155"/>
        <v>Inactivo</v>
      </c>
      <c r="AF1003" s="7" t="s">
        <v>3866</v>
      </c>
      <c r="AG1003" s="9" t="str">
        <f t="shared" si="158"/>
        <v>CMAC</v>
      </c>
      <c r="AH1003" s="7"/>
      <c r="AI1003" s="7"/>
      <c r="AJ1003" s="7"/>
      <c r="AK1003" s="7"/>
      <c r="AL1003" s="7"/>
      <c r="AM1003" s="7"/>
      <c r="AN1003" s="7"/>
      <c r="AO1003" s="7" t="e">
        <f ca="1">SEPARARAPELLIDOS2018(Tabla1[[#This Row],[APELLIDOS Y NOMBRES]])</f>
        <v>#NAME?</v>
      </c>
      <c r="AP1003" s="14">
        <f t="shared" ca="1" si="179"/>
        <v>0</v>
      </c>
      <c r="AQ1003" s="14">
        <f t="shared" ca="1" si="180"/>
        <v>0</v>
      </c>
      <c r="AR1003" s="14">
        <f t="shared" ca="1" si="181"/>
        <v>0</v>
      </c>
      <c r="AS1003" s="14" t="e">
        <f ca="1">QuitarSimbolos(Tabla1[[#This Row],[CODTRA5]])</f>
        <v>#NAME?</v>
      </c>
      <c r="AT1003" s="14"/>
      <c r="AU1003" s="14" t="str">
        <f t="shared" si="182"/>
        <v/>
      </c>
      <c r="AV1003" s="14"/>
      <c r="AW1003" s="14" t="str">
        <f>+Tabla1[[#This Row],[DNI23]]</f>
        <v>44244494</v>
      </c>
      <c r="AX1003" s="14"/>
      <c r="AY1003" s="16" t="str">
        <f>+Tabla1[[#This Row],[FECHA DE
NACIMIENTO]]</f>
        <v xml:space="preserve"> </v>
      </c>
      <c r="AZ1003" s="14">
        <f ca="1">+Tabla1[[#This Row],[CODTRA6]]</f>
        <v>0</v>
      </c>
      <c r="BA1003" s="14">
        <f ca="1">+Tabla1[[#This Row],[CODTRA7]]</f>
        <v>0</v>
      </c>
      <c r="BB1003" s="14" t="e">
        <f ca="1">+Tabla1[[#This Row],[CODTRA8]]</f>
        <v>#NAME?</v>
      </c>
      <c r="BC1003" s="14" t="str">
        <f>+Tabla1[[#This Row],[SEXO]]</f>
        <v/>
      </c>
      <c r="BD1003" s="14"/>
      <c r="BE1003" s="14"/>
      <c r="BF1003" s="14"/>
      <c r="BG1003" s="22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</row>
    <row r="1004" spans="1:88" ht="15" x14ac:dyDescent="0.25">
      <c r="A1004">
        <v>1003</v>
      </c>
      <c r="B1004" s="7">
        <v>4099</v>
      </c>
      <c r="C1004" s="7" t="s">
        <v>3867</v>
      </c>
      <c r="D1004" s="48">
        <v>30863264</v>
      </c>
      <c r="E1004" s="7" t="s">
        <v>3874</v>
      </c>
      <c r="F1004" s="7" t="s">
        <v>1720</v>
      </c>
      <c r="G1004" s="7" t="s">
        <v>1702</v>
      </c>
      <c r="H1004" s="30">
        <f t="shared" si="157"/>
        <v>25836</v>
      </c>
      <c r="I1004" s="7" t="s">
        <v>1720</v>
      </c>
      <c r="J1004" s="7"/>
      <c r="K1004" s="32">
        <v>0</v>
      </c>
      <c r="L1004" s="7"/>
      <c r="M1004" s="7"/>
      <c r="N1004" s="7"/>
      <c r="O1004" s="7" t="str">
        <f>"Retención Judicial "&amp;(Tabla1[[#This Row],[JUDICIAL]]*100)&amp;"%"</f>
        <v>Retención Judicial 0%</v>
      </c>
      <c r="P1004" s="7"/>
      <c r="Q1004" s="33">
        <f t="shared" si="162"/>
        <v>930</v>
      </c>
      <c r="R1004" s="34">
        <f>+Tabla1[[#This Row],[MINIMO VITAL]]*9%</f>
        <v>83.7</v>
      </c>
      <c r="S1004" s="7"/>
      <c r="T1004" s="7">
        <f t="shared" ca="1" si="153"/>
        <v>48</v>
      </c>
      <c r="U1004" s="7" t="str">
        <f t="shared" si="154"/>
        <v>30863264</v>
      </c>
      <c r="V1004" s="7"/>
      <c r="W1004" s="7"/>
      <c r="X1004" s="7"/>
      <c r="Y1004" s="7"/>
      <c r="Z1004" s="7"/>
      <c r="AA1004" s="8">
        <f>+Tabla1[[#This Row],[FECHA DE
NACIMIENTO]]</f>
        <v>25836</v>
      </c>
      <c r="AB1004" s="20"/>
      <c r="AC1004" s="7"/>
      <c r="AD1004" s="7" t="str">
        <f>IF(COUNTIF(D$1:D1003,D1004)=0,"OK","Duplicado")</f>
        <v>OK</v>
      </c>
      <c r="AE1004" s="7" t="str">
        <f t="shared" ca="1" si="155"/>
        <v>Inactivo</v>
      </c>
      <c r="AF1004" s="7" t="s">
        <v>3868</v>
      </c>
      <c r="AG1004" s="9" t="str">
        <f t="shared" si="158"/>
        <v>CMAC</v>
      </c>
      <c r="AH1004" s="7"/>
      <c r="AI1004" s="7"/>
      <c r="AJ1004" s="7"/>
      <c r="AK1004" s="7"/>
      <c r="AL1004" s="7"/>
      <c r="AM1004" s="7"/>
      <c r="AN1004" s="7"/>
      <c r="AO1004" s="7" t="e">
        <f ca="1">SEPARARAPELLIDOS2018(Tabla1[[#This Row],[APELLIDOS Y NOMBRES]])</f>
        <v>#NAME?</v>
      </c>
      <c r="AP1004" s="14">
        <f t="shared" ca="1" si="179"/>
        <v>0</v>
      </c>
      <c r="AQ1004" s="14">
        <f t="shared" ca="1" si="180"/>
        <v>0</v>
      </c>
      <c r="AR1004" s="14">
        <f t="shared" ca="1" si="181"/>
        <v>0</v>
      </c>
      <c r="AS1004" s="14" t="e">
        <f ca="1">QuitarSimbolos(Tabla1[[#This Row],[CODTRA5]])</f>
        <v>#NAME?</v>
      </c>
      <c r="AT1004" s="14"/>
      <c r="AU1004" s="14" t="str">
        <f t="shared" si="182"/>
        <v/>
      </c>
      <c r="AV1004" s="14"/>
      <c r="AW1004" s="14" t="str">
        <f>+Tabla1[[#This Row],[DNI23]]</f>
        <v>30863264</v>
      </c>
      <c r="AX1004" s="14"/>
      <c r="AY1004" s="16">
        <f>+Tabla1[[#This Row],[FECHA DE
NACIMIENTO]]</f>
        <v>25836</v>
      </c>
      <c r="AZ1004" s="14">
        <f ca="1">+Tabla1[[#This Row],[CODTRA6]]</f>
        <v>0</v>
      </c>
      <c r="BA1004" s="14">
        <f ca="1">+Tabla1[[#This Row],[CODTRA7]]</f>
        <v>0</v>
      </c>
      <c r="BB1004" s="14" t="e">
        <f ca="1">+Tabla1[[#This Row],[CODTRA8]]</f>
        <v>#NAME?</v>
      </c>
      <c r="BC1004" s="14" t="str">
        <f>+Tabla1[[#This Row],[SEXO]]</f>
        <v/>
      </c>
      <c r="BD1004" s="14"/>
      <c r="BE1004" s="14"/>
      <c r="BF1004" s="14"/>
      <c r="BG1004" s="22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</row>
    <row r="1005" spans="1:88" ht="15" x14ac:dyDescent="0.25">
      <c r="A1005">
        <v>1004</v>
      </c>
      <c r="B1005" s="7">
        <v>4100</v>
      </c>
      <c r="C1005" s="7" t="s">
        <v>3869</v>
      </c>
      <c r="D1005" s="48">
        <v>40146061</v>
      </c>
      <c r="E1005" s="7" t="s">
        <v>3875</v>
      </c>
      <c r="F1005" s="7" t="s">
        <v>1720</v>
      </c>
      <c r="G1005" s="7" t="s">
        <v>1702</v>
      </c>
      <c r="H1005" s="30">
        <f t="shared" si="157"/>
        <v>28508</v>
      </c>
      <c r="I1005" s="7" t="s">
        <v>1720</v>
      </c>
      <c r="J1005" s="7"/>
      <c r="K1005" s="32">
        <v>0</v>
      </c>
      <c r="L1005" s="7"/>
      <c r="M1005" s="7"/>
      <c r="N1005" s="7"/>
      <c r="O1005" s="7" t="str">
        <f>"Retención Judicial "&amp;(Tabla1[[#This Row],[JUDICIAL]]*100)&amp;"%"</f>
        <v>Retención Judicial 0%</v>
      </c>
      <c r="P1005" s="7"/>
      <c r="Q1005" s="33">
        <f t="shared" si="162"/>
        <v>930</v>
      </c>
      <c r="R1005" s="34">
        <f>+Tabla1[[#This Row],[MINIMO VITAL]]*9%</f>
        <v>83.7</v>
      </c>
      <c r="S1005" s="7"/>
      <c r="T1005" s="7">
        <f t="shared" ca="1" si="153"/>
        <v>41</v>
      </c>
      <c r="U1005" s="7" t="str">
        <f t="shared" si="154"/>
        <v>40146061</v>
      </c>
      <c r="V1005" s="7"/>
      <c r="W1005" s="7"/>
      <c r="X1005" s="7"/>
      <c r="Y1005" s="7"/>
      <c r="Z1005" s="7"/>
      <c r="AA1005" s="8">
        <f>+Tabla1[[#This Row],[FECHA DE
NACIMIENTO]]</f>
        <v>28508</v>
      </c>
      <c r="AB1005" s="20">
        <v>3.1</v>
      </c>
      <c r="AC1005" s="7"/>
      <c r="AD1005" s="7" t="str">
        <f>IF(COUNTIF(D$1:D1004,D1005)=0,"OK","Duplicado")</f>
        <v>OK</v>
      </c>
      <c r="AE1005" s="7" t="str">
        <f t="shared" ca="1" si="155"/>
        <v>Inactivo</v>
      </c>
      <c r="AF1005" s="7" t="s">
        <v>3870</v>
      </c>
      <c r="AG1005" s="9" t="str">
        <f t="shared" si="158"/>
        <v>CMAC</v>
      </c>
      <c r="AH1005" s="7"/>
      <c r="AI1005" s="7"/>
      <c r="AJ1005" s="7"/>
      <c r="AK1005" s="7"/>
      <c r="AL1005" s="7"/>
      <c r="AM1005" s="7"/>
      <c r="AN1005" s="7"/>
      <c r="AO1005" s="7" t="e">
        <f ca="1">SEPARARAPELLIDOS2018(Tabla1[[#This Row],[APELLIDOS Y NOMBRES]])</f>
        <v>#NAME?</v>
      </c>
      <c r="AP1005" s="14">
        <f ca="1">IFERROR(IF(AO1005="","",MID((REPLACE((AO1005),(SEARCH("@",(AO1005))),1,"")),(SEARCH("@",(REPLACE((AO1005),(SEARCH("@",(AO1005))),1,""))))+1,((LEN((REPLACE((AO1005),(SEARCH("@",(AO1005))),1,""))))-(SEARCH("@",(REPLACE((AO1005),(SEARCH("@",(AO1005))),1,""))))))),)</f>
        <v>0</v>
      </c>
      <c r="AQ1005" s="14">
        <f ca="1">IFERROR(IF(AO1005="","",LEFT(AO1005,(SEARCH("@",AO1005))-1)),)</f>
        <v>0</v>
      </c>
      <c r="AR1005" s="14">
        <f ca="1">IFERROR(IF(AO1005="","",LEFT((RIGHT(AO1005,(LEN(AO1005))-(SEARCH("@",AO1005)))),(SEARCH("@",(RIGHT(AO1005,(LEN(AO1005))-(SEARCH("@",AO1005))))))-1)),)</f>
        <v>0</v>
      </c>
      <c r="AS1005" s="14" t="e">
        <f ca="1">QuitarSimbolos(Tabla1[[#This Row],[CODTRA5]])</f>
        <v>#NAME?</v>
      </c>
      <c r="AT1005" s="14"/>
      <c r="AU1005" s="14" t="str">
        <f>IF(AT1005="","",IF(AT1005="MASCULINO",1,2))</f>
        <v/>
      </c>
      <c r="AV1005" s="14"/>
      <c r="AW1005" s="14" t="str">
        <f>+Tabla1[[#This Row],[DNI23]]</f>
        <v>40146061</v>
      </c>
      <c r="AX1005" s="14"/>
      <c r="AY1005" s="16">
        <f>+Tabla1[[#This Row],[FECHA DE
NACIMIENTO]]</f>
        <v>28508</v>
      </c>
      <c r="AZ1005" s="14">
        <f ca="1">+Tabla1[[#This Row],[CODTRA6]]</f>
        <v>0</v>
      </c>
      <c r="BA1005" s="14">
        <f ca="1">+Tabla1[[#This Row],[CODTRA7]]</f>
        <v>0</v>
      </c>
      <c r="BB1005" s="14" t="e">
        <f ca="1">+Tabla1[[#This Row],[CODTRA8]]</f>
        <v>#NAME?</v>
      </c>
      <c r="BC1005" s="14" t="str">
        <f>+Tabla1[[#This Row],[SEXO]]</f>
        <v/>
      </c>
      <c r="BD1005" s="14"/>
      <c r="BE1005" s="14"/>
      <c r="BF1005" s="14"/>
      <c r="BG1005" s="22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</row>
    <row r="1006" spans="1:88" ht="15" x14ac:dyDescent="0.25">
      <c r="A1006">
        <v>1005</v>
      </c>
      <c r="B1006" s="7">
        <v>4111</v>
      </c>
      <c r="C1006" s="7" t="s">
        <v>3871</v>
      </c>
      <c r="D1006" s="48">
        <v>73372579</v>
      </c>
      <c r="E1006" s="7" t="s">
        <v>3876</v>
      </c>
      <c r="F1006" s="7" t="s">
        <v>1720</v>
      </c>
      <c r="G1006" s="7" t="s">
        <v>1702</v>
      </c>
      <c r="H1006" s="30">
        <f t="shared" si="157"/>
        <v>35993</v>
      </c>
      <c r="I1006" s="7" t="s">
        <v>1720</v>
      </c>
      <c r="J1006" s="7"/>
      <c r="K1006" s="32">
        <v>0</v>
      </c>
      <c r="L1006" s="7"/>
      <c r="M1006" s="7"/>
      <c r="N1006" s="7"/>
      <c r="O1006" s="7" t="str">
        <f>"Retención Judicial "&amp;(Tabla1[[#This Row],[JUDICIAL]]*100)&amp;"%"</f>
        <v>Retención Judicial 0%</v>
      </c>
      <c r="P1006" s="7"/>
      <c r="Q1006" s="33">
        <f t="shared" si="162"/>
        <v>930</v>
      </c>
      <c r="R1006" s="34">
        <f>+Tabla1[[#This Row],[MINIMO VITAL]]*9%</f>
        <v>83.7</v>
      </c>
      <c r="S1006" s="7"/>
      <c r="T1006" s="7">
        <f t="shared" ca="1" si="153"/>
        <v>20</v>
      </c>
      <c r="U1006" s="7" t="str">
        <f t="shared" si="154"/>
        <v>73372579</v>
      </c>
      <c r="V1006" s="7"/>
      <c r="W1006" s="7"/>
      <c r="X1006" s="7"/>
      <c r="Y1006" s="7"/>
      <c r="Z1006" s="7"/>
      <c r="AA1006" s="8">
        <f>+Tabla1[[#This Row],[FECHA DE
NACIMIENTO]]</f>
        <v>35993</v>
      </c>
      <c r="AB1006" s="20"/>
      <c r="AC1006" s="7"/>
      <c r="AD1006" s="7" t="str">
        <f>IF(COUNTIF(D$1:D1005,D1006)=0,"OK","Duplicado")</f>
        <v>OK</v>
      </c>
      <c r="AE1006" s="7" t="str">
        <f t="shared" ca="1" si="155"/>
        <v>Inactivo</v>
      </c>
      <c r="AF1006" s="7" t="s">
        <v>3872</v>
      </c>
      <c r="AG1006" s="9" t="str">
        <f t="shared" si="158"/>
        <v>CMAC</v>
      </c>
      <c r="AH1006" s="7"/>
      <c r="AI1006" s="7"/>
      <c r="AJ1006" s="7"/>
      <c r="AK1006" s="7"/>
      <c r="AL1006" s="7"/>
      <c r="AM1006" s="7"/>
      <c r="AN1006" s="7"/>
      <c r="AO1006" s="7" t="e">
        <f ca="1">SEPARARAPELLIDOS2018(Tabla1[[#This Row],[APELLIDOS Y NOMBRES]])</f>
        <v>#NAME?</v>
      </c>
      <c r="AP1006" s="14">
        <f ca="1">IFERROR(IF(AO1006="","",MID((REPLACE((AO1006),(SEARCH("@",(AO1006))),1,"")),(SEARCH("@",(REPLACE((AO1006),(SEARCH("@",(AO1006))),1,""))))+1,((LEN((REPLACE((AO1006),(SEARCH("@",(AO1006))),1,""))))-(SEARCH("@",(REPLACE((AO1006),(SEARCH("@",(AO1006))),1,""))))))),)</f>
        <v>0</v>
      </c>
      <c r="AQ1006" s="14">
        <f ca="1">IFERROR(IF(AO1006="","",LEFT(AO1006,(SEARCH("@",AO1006))-1)),)</f>
        <v>0</v>
      </c>
      <c r="AR1006" s="14">
        <f ca="1">IFERROR(IF(AO1006="","",LEFT((RIGHT(AO1006,(LEN(AO1006))-(SEARCH("@",AO1006)))),(SEARCH("@",(RIGHT(AO1006,(LEN(AO1006))-(SEARCH("@",AO1006))))))-1)),)</f>
        <v>0</v>
      </c>
      <c r="AS1006" s="14" t="e">
        <f ca="1">QuitarSimbolos(Tabla1[[#This Row],[CODTRA5]])</f>
        <v>#NAME?</v>
      </c>
      <c r="AT1006" s="14"/>
      <c r="AU1006" s="14" t="str">
        <f>IF(AT1006="","",IF(AT1006="MASCULINO",1,2))</f>
        <v/>
      </c>
      <c r="AV1006" s="14"/>
      <c r="AW1006" s="14" t="str">
        <f>+Tabla1[[#This Row],[DNI23]]</f>
        <v>73372579</v>
      </c>
      <c r="AX1006" s="14"/>
      <c r="AY1006" s="16">
        <f>+Tabla1[[#This Row],[FECHA DE
NACIMIENTO]]</f>
        <v>35993</v>
      </c>
      <c r="AZ1006" s="14">
        <f ca="1">+Tabla1[[#This Row],[CODTRA6]]</f>
        <v>0</v>
      </c>
      <c r="BA1006" s="14">
        <f ca="1">+Tabla1[[#This Row],[CODTRA7]]</f>
        <v>0</v>
      </c>
      <c r="BB1006" s="14" t="e">
        <f ca="1">+Tabla1[[#This Row],[CODTRA8]]</f>
        <v>#NAME?</v>
      </c>
      <c r="BC1006" s="14" t="str">
        <f>+Tabla1[[#This Row],[SEXO]]</f>
        <v/>
      </c>
      <c r="BD1006" s="14"/>
      <c r="BE1006" s="14"/>
      <c r="BF1006" s="14"/>
      <c r="BG1006" s="22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  <c r="CH1006" s="14"/>
      <c r="CI1006" s="14"/>
      <c r="CJ1006" s="14"/>
    </row>
    <row r="1007" spans="1:88" ht="15" x14ac:dyDescent="0.25">
      <c r="A1007">
        <v>1006</v>
      </c>
      <c r="B1007" s="51">
        <v>4112</v>
      </c>
      <c r="C1007" s="52" t="s">
        <v>3877</v>
      </c>
      <c r="D1007" s="53">
        <v>46435853</v>
      </c>
      <c r="E1007" s="54" t="s">
        <v>3882</v>
      </c>
      <c r="F1007" s="51" t="s">
        <v>1720</v>
      </c>
      <c r="G1007" s="51" t="s">
        <v>1702</v>
      </c>
      <c r="H1007" s="30">
        <f t="shared" si="157"/>
        <v>32829</v>
      </c>
      <c r="I1007" s="51"/>
      <c r="J1007" s="51"/>
      <c r="K1007" s="32">
        <v>0</v>
      </c>
      <c r="L1007" s="51"/>
      <c r="M1007" s="51"/>
      <c r="N1007" s="51"/>
      <c r="O1007" s="51" t="str">
        <f>"Retención Judicial "&amp;(Tabla1[[#This Row],[JUDICIAL]]*100)&amp;"%"</f>
        <v>Retención Judicial 0%</v>
      </c>
      <c r="P1007" s="51"/>
      <c r="Q1007" s="33">
        <f t="shared" si="162"/>
        <v>930</v>
      </c>
      <c r="R1007" s="34">
        <f>+Tabla1[[#This Row],[MINIMO VITAL]]*9%</f>
        <v>83.7</v>
      </c>
      <c r="S1007" s="51"/>
      <c r="T1007" s="7">
        <f t="shared" ca="1" si="153"/>
        <v>29</v>
      </c>
      <c r="U1007" s="7" t="str">
        <f t="shared" si="154"/>
        <v>46435853</v>
      </c>
      <c r="V1007" s="51"/>
      <c r="W1007" s="51"/>
      <c r="X1007" s="51"/>
      <c r="Y1007" s="51"/>
      <c r="Z1007" s="51"/>
      <c r="AA1007" s="8">
        <f>+Tabla1[[#This Row],[FECHA DE
NACIMIENTO]]</f>
        <v>32829</v>
      </c>
      <c r="AB1007" s="55"/>
      <c r="AC1007" s="7"/>
      <c r="AD1007" s="7" t="str">
        <f>IF(COUNTIF(D$1:D1006,D1007)=0,"OK","Duplicado")</f>
        <v>OK</v>
      </c>
      <c r="AE1007" s="7" t="str">
        <f t="shared" ca="1" si="155"/>
        <v>Inactivo</v>
      </c>
      <c r="AF1007" s="56"/>
      <c r="AG1007" s="9" t="str">
        <f t="shared" si="158"/>
        <v/>
      </c>
      <c r="AH1007" s="7"/>
      <c r="AI1007" s="7"/>
      <c r="AJ1007" s="7"/>
      <c r="AK1007" s="7"/>
      <c r="AL1007" s="7"/>
      <c r="AM1007" s="7"/>
      <c r="AN1007" s="7"/>
      <c r="AO1007" s="7" t="e">
        <f ca="1">SEPARARAPELLIDOS2018(Tabla1[[#This Row],[APELLIDOS Y NOMBRES]])</f>
        <v>#NAME?</v>
      </c>
      <c r="AP1007" s="7">
        <f t="shared" ref="AP1007:AP1011" ca="1" si="183">IFERROR(IF(AO1007="","",MID((REPLACE((AO1007),(SEARCH("@",(AO1007))),1,"")),(SEARCH("@",(REPLACE((AO1007),(SEARCH("@",(AO1007))),1,""))))+1,((LEN((REPLACE((AO1007),(SEARCH("@",(AO1007))),1,""))))-(SEARCH("@",(REPLACE((AO1007),(SEARCH("@",(AO1007))),1,""))))))),)</f>
        <v>0</v>
      </c>
      <c r="AQ1007" s="7">
        <f t="shared" ref="AQ1007:AQ1011" ca="1" si="184">IFERROR(IF(AO1007="","",LEFT(AO1007,(SEARCH("@",AO1007))-1)),)</f>
        <v>0</v>
      </c>
      <c r="AR1007" s="7">
        <f t="shared" ref="AR1007:AR1011" ca="1" si="185">IFERROR(IF(AO1007="","",LEFT((RIGHT(AO1007,(LEN(AO1007))-(SEARCH("@",AO1007)))),(SEARCH("@",(RIGHT(AO1007,(LEN(AO1007))-(SEARCH("@",AO1007))))))-1)),)</f>
        <v>0</v>
      </c>
      <c r="AS1007" s="7" t="e">
        <f ca="1">QuitarSimbolos(Tabla1[[#This Row],[CODTRA5]])</f>
        <v>#NAME?</v>
      </c>
      <c r="AT1007" s="56"/>
      <c r="AU1007" s="56" t="str">
        <f t="shared" ref="AU1007:AU1011" si="186">IF(AT1007="","",IF(AT1007="MASCULINO",1,2))</f>
        <v/>
      </c>
      <c r="AV1007" s="56"/>
      <c r="AW1007" s="56" t="str">
        <f>+Tabla1[[#This Row],[DNI23]]</f>
        <v>46435853</v>
      </c>
      <c r="AX1007" s="56"/>
      <c r="AY1007" s="57">
        <f>+Tabla1[[#This Row],[FECHA DE
NACIMIENTO]]</f>
        <v>32829</v>
      </c>
      <c r="AZ1007" s="56">
        <f ca="1">+Tabla1[[#This Row],[CODTRA6]]</f>
        <v>0</v>
      </c>
      <c r="BA1007" s="56">
        <f ca="1">+Tabla1[[#This Row],[CODTRA7]]</f>
        <v>0</v>
      </c>
      <c r="BB1007" s="56" t="e">
        <f ca="1">+Tabla1[[#This Row],[CODTRA8]]</f>
        <v>#NAME?</v>
      </c>
      <c r="BC1007" s="56" t="str">
        <f>+Tabla1[[#This Row],[SEXO]]</f>
        <v/>
      </c>
      <c r="BD1007" s="56"/>
      <c r="BE1007" s="56"/>
      <c r="BF1007" s="56"/>
      <c r="BG1007" s="58"/>
      <c r="BH1007" s="56"/>
      <c r="BI1007" s="56"/>
      <c r="BJ1007" s="56"/>
      <c r="BK1007" s="56"/>
      <c r="BL1007" s="56"/>
      <c r="BM1007" s="56"/>
      <c r="BN1007" s="56"/>
      <c r="BO1007" s="56"/>
      <c r="BP1007" s="56"/>
      <c r="BQ1007" s="56"/>
      <c r="BR1007" s="56"/>
      <c r="BS1007" s="56"/>
      <c r="BT1007" s="56"/>
      <c r="BU1007" s="56"/>
      <c r="BV1007" s="56"/>
      <c r="BW1007" s="56"/>
      <c r="BX1007" s="56"/>
      <c r="BY1007" s="56"/>
      <c r="BZ1007" s="56"/>
      <c r="CA1007" s="56"/>
      <c r="CB1007" s="56"/>
      <c r="CC1007" s="56"/>
      <c r="CD1007" s="56"/>
      <c r="CE1007" s="56"/>
      <c r="CF1007" s="56"/>
      <c r="CG1007" s="56"/>
      <c r="CH1007" s="56"/>
      <c r="CI1007" s="56"/>
      <c r="CJ1007" s="56"/>
    </row>
    <row r="1008" spans="1:88" ht="15" x14ac:dyDescent="0.25">
      <c r="A1008">
        <v>1007</v>
      </c>
      <c r="B1008" s="51">
        <v>4113</v>
      </c>
      <c r="C1008" s="52" t="s">
        <v>3878</v>
      </c>
      <c r="D1008" s="53">
        <v>30856391</v>
      </c>
      <c r="E1008" s="54" t="s">
        <v>1720</v>
      </c>
      <c r="F1008" s="51" t="s">
        <v>1720</v>
      </c>
      <c r="G1008" s="51" t="s">
        <v>1702</v>
      </c>
      <c r="H1008" s="30" t="str">
        <f t="shared" si="157"/>
        <v xml:space="preserve"> </v>
      </c>
      <c r="I1008" s="51"/>
      <c r="J1008" s="51"/>
      <c r="K1008" s="32">
        <v>0</v>
      </c>
      <c r="L1008" s="51"/>
      <c r="M1008" s="51"/>
      <c r="N1008" s="51"/>
      <c r="O1008" s="51" t="str">
        <f>"Retención Judicial "&amp;(Tabla1[[#This Row],[JUDICIAL]]*100)&amp;"%"</f>
        <v>Retención Judicial 0%</v>
      </c>
      <c r="P1008" s="51"/>
      <c r="Q1008" s="33">
        <f t="shared" si="162"/>
        <v>930</v>
      </c>
      <c r="R1008" s="34">
        <f>+Tabla1[[#This Row],[MINIMO VITAL]]*9%</f>
        <v>83.7</v>
      </c>
      <c r="S1008" s="51"/>
      <c r="T1008" s="7" t="str">
        <f t="shared" ca="1" si="153"/>
        <v xml:space="preserve"> </v>
      </c>
      <c r="U1008" s="7" t="str">
        <f t="shared" si="154"/>
        <v>30856391</v>
      </c>
      <c r="V1008" s="51"/>
      <c r="W1008" s="51"/>
      <c r="X1008" s="51"/>
      <c r="Y1008" s="51"/>
      <c r="Z1008" s="51"/>
      <c r="AA1008" s="8" t="str">
        <f>+Tabla1[[#This Row],[FECHA DE
NACIMIENTO]]</f>
        <v xml:space="preserve"> </v>
      </c>
      <c r="AB1008" s="55"/>
      <c r="AC1008" s="7"/>
      <c r="AD1008" s="7" t="str">
        <f>IF(COUNTIF(D$1:D1007,D1008)=0,"OK","Duplicado")</f>
        <v>OK</v>
      </c>
      <c r="AE1008" s="7" t="str">
        <f t="shared" ca="1" si="155"/>
        <v>Inactivo</v>
      </c>
      <c r="AF1008" s="56"/>
      <c r="AG1008" s="9" t="str">
        <f t="shared" si="158"/>
        <v/>
      </c>
      <c r="AH1008" s="7"/>
      <c r="AI1008" s="7"/>
      <c r="AJ1008" s="7"/>
      <c r="AK1008" s="7"/>
      <c r="AL1008" s="7"/>
      <c r="AM1008" s="7"/>
      <c r="AN1008" s="7"/>
      <c r="AO1008" s="7" t="e">
        <f ca="1">SEPARARAPELLIDOS2018(Tabla1[[#This Row],[APELLIDOS Y NOMBRES]])</f>
        <v>#NAME?</v>
      </c>
      <c r="AP1008" s="7">
        <f t="shared" ca="1" si="183"/>
        <v>0</v>
      </c>
      <c r="AQ1008" s="7">
        <f t="shared" ca="1" si="184"/>
        <v>0</v>
      </c>
      <c r="AR1008" s="7">
        <f t="shared" ca="1" si="185"/>
        <v>0</v>
      </c>
      <c r="AS1008" s="7" t="e">
        <f ca="1">QuitarSimbolos(Tabla1[[#This Row],[CODTRA5]])</f>
        <v>#NAME?</v>
      </c>
      <c r="AT1008" s="56"/>
      <c r="AU1008" s="56" t="str">
        <f t="shared" si="186"/>
        <v/>
      </c>
      <c r="AV1008" s="56"/>
      <c r="AW1008" s="56" t="str">
        <f>+Tabla1[[#This Row],[DNI23]]</f>
        <v>30856391</v>
      </c>
      <c r="AX1008" s="56"/>
      <c r="AY1008" s="57" t="str">
        <f>+Tabla1[[#This Row],[FECHA DE
NACIMIENTO]]</f>
        <v xml:space="preserve"> </v>
      </c>
      <c r="AZ1008" s="56">
        <f ca="1">+Tabla1[[#This Row],[CODTRA6]]</f>
        <v>0</v>
      </c>
      <c r="BA1008" s="56">
        <f ca="1">+Tabla1[[#This Row],[CODTRA7]]</f>
        <v>0</v>
      </c>
      <c r="BB1008" s="56" t="e">
        <f ca="1">+Tabla1[[#This Row],[CODTRA8]]</f>
        <v>#NAME?</v>
      </c>
      <c r="BC1008" s="56" t="str">
        <f>+Tabla1[[#This Row],[SEXO]]</f>
        <v/>
      </c>
      <c r="BD1008" s="56"/>
      <c r="BE1008" s="56"/>
      <c r="BF1008" s="56"/>
      <c r="BG1008" s="58"/>
      <c r="BH1008" s="56"/>
      <c r="BI1008" s="56"/>
      <c r="BJ1008" s="56"/>
      <c r="BK1008" s="56"/>
      <c r="BL1008" s="56"/>
      <c r="BM1008" s="56"/>
      <c r="BN1008" s="56"/>
      <c r="BO1008" s="56"/>
      <c r="BP1008" s="56"/>
      <c r="BQ1008" s="56"/>
      <c r="BR1008" s="56"/>
      <c r="BS1008" s="56"/>
      <c r="BT1008" s="56"/>
      <c r="BU1008" s="56"/>
      <c r="BV1008" s="56"/>
      <c r="BW1008" s="56"/>
      <c r="BX1008" s="56"/>
      <c r="BY1008" s="56"/>
      <c r="BZ1008" s="56"/>
      <c r="CA1008" s="56"/>
      <c r="CB1008" s="56"/>
      <c r="CC1008" s="56"/>
      <c r="CD1008" s="56"/>
      <c r="CE1008" s="56"/>
      <c r="CF1008" s="56"/>
      <c r="CG1008" s="56"/>
      <c r="CH1008" s="56"/>
      <c r="CI1008" s="56"/>
      <c r="CJ1008" s="56"/>
    </row>
    <row r="1009" spans="1:88" ht="15" x14ac:dyDescent="0.25">
      <c r="A1009">
        <v>1008</v>
      </c>
      <c r="B1009" s="51">
        <v>4114</v>
      </c>
      <c r="C1009" s="52" t="s">
        <v>3879</v>
      </c>
      <c r="D1009" s="53">
        <v>30828789</v>
      </c>
      <c r="E1009" s="54" t="s">
        <v>3883</v>
      </c>
      <c r="F1009" s="51" t="s">
        <v>1720</v>
      </c>
      <c r="G1009" s="51" t="s">
        <v>1702</v>
      </c>
      <c r="H1009" s="30">
        <f t="shared" si="157"/>
        <v>20098</v>
      </c>
      <c r="I1009" s="51"/>
      <c r="J1009" s="51"/>
      <c r="K1009" s="32">
        <v>0</v>
      </c>
      <c r="L1009" s="51"/>
      <c r="M1009" s="51"/>
      <c r="N1009" s="51"/>
      <c r="O1009" s="51" t="str">
        <f>"Retención Judicial "&amp;(Tabla1[[#This Row],[JUDICIAL]]*100)&amp;"%"</f>
        <v>Retención Judicial 0%</v>
      </c>
      <c r="P1009" s="51"/>
      <c r="Q1009" s="33">
        <f t="shared" si="162"/>
        <v>930</v>
      </c>
      <c r="R1009" s="34">
        <f>+Tabla1[[#This Row],[MINIMO VITAL]]*9%</f>
        <v>83.7</v>
      </c>
      <c r="S1009" s="51"/>
      <c r="T1009" s="7">
        <f t="shared" ca="1" si="153"/>
        <v>64</v>
      </c>
      <c r="U1009" s="7" t="str">
        <f t="shared" si="154"/>
        <v>30828789</v>
      </c>
      <c r="V1009" s="51"/>
      <c r="W1009" s="51"/>
      <c r="X1009" s="51"/>
      <c r="Y1009" s="51"/>
      <c r="Z1009" s="51"/>
      <c r="AA1009" s="8">
        <f>+Tabla1[[#This Row],[FECHA DE
NACIMIENTO]]</f>
        <v>20098</v>
      </c>
      <c r="AB1009" s="55"/>
      <c r="AC1009" s="7"/>
      <c r="AD1009" s="7" t="str">
        <f>IF(COUNTIF(D$1:D1008,D1009)=0,"OK","Duplicado")</f>
        <v>OK</v>
      </c>
      <c r="AE1009" s="7" t="str">
        <f t="shared" ca="1" si="155"/>
        <v>Inactivo</v>
      </c>
      <c r="AF1009" s="56"/>
      <c r="AG1009" s="9" t="str">
        <f t="shared" si="158"/>
        <v/>
      </c>
      <c r="AH1009" s="7"/>
      <c r="AI1009" s="7"/>
      <c r="AJ1009" s="7"/>
      <c r="AK1009" s="7"/>
      <c r="AL1009" s="7"/>
      <c r="AM1009" s="7"/>
      <c r="AN1009" s="7"/>
      <c r="AO1009" s="7" t="e">
        <f ca="1">SEPARARAPELLIDOS2018(Tabla1[[#This Row],[APELLIDOS Y NOMBRES]])</f>
        <v>#NAME?</v>
      </c>
      <c r="AP1009" s="7">
        <f t="shared" ca="1" si="183"/>
        <v>0</v>
      </c>
      <c r="AQ1009" s="7">
        <f t="shared" ca="1" si="184"/>
        <v>0</v>
      </c>
      <c r="AR1009" s="7">
        <f t="shared" ca="1" si="185"/>
        <v>0</v>
      </c>
      <c r="AS1009" s="7" t="e">
        <f ca="1">QuitarSimbolos(Tabla1[[#This Row],[CODTRA5]])</f>
        <v>#NAME?</v>
      </c>
      <c r="AT1009" s="56"/>
      <c r="AU1009" s="56" t="str">
        <f t="shared" si="186"/>
        <v/>
      </c>
      <c r="AV1009" s="56"/>
      <c r="AW1009" s="56" t="str">
        <f>+Tabla1[[#This Row],[DNI23]]</f>
        <v>30828789</v>
      </c>
      <c r="AX1009" s="56"/>
      <c r="AY1009" s="57">
        <f>+Tabla1[[#This Row],[FECHA DE
NACIMIENTO]]</f>
        <v>20098</v>
      </c>
      <c r="AZ1009" s="56">
        <f ca="1">+Tabla1[[#This Row],[CODTRA6]]</f>
        <v>0</v>
      </c>
      <c r="BA1009" s="56">
        <f ca="1">+Tabla1[[#This Row],[CODTRA7]]</f>
        <v>0</v>
      </c>
      <c r="BB1009" s="56" t="e">
        <f ca="1">+Tabla1[[#This Row],[CODTRA8]]</f>
        <v>#NAME?</v>
      </c>
      <c r="BC1009" s="56" t="str">
        <f>+Tabla1[[#This Row],[SEXO]]</f>
        <v/>
      </c>
      <c r="BD1009" s="56"/>
      <c r="BE1009" s="56"/>
      <c r="BF1009" s="56"/>
      <c r="BG1009" s="58"/>
      <c r="BH1009" s="56"/>
      <c r="BI1009" s="56"/>
      <c r="BJ1009" s="56"/>
      <c r="BK1009" s="56"/>
      <c r="BL1009" s="56"/>
      <c r="BM1009" s="56"/>
      <c r="BN1009" s="56"/>
      <c r="BO1009" s="56"/>
      <c r="BP1009" s="56"/>
      <c r="BQ1009" s="56"/>
      <c r="BR1009" s="56"/>
      <c r="BS1009" s="56"/>
      <c r="BT1009" s="56"/>
      <c r="BU1009" s="56"/>
      <c r="BV1009" s="56"/>
      <c r="BW1009" s="56"/>
      <c r="BX1009" s="56"/>
      <c r="BY1009" s="56"/>
      <c r="BZ1009" s="56"/>
      <c r="CA1009" s="56"/>
      <c r="CB1009" s="56"/>
      <c r="CC1009" s="56"/>
      <c r="CD1009" s="56"/>
      <c r="CE1009" s="56"/>
      <c r="CF1009" s="56"/>
      <c r="CG1009" s="56"/>
      <c r="CH1009" s="56"/>
      <c r="CI1009" s="56"/>
      <c r="CJ1009" s="56"/>
    </row>
    <row r="1010" spans="1:88" ht="15" x14ac:dyDescent="0.25">
      <c r="A1010">
        <v>1009</v>
      </c>
      <c r="B1010" s="51">
        <v>4115</v>
      </c>
      <c r="C1010" s="52" t="s">
        <v>3880</v>
      </c>
      <c r="D1010" s="53">
        <v>30835296</v>
      </c>
      <c r="E1010" s="54" t="s">
        <v>3884</v>
      </c>
      <c r="F1010" s="51" t="s">
        <v>1720</v>
      </c>
      <c r="G1010" s="51" t="s">
        <v>1702</v>
      </c>
      <c r="H1010" s="30">
        <f t="shared" si="157"/>
        <v>26817</v>
      </c>
      <c r="I1010" s="51"/>
      <c r="J1010" s="51"/>
      <c r="K1010" s="32">
        <v>0</v>
      </c>
      <c r="L1010" s="51"/>
      <c r="M1010" s="51"/>
      <c r="N1010" s="51"/>
      <c r="O1010" s="51" t="str">
        <f>"Retención Judicial "&amp;(Tabla1[[#This Row],[JUDICIAL]]*100)&amp;"%"</f>
        <v>Retención Judicial 0%</v>
      </c>
      <c r="P1010" s="51"/>
      <c r="Q1010" s="33">
        <f t="shared" si="162"/>
        <v>930</v>
      </c>
      <c r="R1010" s="34">
        <f>+Tabla1[[#This Row],[MINIMO VITAL]]*9%</f>
        <v>83.7</v>
      </c>
      <c r="S1010" s="51"/>
      <c r="T1010" s="7">
        <f t="shared" ca="1" si="153"/>
        <v>45</v>
      </c>
      <c r="U1010" s="7" t="str">
        <f t="shared" si="154"/>
        <v>30835296</v>
      </c>
      <c r="V1010" s="51"/>
      <c r="W1010" s="51"/>
      <c r="X1010" s="51"/>
      <c r="Y1010" s="51"/>
      <c r="Z1010" s="51"/>
      <c r="AA1010" s="8">
        <f>+Tabla1[[#This Row],[FECHA DE
NACIMIENTO]]</f>
        <v>26817</v>
      </c>
      <c r="AB1010" s="55"/>
      <c r="AC1010" s="7"/>
      <c r="AD1010" s="7" t="str">
        <f>IF(COUNTIF(D$1:D1009,D1010)=0,"OK","Duplicado")</f>
        <v>OK</v>
      </c>
      <c r="AE1010" s="7" t="str">
        <f t="shared" ca="1" si="155"/>
        <v>Inactivo</v>
      </c>
      <c r="AF1010" s="56"/>
      <c r="AG1010" s="9" t="str">
        <f t="shared" si="158"/>
        <v/>
      </c>
      <c r="AH1010" s="7"/>
      <c r="AI1010" s="7"/>
      <c r="AJ1010" s="7"/>
      <c r="AK1010" s="7"/>
      <c r="AL1010" s="7"/>
      <c r="AM1010" s="7"/>
      <c r="AN1010" s="7"/>
      <c r="AO1010" s="7" t="e">
        <f ca="1">SEPARARAPELLIDOS2018(Tabla1[[#This Row],[APELLIDOS Y NOMBRES]])</f>
        <v>#NAME?</v>
      </c>
      <c r="AP1010" s="7">
        <f t="shared" ca="1" si="183"/>
        <v>0</v>
      </c>
      <c r="AQ1010" s="7">
        <f t="shared" ca="1" si="184"/>
        <v>0</v>
      </c>
      <c r="AR1010" s="7">
        <f t="shared" ca="1" si="185"/>
        <v>0</v>
      </c>
      <c r="AS1010" s="7" t="e">
        <f ca="1">QuitarSimbolos(Tabla1[[#This Row],[CODTRA5]])</f>
        <v>#NAME?</v>
      </c>
      <c r="AT1010" s="56"/>
      <c r="AU1010" s="56" t="str">
        <f t="shared" si="186"/>
        <v/>
      </c>
      <c r="AV1010" s="56"/>
      <c r="AW1010" s="56" t="str">
        <f>+Tabla1[[#This Row],[DNI23]]</f>
        <v>30835296</v>
      </c>
      <c r="AX1010" s="56"/>
      <c r="AY1010" s="57">
        <f>+Tabla1[[#This Row],[FECHA DE
NACIMIENTO]]</f>
        <v>26817</v>
      </c>
      <c r="AZ1010" s="56">
        <f ca="1">+Tabla1[[#This Row],[CODTRA6]]</f>
        <v>0</v>
      </c>
      <c r="BA1010" s="56">
        <f ca="1">+Tabla1[[#This Row],[CODTRA7]]</f>
        <v>0</v>
      </c>
      <c r="BB1010" s="56" t="e">
        <f ca="1">+Tabla1[[#This Row],[CODTRA8]]</f>
        <v>#NAME?</v>
      </c>
      <c r="BC1010" s="56" t="str">
        <f>+Tabla1[[#This Row],[SEXO]]</f>
        <v/>
      </c>
      <c r="BD1010" s="56"/>
      <c r="BE1010" s="56"/>
      <c r="BF1010" s="56"/>
      <c r="BG1010" s="58"/>
      <c r="BH1010" s="56"/>
      <c r="BI1010" s="56"/>
      <c r="BJ1010" s="56"/>
      <c r="BK1010" s="56"/>
      <c r="BL1010" s="56"/>
      <c r="BM1010" s="56"/>
      <c r="BN1010" s="56"/>
      <c r="BO1010" s="56"/>
      <c r="BP1010" s="56"/>
      <c r="BQ1010" s="56"/>
      <c r="BR1010" s="56"/>
      <c r="BS1010" s="56"/>
      <c r="BT1010" s="56"/>
      <c r="BU1010" s="56"/>
      <c r="BV1010" s="56"/>
      <c r="BW1010" s="56"/>
      <c r="BX1010" s="56"/>
      <c r="BY1010" s="56"/>
      <c r="BZ1010" s="56"/>
      <c r="CA1010" s="56"/>
      <c r="CB1010" s="56"/>
      <c r="CC1010" s="56"/>
      <c r="CD1010" s="56"/>
      <c r="CE1010" s="56"/>
      <c r="CF1010" s="56"/>
      <c r="CG1010" s="56"/>
      <c r="CH1010" s="56"/>
      <c r="CI1010" s="56"/>
      <c r="CJ1010" s="56"/>
    </row>
    <row r="1011" spans="1:88" ht="15" x14ac:dyDescent="0.25">
      <c r="A1011">
        <v>1010</v>
      </c>
      <c r="B1011" s="50">
        <v>4116</v>
      </c>
      <c r="C1011" s="59" t="s">
        <v>3881</v>
      </c>
      <c r="D1011" s="60">
        <v>44616049</v>
      </c>
      <c r="E1011" s="61" t="s">
        <v>3885</v>
      </c>
      <c r="F1011" s="50" t="s">
        <v>3886</v>
      </c>
      <c r="G1011" s="50" t="s">
        <v>1736</v>
      </c>
      <c r="H1011" s="30">
        <f t="shared" si="157"/>
        <v>31957</v>
      </c>
      <c r="I1011" s="50" t="s">
        <v>1710</v>
      </c>
      <c r="J1011" s="50"/>
      <c r="K1011" s="32">
        <v>0</v>
      </c>
      <c r="L1011" s="50"/>
      <c r="M1011" s="50"/>
      <c r="N1011" s="50"/>
      <c r="O1011" s="50" t="str">
        <f>"Retención Judicial "&amp;(Tabla1[[#This Row],[JUDICIAL]]*100)&amp;"%"</f>
        <v>Retención Judicial 0%</v>
      </c>
      <c r="P1011" s="50"/>
      <c r="Q1011" s="33">
        <f t="shared" si="162"/>
        <v>930</v>
      </c>
      <c r="R1011" s="34">
        <f>+Tabla1[[#This Row],[MINIMO VITAL]]*9%</f>
        <v>83.7</v>
      </c>
      <c r="S1011" s="50"/>
      <c r="T1011" s="7">
        <f t="shared" ca="1" si="153"/>
        <v>31</v>
      </c>
      <c r="U1011" s="7" t="str">
        <f t="shared" si="154"/>
        <v>44616049</v>
      </c>
      <c r="V1011" s="50"/>
      <c r="W1011" s="50"/>
      <c r="X1011" s="50"/>
      <c r="Y1011" s="50"/>
      <c r="Z1011" s="50"/>
      <c r="AA1011" s="8">
        <f>+Tabla1[[#This Row],[FECHA DE
NACIMIENTO]]</f>
        <v>31957</v>
      </c>
      <c r="AB1011" s="62"/>
      <c r="AC1011" s="14"/>
      <c r="AD1011" s="7" t="str">
        <f>IF(COUNTIF(D$1:D1010,D1011)=0,"OK","Duplicado")</f>
        <v>OK</v>
      </c>
      <c r="AE1011" s="7" t="str">
        <f t="shared" ca="1" si="155"/>
        <v>Inactivo</v>
      </c>
      <c r="AF1011" s="63"/>
      <c r="AG1011" s="9" t="str">
        <f t="shared" si="158"/>
        <v/>
      </c>
      <c r="AH1011" s="14"/>
      <c r="AI1011" s="14"/>
      <c r="AJ1011" s="14"/>
      <c r="AK1011" s="14"/>
      <c r="AL1011" s="14"/>
      <c r="AM1011" s="14"/>
      <c r="AN1011" s="14"/>
      <c r="AO1011" s="14" t="e">
        <f ca="1">SEPARARAPELLIDOS2018(Tabla1[[#This Row],[APELLIDOS Y NOMBRES]])</f>
        <v>#NAME?</v>
      </c>
      <c r="AP1011" s="14">
        <f t="shared" ca="1" si="183"/>
        <v>0</v>
      </c>
      <c r="AQ1011" s="14">
        <f t="shared" ca="1" si="184"/>
        <v>0</v>
      </c>
      <c r="AR1011" s="14">
        <f t="shared" ca="1" si="185"/>
        <v>0</v>
      </c>
      <c r="AS1011" s="14" t="e">
        <f ca="1">QuitarSimbolos(Tabla1[[#This Row],[CODTRA5]])</f>
        <v>#NAME?</v>
      </c>
      <c r="AT1011" s="63"/>
      <c r="AU1011" s="63" t="str">
        <f t="shared" si="186"/>
        <v/>
      </c>
      <c r="AV1011" s="63"/>
      <c r="AW1011" s="63" t="str">
        <f>+Tabla1[[#This Row],[DNI23]]</f>
        <v>44616049</v>
      </c>
      <c r="AX1011" s="63"/>
      <c r="AY1011" s="64">
        <f>+Tabla1[[#This Row],[FECHA DE
NACIMIENTO]]</f>
        <v>31957</v>
      </c>
      <c r="AZ1011" s="63">
        <f ca="1">+Tabla1[[#This Row],[CODTRA6]]</f>
        <v>0</v>
      </c>
      <c r="BA1011" s="63">
        <f ca="1">+Tabla1[[#This Row],[CODTRA7]]</f>
        <v>0</v>
      </c>
      <c r="BB1011" s="63" t="e">
        <f ca="1">+Tabla1[[#This Row],[CODTRA8]]</f>
        <v>#NAME?</v>
      </c>
      <c r="BC1011" s="63" t="str">
        <f>+Tabla1[[#This Row],[SEXO]]</f>
        <v/>
      </c>
      <c r="BD1011" s="63"/>
      <c r="BE1011" s="63"/>
      <c r="BF1011" s="63"/>
      <c r="BG1011" s="65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3"/>
      <c r="BS1011" s="63"/>
      <c r="BT1011" s="63"/>
      <c r="BU1011" s="63"/>
      <c r="BV1011" s="63"/>
      <c r="BW1011" s="63"/>
      <c r="BX1011" s="63"/>
      <c r="BY1011" s="63"/>
      <c r="BZ1011" s="63"/>
      <c r="CA1011" s="63"/>
      <c r="CB1011" s="63"/>
      <c r="CC1011" s="63"/>
      <c r="CD1011" s="63"/>
      <c r="CE1011" s="63"/>
      <c r="CF1011" s="63"/>
      <c r="CG1011" s="63"/>
      <c r="CH1011" s="63"/>
      <c r="CI1011" s="63"/>
      <c r="CJ1011" s="63"/>
    </row>
    <row r="1012" spans="1:88" x14ac:dyDescent="0.2">
      <c r="C1012" s="23"/>
      <c r="D1012" s="23"/>
    </row>
    <row r="1013" spans="1:88" x14ac:dyDescent="0.2">
      <c r="C1013" s="23"/>
      <c r="D1013" s="23"/>
    </row>
    <row r="1014" spans="1:88" x14ac:dyDescent="0.2">
      <c r="C1014" s="23"/>
      <c r="D1014" s="23"/>
    </row>
    <row r="1015" spans="1:88" x14ac:dyDescent="0.2">
      <c r="C1015" s="23"/>
      <c r="D1015" s="23"/>
    </row>
    <row r="1016" spans="1:88" x14ac:dyDescent="0.2">
      <c r="C1016" s="23"/>
      <c r="D1016" s="23"/>
    </row>
    <row r="1017" spans="1:88" x14ac:dyDescent="0.2">
      <c r="C1017" s="23"/>
      <c r="D1017" s="23"/>
    </row>
    <row r="1018" spans="1:88" x14ac:dyDescent="0.2">
      <c r="C1018" s="23"/>
      <c r="D1018" s="23"/>
    </row>
    <row r="1019" spans="1:88" x14ac:dyDescent="0.2">
      <c r="C1019" s="23"/>
      <c r="D1019" s="23"/>
    </row>
    <row r="1020" spans="1:88" x14ac:dyDescent="0.2">
      <c r="C1020" s="23"/>
      <c r="D1020" s="23"/>
    </row>
    <row r="1021" spans="1:88" x14ac:dyDescent="0.2">
      <c r="C1021" s="23"/>
      <c r="D1021" s="23"/>
    </row>
    <row r="1022" spans="1:88" x14ac:dyDescent="0.2">
      <c r="C1022" s="23"/>
      <c r="D1022" s="23"/>
    </row>
    <row r="1023" spans="1:88" x14ac:dyDescent="0.2">
      <c r="C1023" s="23"/>
      <c r="D1023" s="23"/>
    </row>
    <row r="1024" spans="1:88" x14ac:dyDescent="0.2">
      <c r="C1024" s="23"/>
      <c r="D1024" s="23"/>
    </row>
    <row r="1025" spans="3:4" x14ac:dyDescent="0.2">
      <c r="C1025" s="23"/>
      <c r="D1025" s="23"/>
    </row>
    <row r="1026" spans="3:4" x14ac:dyDescent="0.2">
      <c r="C1026" s="23"/>
      <c r="D1026" s="23"/>
    </row>
    <row r="1027" spans="3:4" x14ac:dyDescent="0.2">
      <c r="C1027" s="23"/>
      <c r="D1027" s="23"/>
    </row>
    <row r="1028" spans="3:4" x14ac:dyDescent="0.2">
      <c r="C1028" s="23"/>
      <c r="D1028" s="23"/>
    </row>
    <row r="1029" spans="3:4" x14ac:dyDescent="0.2">
      <c r="C1029" s="23"/>
      <c r="D1029" s="23"/>
    </row>
    <row r="1030" spans="3:4" x14ac:dyDescent="0.2">
      <c r="C1030" s="23"/>
      <c r="D1030" s="23"/>
    </row>
    <row r="1031" spans="3:4" x14ac:dyDescent="0.2">
      <c r="C1031" s="23"/>
      <c r="D1031" s="23"/>
    </row>
    <row r="1032" spans="3:4" x14ac:dyDescent="0.2">
      <c r="C1032" s="23"/>
      <c r="D1032" s="23"/>
    </row>
    <row r="1033" spans="3:4" x14ac:dyDescent="0.2">
      <c r="C1033" s="23"/>
      <c r="D1033" s="23"/>
    </row>
    <row r="1034" spans="3:4" x14ac:dyDescent="0.2">
      <c r="C1034" s="23"/>
      <c r="D1034" s="23"/>
    </row>
    <row r="1035" spans="3:4" x14ac:dyDescent="0.2">
      <c r="C1035" s="23"/>
      <c r="D1035" s="23"/>
    </row>
    <row r="1036" spans="3:4" x14ac:dyDescent="0.2">
      <c r="C1036" s="23"/>
      <c r="D1036" s="23"/>
    </row>
    <row r="1037" spans="3:4" x14ac:dyDescent="0.2">
      <c r="C1037" s="23"/>
      <c r="D1037" s="23"/>
    </row>
    <row r="1038" spans="3:4" x14ac:dyDescent="0.2">
      <c r="C1038" s="23"/>
      <c r="D1038" s="23"/>
    </row>
    <row r="1039" spans="3:4" x14ac:dyDescent="0.2">
      <c r="C1039" s="23"/>
      <c r="D1039" s="23"/>
    </row>
    <row r="1040" spans="3:4" x14ac:dyDescent="0.2">
      <c r="C1040" s="23"/>
      <c r="D1040" s="23"/>
    </row>
    <row r="1041" spans="3:4" x14ac:dyDescent="0.2">
      <c r="C1041" s="23"/>
      <c r="D1041" s="23"/>
    </row>
    <row r="1042" spans="3:4" x14ac:dyDescent="0.2">
      <c r="C1042" s="23"/>
      <c r="D1042" s="23"/>
    </row>
    <row r="1043" spans="3:4" x14ac:dyDescent="0.2">
      <c r="C1043" s="23"/>
      <c r="D1043" s="23"/>
    </row>
    <row r="1044" spans="3:4" x14ac:dyDescent="0.2">
      <c r="C1044" s="23"/>
      <c r="D1044" s="23"/>
    </row>
    <row r="1045" spans="3:4" x14ac:dyDescent="0.2">
      <c r="C1045" s="23"/>
      <c r="D1045" s="23"/>
    </row>
    <row r="1046" spans="3:4" x14ac:dyDescent="0.2">
      <c r="C1046" s="23"/>
      <c r="D1046" s="23"/>
    </row>
    <row r="1047" spans="3:4" x14ac:dyDescent="0.2">
      <c r="C1047" s="23"/>
      <c r="D1047" s="23"/>
    </row>
    <row r="1048" spans="3:4" x14ac:dyDescent="0.2">
      <c r="C1048" s="23"/>
      <c r="D1048" s="23"/>
    </row>
    <row r="1049" spans="3:4" x14ac:dyDescent="0.2">
      <c r="C1049" s="23"/>
      <c r="D1049" s="23"/>
    </row>
    <row r="1050" spans="3:4" x14ac:dyDescent="0.2">
      <c r="C1050" s="23"/>
      <c r="D1050" s="23"/>
    </row>
    <row r="1051" spans="3:4" x14ac:dyDescent="0.2">
      <c r="C1051" s="23"/>
      <c r="D1051" s="23"/>
    </row>
    <row r="1052" spans="3:4" x14ac:dyDescent="0.2">
      <c r="C1052" s="23"/>
      <c r="D1052" s="23"/>
    </row>
    <row r="1053" spans="3:4" x14ac:dyDescent="0.2">
      <c r="C1053" s="23"/>
      <c r="D1053" s="23"/>
    </row>
    <row r="1054" spans="3:4" x14ac:dyDescent="0.2">
      <c r="C1054" s="23"/>
      <c r="D1054" s="23"/>
    </row>
    <row r="1055" spans="3:4" x14ac:dyDescent="0.2">
      <c r="C1055" s="23"/>
      <c r="D1055" s="23"/>
    </row>
    <row r="1056" spans="3:4" x14ac:dyDescent="0.2">
      <c r="C1056" s="23"/>
      <c r="D1056" s="23"/>
    </row>
    <row r="1057" spans="3:4" x14ac:dyDescent="0.2">
      <c r="C1057" s="23"/>
      <c r="D1057" s="23"/>
    </row>
    <row r="1058" spans="3:4" x14ac:dyDescent="0.2">
      <c r="C1058" s="23"/>
      <c r="D1058" s="23"/>
    </row>
    <row r="1059" spans="3:4" x14ac:dyDescent="0.2">
      <c r="C1059" s="23"/>
      <c r="D1059" s="23"/>
    </row>
    <row r="1060" spans="3:4" x14ac:dyDescent="0.2">
      <c r="C1060" s="23"/>
      <c r="D1060" s="23"/>
    </row>
    <row r="1061" spans="3:4" x14ac:dyDescent="0.2">
      <c r="C1061" s="23"/>
      <c r="D1061" s="23"/>
    </row>
    <row r="1062" spans="3:4" x14ac:dyDescent="0.2">
      <c r="C1062" s="23"/>
      <c r="D1062" s="23"/>
    </row>
    <row r="1063" spans="3:4" x14ac:dyDescent="0.2">
      <c r="C1063" s="23"/>
      <c r="D1063" s="23"/>
    </row>
    <row r="1064" spans="3:4" x14ac:dyDescent="0.2">
      <c r="C1064" s="23"/>
      <c r="D1064" s="23"/>
    </row>
    <row r="1065" spans="3:4" x14ac:dyDescent="0.2">
      <c r="C1065" s="23"/>
      <c r="D1065" s="23"/>
    </row>
    <row r="1066" spans="3:4" x14ac:dyDescent="0.2">
      <c r="C1066" s="23"/>
      <c r="D1066" s="23"/>
    </row>
    <row r="1067" spans="3:4" x14ac:dyDescent="0.2">
      <c r="C1067" s="23"/>
      <c r="D1067" s="23"/>
    </row>
    <row r="1068" spans="3:4" x14ac:dyDescent="0.2">
      <c r="C1068" s="23"/>
      <c r="D1068" s="23"/>
    </row>
    <row r="1069" spans="3:4" x14ac:dyDescent="0.2">
      <c r="C1069" s="23"/>
      <c r="D1069" s="23"/>
    </row>
    <row r="1070" spans="3:4" x14ac:dyDescent="0.2">
      <c r="C1070" s="23"/>
      <c r="D1070" s="23"/>
    </row>
    <row r="1071" spans="3:4" x14ac:dyDescent="0.2">
      <c r="C1071" s="23"/>
      <c r="D1071" s="23"/>
    </row>
    <row r="1072" spans="3:4" x14ac:dyDescent="0.2">
      <c r="C1072" s="23"/>
      <c r="D1072" s="23"/>
    </row>
    <row r="1073" spans="3:4" x14ac:dyDescent="0.2">
      <c r="C1073" s="23"/>
      <c r="D1073" s="23"/>
    </row>
    <row r="1074" spans="3:4" x14ac:dyDescent="0.2">
      <c r="C1074" s="23"/>
      <c r="D1074" s="23"/>
    </row>
    <row r="1075" spans="3:4" x14ac:dyDescent="0.2">
      <c r="C1075" s="23"/>
      <c r="D1075" s="23"/>
    </row>
    <row r="1076" spans="3:4" x14ac:dyDescent="0.2">
      <c r="C1076" s="23"/>
      <c r="D1076" s="23"/>
    </row>
    <row r="1077" spans="3:4" x14ac:dyDescent="0.2">
      <c r="C1077" s="23"/>
      <c r="D1077" s="23"/>
    </row>
    <row r="1078" spans="3:4" x14ac:dyDescent="0.2">
      <c r="C1078" s="23"/>
      <c r="D1078" s="23"/>
    </row>
    <row r="1079" spans="3:4" x14ac:dyDescent="0.2">
      <c r="C1079" s="23"/>
      <c r="D1079" s="23"/>
    </row>
    <row r="1080" spans="3:4" x14ac:dyDescent="0.2">
      <c r="C1080" s="23"/>
      <c r="D1080" s="23"/>
    </row>
    <row r="1081" spans="3:4" x14ac:dyDescent="0.2">
      <c r="C1081" s="23"/>
      <c r="D1081" s="23"/>
    </row>
    <row r="1082" spans="3:4" x14ac:dyDescent="0.2">
      <c r="C1082" s="23"/>
      <c r="D1082" s="23"/>
    </row>
    <row r="1083" spans="3:4" x14ac:dyDescent="0.2">
      <c r="C1083" s="23"/>
      <c r="D1083" s="23"/>
    </row>
    <row r="1084" spans="3:4" x14ac:dyDescent="0.2">
      <c r="C1084" s="23"/>
      <c r="D1084" s="23"/>
    </row>
    <row r="1085" spans="3:4" x14ac:dyDescent="0.2">
      <c r="C1085" s="23"/>
      <c r="D1085" s="23"/>
    </row>
    <row r="1086" spans="3:4" x14ac:dyDescent="0.2">
      <c r="C1086" s="23"/>
      <c r="D1086" s="23"/>
    </row>
    <row r="1087" spans="3:4" x14ac:dyDescent="0.2">
      <c r="C1087" s="23"/>
      <c r="D1087" s="23"/>
    </row>
    <row r="1088" spans="3:4" x14ac:dyDescent="0.2">
      <c r="C1088" s="23"/>
      <c r="D1088" s="23"/>
    </row>
    <row r="1089" spans="3:4" x14ac:dyDescent="0.2">
      <c r="C1089" s="23"/>
      <c r="D1089" s="23"/>
    </row>
    <row r="1090" spans="3:4" x14ac:dyDescent="0.2">
      <c r="C1090" s="23"/>
      <c r="D1090" s="23"/>
    </row>
    <row r="1091" spans="3:4" x14ac:dyDescent="0.2">
      <c r="C1091" s="23"/>
      <c r="D1091" s="23"/>
    </row>
    <row r="1092" spans="3:4" x14ac:dyDescent="0.2">
      <c r="C1092" s="23"/>
      <c r="D1092" s="23"/>
    </row>
    <row r="1093" spans="3:4" x14ac:dyDescent="0.2">
      <c r="C1093" s="23"/>
      <c r="D1093" s="23"/>
    </row>
    <row r="1094" spans="3:4" x14ac:dyDescent="0.2">
      <c r="C1094" s="23"/>
      <c r="D1094" s="23"/>
    </row>
    <row r="1095" spans="3:4" x14ac:dyDescent="0.2">
      <c r="C1095" s="23"/>
      <c r="D1095" s="23"/>
    </row>
    <row r="1096" spans="3:4" x14ac:dyDescent="0.2">
      <c r="C1096" s="23"/>
      <c r="D1096" s="23"/>
    </row>
    <row r="1097" spans="3:4" x14ac:dyDescent="0.2">
      <c r="C1097" s="23"/>
      <c r="D1097" s="23"/>
    </row>
    <row r="1098" spans="3:4" x14ac:dyDescent="0.2">
      <c r="C1098" s="23"/>
      <c r="D1098" s="23"/>
    </row>
    <row r="1099" spans="3:4" x14ac:dyDescent="0.2">
      <c r="C1099" s="23"/>
      <c r="D1099" s="23"/>
    </row>
    <row r="1100" spans="3:4" x14ac:dyDescent="0.2">
      <c r="C1100" s="23"/>
      <c r="D1100" s="23"/>
    </row>
    <row r="1101" spans="3:4" x14ac:dyDescent="0.2">
      <c r="C1101" s="23"/>
      <c r="D1101" s="23"/>
    </row>
    <row r="1102" spans="3:4" x14ac:dyDescent="0.2">
      <c r="C1102" s="23"/>
      <c r="D1102" s="23"/>
    </row>
    <row r="1103" spans="3:4" x14ac:dyDescent="0.2">
      <c r="C1103" s="23"/>
      <c r="D1103" s="23"/>
    </row>
    <row r="1104" spans="3:4" x14ac:dyDescent="0.2">
      <c r="C1104" s="23"/>
      <c r="D1104" s="23"/>
    </row>
    <row r="1105" spans="3:4" x14ac:dyDescent="0.2">
      <c r="C1105" s="23"/>
      <c r="D1105" s="23"/>
    </row>
    <row r="1106" spans="3:4" x14ac:dyDescent="0.2">
      <c r="C1106" s="23"/>
      <c r="D1106" s="23"/>
    </row>
    <row r="1107" spans="3:4" x14ac:dyDescent="0.2">
      <c r="C1107" s="23"/>
      <c r="D1107" s="23"/>
    </row>
    <row r="1108" spans="3:4" x14ac:dyDescent="0.2">
      <c r="C1108" s="23"/>
      <c r="D1108" s="23"/>
    </row>
    <row r="1109" spans="3:4" x14ac:dyDescent="0.2">
      <c r="C1109" s="23"/>
      <c r="D1109" s="23"/>
    </row>
    <row r="1110" spans="3:4" x14ac:dyDescent="0.2">
      <c r="C1110" s="23"/>
      <c r="D1110" s="23"/>
    </row>
    <row r="1111" spans="3:4" x14ac:dyDescent="0.2">
      <c r="C1111" s="23"/>
      <c r="D1111" s="23"/>
    </row>
    <row r="1112" spans="3:4" x14ac:dyDescent="0.2">
      <c r="C1112" s="23"/>
      <c r="D1112" s="23"/>
    </row>
    <row r="1113" spans="3:4" x14ac:dyDescent="0.2">
      <c r="C1113" s="23"/>
      <c r="D1113" s="23"/>
    </row>
    <row r="1114" spans="3:4" x14ac:dyDescent="0.2">
      <c r="C1114" s="23"/>
      <c r="D1114" s="23"/>
    </row>
    <row r="1115" spans="3:4" x14ac:dyDescent="0.2">
      <c r="C1115" s="23"/>
      <c r="D1115" s="23"/>
    </row>
    <row r="1116" spans="3:4" x14ac:dyDescent="0.2">
      <c r="C1116" s="23"/>
      <c r="D1116" s="23"/>
    </row>
    <row r="1117" spans="3:4" x14ac:dyDescent="0.2">
      <c r="C1117" s="23"/>
      <c r="D1117" s="23"/>
    </row>
    <row r="1118" spans="3:4" x14ac:dyDescent="0.2">
      <c r="C1118" s="23"/>
      <c r="D1118" s="23"/>
    </row>
    <row r="1119" spans="3:4" x14ac:dyDescent="0.2">
      <c r="C1119" s="23"/>
      <c r="D1119" s="23"/>
    </row>
    <row r="1120" spans="3:4" x14ac:dyDescent="0.2">
      <c r="C1120" s="23"/>
      <c r="D1120" s="23"/>
    </row>
    <row r="1121" spans="3:4" x14ac:dyDescent="0.2">
      <c r="C1121" s="23"/>
      <c r="D1121" s="23"/>
    </row>
    <row r="1122" spans="3:4" x14ac:dyDescent="0.2">
      <c r="C1122" s="23"/>
      <c r="D1122" s="23"/>
    </row>
    <row r="1123" spans="3:4" x14ac:dyDescent="0.2">
      <c r="C1123" s="23"/>
      <c r="D1123" s="23"/>
    </row>
    <row r="1124" spans="3:4" x14ac:dyDescent="0.2">
      <c r="C1124" s="23"/>
      <c r="D1124" s="23"/>
    </row>
    <row r="1125" spans="3:4" x14ac:dyDescent="0.2">
      <c r="C1125" s="23"/>
      <c r="D1125" s="23"/>
    </row>
    <row r="1126" spans="3:4" x14ac:dyDescent="0.2">
      <c r="C1126" s="23"/>
      <c r="D1126" s="23"/>
    </row>
    <row r="1127" spans="3:4" x14ac:dyDescent="0.2">
      <c r="C1127" s="23"/>
      <c r="D1127" s="23"/>
    </row>
    <row r="1128" spans="3:4" x14ac:dyDescent="0.2">
      <c r="C1128" s="23"/>
      <c r="D1128" s="23"/>
    </row>
    <row r="1129" spans="3:4" x14ac:dyDescent="0.2">
      <c r="C1129" s="23"/>
      <c r="D1129" s="23"/>
    </row>
    <row r="1130" spans="3:4" x14ac:dyDescent="0.2">
      <c r="C1130" s="23"/>
      <c r="D1130" s="23"/>
    </row>
    <row r="1131" spans="3:4" x14ac:dyDescent="0.2">
      <c r="C1131" s="23"/>
      <c r="D1131" s="23"/>
    </row>
    <row r="1132" spans="3:4" x14ac:dyDescent="0.2">
      <c r="C1132" s="23"/>
      <c r="D1132" s="23"/>
    </row>
    <row r="1133" spans="3:4" x14ac:dyDescent="0.2">
      <c r="C1133" s="23"/>
      <c r="D1133" s="23"/>
    </row>
    <row r="1134" spans="3:4" x14ac:dyDescent="0.2">
      <c r="C1134" s="23"/>
      <c r="D1134" s="23"/>
    </row>
    <row r="1135" spans="3:4" x14ac:dyDescent="0.2">
      <c r="C1135" s="23"/>
      <c r="D1135" s="23"/>
    </row>
    <row r="1136" spans="3:4" x14ac:dyDescent="0.2">
      <c r="C1136" s="23"/>
      <c r="D1136" s="23"/>
    </row>
    <row r="1137" spans="3:4" x14ac:dyDescent="0.2">
      <c r="C1137" s="23"/>
      <c r="D1137" s="23"/>
    </row>
    <row r="1138" spans="3:4" x14ac:dyDescent="0.2">
      <c r="C1138" s="23"/>
      <c r="D1138" s="23"/>
    </row>
    <row r="1139" spans="3:4" x14ac:dyDescent="0.2">
      <c r="C1139" s="23"/>
      <c r="D1139" s="23"/>
    </row>
    <row r="1140" spans="3:4" x14ac:dyDescent="0.2">
      <c r="C1140" s="23"/>
      <c r="D1140" s="23"/>
    </row>
    <row r="1141" spans="3:4" x14ac:dyDescent="0.2">
      <c r="C1141" s="23"/>
      <c r="D1141" s="23"/>
    </row>
    <row r="1142" spans="3:4" x14ac:dyDescent="0.2">
      <c r="C1142" s="23"/>
      <c r="D1142" s="23"/>
    </row>
    <row r="1143" spans="3:4" x14ac:dyDescent="0.2">
      <c r="C1143" s="23"/>
      <c r="D1143" s="23"/>
    </row>
    <row r="1144" spans="3:4" x14ac:dyDescent="0.2">
      <c r="C1144" s="23"/>
      <c r="D1144" s="23"/>
    </row>
    <row r="1145" spans="3:4" x14ac:dyDescent="0.2">
      <c r="C1145" s="23"/>
      <c r="D1145" s="23"/>
    </row>
    <row r="1146" spans="3:4" x14ac:dyDescent="0.2">
      <c r="C1146" s="23"/>
      <c r="D1146" s="23"/>
    </row>
    <row r="1147" spans="3:4" x14ac:dyDescent="0.2">
      <c r="C1147" s="23"/>
      <c r="D1147" s="23"/>
    </row>
    <row r="1148" spans="3:4" x14ac:dyDescent="0.2">
      <c r="C1148" s="23"/>
      <c r="D1148" s="23"/>
    </row>
    <row r="1149" spans="3:4" x14ac:dyDescent="0.2">
      <c r="C1149" s="23"/>
      <c r="D1149" s="23"/>
    </row>
    <row r="1150" spans="3:4" x14ac:dyDescent="0.2">
      <c r="C1150" s="23"/>
      <c r="D1150" s="23"/>
    </row>
    <row r="1151" spans="3:4" x14ac:dyDescent="0.2">
      <c r="C1151" s="23"/>
      <c r="D1151" s="23"/>
    </row>
    <row r="1152" spans="3:4" x14ac:dyDescent="0.2">
      <c r="C1152" s="23"/>
      <c r="D1152" s="23"/>
    </row>
    <row r="1153" spans="3:4" x14ac:dyDescent="0.2">
      <c r="C1153" s="23"/>
      <c r="D1153" s="23"/>
    </row>
    <row r="1154" spans="3:4" x14ac:dyDescent="0.2">
      <c r="C1154" s="23"/>
      <c r="D1154" s="23"/>
    </row>
    <row r="1155" spans="3:4" x14ac:dyDescent="0.2">
      <c r="C1155" s="23"/>
      <c r="D1155" s="23"/>
    </row>
    <row r="1156" spans="3:4" x14ac:dyDescent="0.2">
      <c r="C1156" s="23"/>
      <c r="D1156" s="23"/>
    </row>
    <row r="1157" spans="3:4" x14ac:dyDescent="0.2">
      <c r="C1157" s="23"/>
      <c r="D1157" s="23"/>
    </row>
    <row r="1158" spans="3:4" x14ac:dyDescent="0.2">
      <c r="C1158" s="23"/>
      <c r="D1158" s="23"/>
    </row>
    <row r="1159" spans="3:4" x14ac:dyDescent="0.2">
      <c r="C1159" s="23"/>
      <c r="D1159" s="23"/>
    </row>
    <row r="1160" spans="3:4" x14ac:dyDescent="0.2">
      <c r="C1160" s="23"/>
      <c r="D1160" s="23"/>
    </row>
    <row r="1161" spans="3:4" x14ac:dyDescent="0.2">
      <c r="C1161" s="23"/>
      <c r="D1161" s="23"/>
    </row>
    <row r="1162" spans="3:4" x14ac:dyDescent="0.2">
      <c r="C1162" s="23"/>
      <c r="D1162" s="23"/>
    </row>
    <row r="1163" spans="3:4" x14ac:dyDescent="0.2">
      <c r="C1163" s="23"/>
      <c r="D1163" s="23"/>
    </row>
    <row r="1164" spans="3:4" x14ac:dyDescent="0.2">
      <c r="C1164" s="23"/>
      <c r="D1164" s="23"/>
    </row>
    <row r="1165" spans="3:4" x14ac:dyDescent="0.2">
      <c r="C1165" s="23"/>
      <c r="D1165" s="23"/>
    </row>
    <row r="1166" spans="3:4" x14ac:dyDescent="0.2">
      <c r="C1166" s="23"/>
      <c r="D1166" s="23"/>
    </row>
    <row r="1167" spans="3:4" x14ac:dyDescent="0.2">
      <c r="C1167" s="23"/>
      <c r="D1167" s="23"/>
    </row>
    <row r="1168" spans="3:4" x14ac:dyDescent="0.2">
      <c r="C1168" s="23"/>
      <c r="D1168" s="23"/>
    </row>
    <row r="1169" spans="3:4" x14ac:dyDescent="0.2">
      <c r="C1169" s="23"/>
      <c r="D1169" s="23"/>
    </row>
    <row r="1170" spans="3:4" x14ac:dyDescent="0.2">
      <c r="C1170" s="23"/>
      <c r="D1170" s="23"/>
    </row>
    <row r="1171" spans="3:4" x14ac:dyDescent="0.2">
      <c r="C1171" s="23"/>
      <c r="D1171" s="23"/>
    </row>
    <row r="1172" spans="3:4" x14ac:dyDescent="0.2">
      <c r="C1172" s="23"/>
      <c r="D1172" s="23"/>
    </row>
    <row r="1173" spans="3:4" x14ac:dyDescent="0.2">
      <c r="C1173" s="23"/>
      <c r="D1173" s="23"/>
    </row>
    <row r="1174" spans="3:4" x14ac:dyDescent="0.2">
      <c r="C1174" s="23"/>
      <c r="D1174" s="23"/>
    </row>
    <row r="1175" spans="3:4" x14ac:dyDescent="0.2">
      <c r="C1175" s="23"/>
      <c r="D1175" s="23"/>
    </row>
    <row r="1176" spans="3:4" x14ac:dyDescent="0.2">
      <c r="C1176" s="23"/>
      <c r="D1176" s="23"/>
    </row>
    <row r="1177" spans="3:4" x14ac:dyDescent="0.2">
      <c r="C1177" s="23"/>
      <c r="D1177" s="23"/>
    </row>
    <row r="1178" spans="3:4" x14ac:dyDescent="0.2">
      <c r="C1178" s="23"/>
      <c r="D1178" s="23"/>
    </row>
    <row r="1179" spans="3:4" x14ac:dyDescent="0.2">
      <c r="C1179" s="23"/>
      <c r="D1179" s="23"/>
    </row>
    <row r="1180" spans="3:4" x14ac:dyDescent="0.2">
      <c r="C1180" s="23"/>
      <c r="D1180" s="23"/>
    </row>
    <row r="1181" spans="3:4" x14ac:dyDescent="0.2">
      <c r="C1181" s="23"/>
      <c r="D1181" s="23"/>
    </row>
    <row r="1182" spans="3:4" x14ac:dyDescent="0.2">
      <c r="C1182" s="23"/>
      <c r="D1182" s="23"/>
    </row>
    <row r="1183" spans="3:4" x14ac:dyDescent="0.2">
      <c r="C1183" s="23"/>
      <c r="D1183" s="23"/>
    </row>
    <row r="1184" spans="3:4" x14ac:dyDescent="0.2">
      <c r="C1184" s="23"/>
      <c r="D1184" s="23"/>
    </row>
    <row r="1185" spans="3:4" x14ac:dyDescent="0.2">
      <c r="C1185" s="23"/>
      <c r="D1185" s="23"/>
    </row>
    <row r="1186" spans="3:4" x14ac:dyDescent="0.2">
      <c r="C1186" s="23"/>
      <c r="D1186" s="23"/>
    </row>
    <row r="1187" spans="3:4" x14ac:dyDescent="0.2">
      <c r="C1187" s="23"/>
      <c r="D1187" s="23"/>
    </row>
    <row r="1188" spans="3:4" x14ac:dyDescent="0.2">
      <c r="C1188" s="23"/>
      <c r="D1188" s="23"/>
    </row>
    <row r="1189" spans="3:4" x14ac:dyDescent="0.2">
      <c r="C1189" s="23"/>
      <c r="D1189" s="23"/>
    </row>
    <row r="1190" spans="3:4" x14ac:dyDescent="0.2">
      <c r="C1190" s="23"/>
      <c r="D1190" s="23"/>
    </row>
    <row r="1191" spans="3:4" x14ac:dyDescent="0.2">
      <c r="C1191" s="23"/>
      <c r="D1191" s="23"/>
    </row>
    <row r="1192" spans="3:4" x14ac:dyDescent="0.2">
      <c r="C1192" s="23"/>
      <c r="D1192" s="23"/>
    </row>
    <row r="1193" spans="3:4" x14ac:dyDescent="0.2">
      <c r="C1193" s="23"/>
      <c r="D1193" s="23"/>
    </row>
    <row r="1194" spans="3:4" x14ac:dyDescent="0.2">
      <c r="C1194" s="23"/>
      <c r="D1194" s="23"/>
    </row>
    <row r="1195" spans="3:4" x14ac:dyDescent="0.2">
      <c r="C1195" s="23"/>
      <c r="D1195" s="23"/>
    </row>
    <row r="1196" spans="3:4" x14ac:dyDescent="0.2">
      <c r="C1196" s="23"/>
      <c r="D1196" s="23"/>
    </row>
    <row r="1197" spans="3:4" x14ac:dyDescent="0.2">
      <c r="C1197" s="23"/>
      <c r="D1197" s="23"/>
    </row>
    <row r="1198" spans="3:4" x14ac:dyDescent="0.2">
      <c r="C1198" s="23"/>
      <c r="D1198" s="23"/>
    </row>
    <row r="1199" spans="3:4" x14ac:dyDescent="0.2">
      <c r="C1199" s="23"/>
      <c r="D1199" s="23"/>
    </row>
    <row r="1200" spans="3:4" x14ac:dyDescent="0.2">
      <c r="C1200" s="23"/>
      <c r="D1200" s="23"/>
    </row>
    <row r="1201" spans="3:4" x14ac:dyDescent="0.2">
      <c r="C1201" s="23"/>
      <c r="D1201" s="23"/>
    </row>
    <row r="1202" spans="3:4" x14ac:dyDescent="0.2">
      <c r="C1202" s="23"/>
      <c r="D1202" s="23"/>
    </row>
    <row r="1203" spans="3:4" x14ac:dyDescent="0.2">
      <c r="C1203" s="23"/>
      <c r="D1203" s="23"/>
    </row>
    <row r="1204" spans="3:4" x14ac:dyDescent="0.2">
      <c r="C1204" s="23"/>
      <c r="D1204" s="23"/>
    </row>
    <row r="1205" spans="3:4" x14ac:dyDescent="0.2">
      <c r="C1205" s="23"/>
      <c r="D1205" s="23"/>
    </row>
    <row r="1206" spans="3:4" x14ac:dyDescent="0.2">
      <c r="C1206" s="23"/>
      <c r="D1206" s="23"/>
    </row>
    <row r="1207" spans="3:4" x14ac:dyDescent="0.2">
      <c r="C1207" s="23"/>
      <c r="D1207" s="23"/>
    </row>
    <row r="1208" spans="3:4" x14ac:dyDescent="0.2">
      <c r="C1208" s="23"/>
      <c r="D1208" s="23"/>
    </row>
    <row r="1209" spans="3:4" x14ac:dyDescent="0.2">
      <c r="C1209" s="23"/>
      <c r="D1209" s="23"/>
    </row>
    <row r="1210" spans="3:4" x14ac:dyDescent="0.2">
      <c r="C1210" s="23"/>
      <c r="D1210" s="23"/>
    </row>
    <row r="1211" spans="3:4" x14ac:dyDescent="0.2">
      <c r="C1211" s="23"/>
      <c r="D1211" s="23"/>
    </row>
    <row r="1212" spans="3:4" x14ac:dyDescent="0.2">
      <c r="C1212" s="23"/>
      <c r="D1212" s="23"/>
    </row>
    <row r="1213" spans="3:4" x14ac:dyDescent="0.2">
      <c r="C1213" s="23"/>
      <c r="D1213" s="23"/>
    </row>
    <row r="1214" spans="3:4" x14ac:dyDescent="0.2">
      <c r="C1214" s="23"/>
      <c r="D1214" s="23"/>
    </row>
    <row r="1215" spans="3:4" x14ac:dyDescent="0.2">
      <c r="C1215" s="23"/>
      <c r="D1215" s="23"/>
    </row>
    <row r="1216" spans="3:4" x14ac:dyDescent="0.2">
      <c r="C1216" s="23"/>
      <c r="D1216" s="23"/>
    </row>
    <row r="1217" spans="3:4" x14ac:dyDescent="0.2">
      <c r="C1217" s="23"/>
      <c r="D1217" s="23"/>
    </row>
    <row r="1218" spans="3:4" x14ac:dyDescent="0.2">
      <c r="C1218" s="23"/>
      <c r="D1218" s="23"/>
    </row>
    <row r="1219" spans="3:4" x14ac:dyDescent="0.2">
      <c r="C1219" s="23"/>
      <c r="D1219" s="23"/>
    </row>
    <row r="1220" spans="3:4" x14ac:dyDescent="0.2">
      <c r="C1220" s="23"/>
      <c r="D1220" s="23"/>
    </row>
    <row r="1221" spans="3:4" x14ac:dyDescent="0.2">
      <c r="C1221" s="23"/>
      <c r="D1221" s="23"/>
    </row>
    <row r="1222" spans="3:4" x14ac:dyDescent="0.2">
      <c r="C1222" s="23"/>
      <c r="D1222" s="23"/>
    </row>
    <row r="1223" spans="3:4" x14ac:dyDescent="0.2">
      <c r="C1223" s="23"/>
      <c r="D1223" s="23"/>
    </row>
    <row r="1224" spans="3:4" x14ac:dyDescent="0.2">
      <c r="C1224" s="23"/>
      <c r="D1224" s="23"/>
    </row>
    <row r="1225" spans="3:4" x14ac:dyDescent="0.2">
      <c r="C1225" s="23"/>
      <c r="D1225" s="23"/>
    </row>
    <row r="1226" spans="3:4" x14ac:dyDescent="0.2">
      <c r="C1226" s="23"/>
      <c r="D1226" s="23"/>
    </row>
    <row r="1227" spans="3:4" x14ac:dyDescent="0.2">
      <c r="C1227" s="23"/>
      <c r="D1227" s="23"/>
    </row>
    <row r="1228" spans="3:4" x14ac:dyDescent="0.2">
      <c r="C1228" s="23"/>
      <c r="D1228" s="23"/>
    </row>
    <row r="1229" spans="3:4" x14ac:dyDescent="0.2">
      <c r="C1229" s="23"/>
      <c r="D1229" s="23"/>
    </row>
    <row r="1230" spans="3:4" x14ac:dyDescent="0.2">
      <c r="C1230" s="23"/>
      <c r="D1230" s="23"/>
    </row>
    <row r="1231" spans="3:4" x14ac:dyDescent="0.2">
      <c r="C1231" s="23"/>
      <c r="D1231" s="23"/>
    </row>
    <row r="1232" spans="3:4" x14ac:dyDescent="0.2">
      <c r="C1232" s="23"/>
      <c r="D1232" s="23"/>
    </row>
    <row r="1233" spans="3:4" x14ac:dyDescent="0.2">
      <c r="C1233" s="23"/>
      <c r="D1233" s="23"/>
    </row>
    <row r="1234" spans="3:4" x14ac:dyDescent="0.2">
      <c r="C1234" s="23"/>
      <c r="D1234" s="23"/>
    </row>
    <row r="1235" spans="3:4" x14ac:dyDescent="0.2">
      <c r="C1235" s="23"/>
      <c r="D1235" s="23"/>
    </row>
    <row r="1236" spans="3:4" x14ac:dyDescent="0.2">
      <c r="C1236" s="23"/>
      <c r="D1236" s="23"/>
    </row>
    <row r="1237" spans="3:4" x14ac:dyDescent="0.2">
      <c r="C1237" s="23"/>
      <c r="D1237" s="23"/>
    </row>
    <row r="1238" spans="3:4" x14ac:dyDescent="0.2">
      <c r="C1238" s="23"/>
      <c r="D1238" s="23"/>
    </row>
    <row r="1239" spans="3:4" x14ac:dyDescent="0.2">
      <c r="C1239" s="23"/>
      <c r="D1239" s="23"/>
    </row>
    <row r="1240" spans="3:4" x14ac:dyDescent="0.2">
      <c r="C1240" s="23"/>
      <c r="D1240" s="23"/>
    </row>
    <row r="1241" spans="3:4" x14ac:dyDescent="0.2">
      <c r="C1241" s="23"/>
      <c r="D1241" s="23"/>
    </row>
    <row r="1242" spans="3:4" x14ac:dyDescent="0.2">
      <c r="C1242" s="23"/>
      <c r="D1242" s="23"/>
    </row>
    <row r="1243" spans="3:4" x14ac:dyDescent="0.2">
      <c r="C1243" s="23"/>
      <c r="D1243" s="23"/>
    </row>
    <row r="1244" spans="3:4" x14ac:dyDescent="0.2">
      <c r="C1244" s="23"/>
      <c r="D1244" s="23"/>
    </row>
    <row r="1245" spans="3:4" x14ac:dyDescent="0.2">
      <c r="C1245" s="23"/>
      <c r="D1245" s="23"/>
    </row>
    <row r="1246" spans="3:4" x14ac:dyDescent="0.2">
      <c r="C1246" s="23"/>
      <c r="D1246" s="23"/>
    </row>
    <row r="1247" spans="3:4" x14ac:dyDescent="0.2">
      <c r="C1247" s="23"/>
      <c r="D1247" s="23"/>
    </row>
    <row r="1248" spans="3:4" x14ac:dyDescent="0.2">
      <c r="C1248" s="23"/>
      <c r="D1248" s="23"/>
    </row>
    <row r="1249" spans="3:4" x14ac:dyDescent="0.2">
      <c r="C1249" s="23"/>
      <c r="D1249" s="23"/>
    </row>
    <row r="1250" spans="3:4" x14ac:dyDescent="0.2">
      <c r="C1250" s="23"/>
      <c r="D1250" s="23"/>
    </row>
    <row r="1251" spans="3:4" x14ac:dyDescent="0.2">
      <c r="C1251" s="23"/>
      <c r="D1251" s="23"/>
    </row>
    <row r="1252" spans="3:4" x14ac:dyDescent="0.2">
      <c r="C1252" s="23"/>
      <c r="D1252" s="23"/>
    </row>
    <row r="1253" spans="3:4" x14ac:dyDescent="0.2">
      <c r="C1253" s="23"/>
      <c r="D1253" s="23"/>
    </row>
    <row r="1254" spans="3:4" x14ac:dyDescent="0.2">
      <c r="C1254" s="23"/>
      <c r="D1254" s="23"/>
    </row>
    <row r="1255" spans="3:4" x14ac:dyDescent="0.2">
      <c r="C1255" s="23"/>
      <c r="D1255" s="23"/>
    </row>
    <row r="1256" spans="3:4" x14ac:dyDescent="0.2">
      <c r="C1256" s="23"/>
      <c r="D1256" s="23"/>
    </row>
    <row r="1257" spans="3:4" x14ac:dyDescent="0.2">
      <c r="C1257" s="23"/>
      <c r="D1257" s="23"/>
    </row>
    <row r="1258" spans="3:4" x14ac:dyDescent="0.2">
      <c r="C1258" s="23"/>
      <c r="D1258" s="23"/>
    </row>
    <row r="1259" spans="3:4" x14ac:dyDescent="0.2">
      <c r="C1259" s="23"/>
      <c r="D1259" s="23"/>
    </row>
    <row r="1260" spans="3:4" x14ac:dyDescent="0.2">
      <c r="C1260" s="23"/>
      <c r="D1260" s="23"/>
    </row>
    <row r="1261" spans="3:4" x14ac:dyDescent="0.2">
      <c r="C1261" s="23"/>
      <c r="D1261" s="23"/>
    </row>
    <row r="1262" spans="3:4" x14ac:dyDescent="0.2">
      <c r="C1262" s="23"/>
      <c r="D1262" s="23"/>
    </row>
    <row r="1263" spans="3:4" x14ac:dyDescent="0.2">
      <c r="C1263" s="23"/>
      <c r="D1263" s="23"/>
    </row>
    <row r="1264" spans="3:4" x14ac:dyDescent="0.2">
      <c r="C1264" s="23"/>
      <c r="D1264" s="23"/>
    </row>
    <row r="1265" spans="3:4" x14ac:dyDescent="0.2">
      <c r="C1265" s="23"/>
      <c r="D1265" s="23"/>
    </row>
    <row r="1266" spans="3:4" x14ac:dyDescent="0.2">
      <c r="C1266" s="23"/>
      <c r="D1266" s="23"/>
    </row>
    <row r="1267" spans="3:4" x14ac:dyDescent="0.2">
      <c r="C1267" s="23"/>
      <c r="D1267" s="23"/>
    </row>
    <row r="1268" spans="3:4" x14ac:dyDescent="0.2">
      <c r="C1268" s="23"/>
      <c r="D1268" s="23"/>
    </row>
    <row r="1269" spans="3:4" x14ac:dyDescent="0.2">
      <c r="C1269" s="23"/>
      <c r="D1269" s="23"/>
    </row>
    <row r="1270" spans="3:4" x14ac:dyDescent="0.2">
      <c r="C1270" s="23"/>
      <c r="D1270" s="23"/>
    </row>
    <row r="1271" spans="3:4" x14ac:dyDescent="0.2">
      <c r="C1271" s="23"/>
      <c r="D1271" s="23"/>
    </row>
    <row r="1272" spans="3:4" x14ac:dyDescent="0.2">
      <c r="C1272" s="23"/>
      <c r="D1272" s="23"/>
    </row>
    <row r="1273" spans="3:4" x14ac:dyDescent="0.2">
      <c r="C1273" s="23"/>
      <c r="D1273" s="23"/>
    </row>
    <row r="1274" spans="3:4" x14ac:dyDescent="0.2">
      <c r="C1274" s="23"/>
      <c r="D1274" s="23"/>
    </row>
    <row r="1275" spans="3:4" x14ac:dyDescent="0.2">
      <c r="C1275" s="23"/>
      <c r="D1275" s="23"/>
    </row>
    <row r="1276" spans="3:4" x14ac:dyDescent="0.2">
      <c r="C1276" s="23"/>
      <c r="D1276" s="23"/>
    </row>
    <row r="1277" spans="3:4" x14ac:dyDescent="0.2">
      <c r="C1277" s="23"/>
      <c r="D1277" s="23"/>
    </row>
    <row r="1278" spans="3:4" x14ac:dyDescent="0.2">
      <c r="C1278" s="23"/>
      <c r="D1278" s="23"/>
    </row>
    <row r="1279" spans="3:4" x14ac:dyDescent="0.2">
      <c r="C1279" s="23"/>
      <c r="D1279" s="23"/>
    </row>
    <row r="1280" spans="3:4" x14ac:dyDescent="0.2">
      <c r="C1280" s="23"/>
      <c r="D1280" s="23"/>
    </row>
    <row r="1281" spans="3:4" x14ac:dyDescent="0.2">
      <c r="C1281" s="23"/>
      <c r="D1281" s="23"/>
    </row>
    <row r="1282" spans="3:4" x14ac:dyDescent="0.2">
      <c r="C1282" s="23"/>
      <c r="D1282" s="23"/>
    </row>
    <row r="1283" spans="3:4" x14ac:dyDescent="0.2">
      <c r="C1283" s="23"/>
      <c r="D1283" s="23"/>
    </row>
    <row r="1284" spans="3:4" x14ac:dyDescent="0.2">
      <c r="C1284" s="23"/>
      <c r="D1284" s="23"/>
    </row>
    <row r="1285" spans="3:4" x14ac:dyDescent="0.2">
      <c r="C1285" s="23"/>
      <c r="D1285" s="23"/>
    </row>
    <row r="1286" spans="3:4" x14ac:dyDescent="0.2">
      <c r="C1286" s="23"/>
      <c r="D1286" s="23"/>
    </row>
    <row r="1287" spans="3:4" x14ac:dyDescent="0.2">
      <c r="C1287" s="23"/>
      <c r="D1287" s="23"/>
    </row>
    <row r="1288" spans="3:4" x14ac:dyDescent="0.2">
      <c r="C1288" s="23"/>
      <c r="D1288" s="23"/>
    </row>
    <row r="1289" spans="3:4" x14ac:dyDescent="0.2">
      <c r="C1289" s="23"/>
      <c r="D1289" s="23"/>
    </row>
    <row r="1290" spans="3:4" x14ac:dyDescent="0.2">
      <c r="C1290" s="23"/>
      <c r="D1290" s="23"/>
    </row>
    <row r="1291" spans="3:4" x14ac:dyDescent="0.2">
      <c r="C1291" s="23"/>
      <c r="D1291" s="23"/>
    </row>
    <row r="1292" spans="3:4" x14ac:dyDescent="0.2">
      <c r="C1292" s="23"/>
      <c r="D1292" s="23"/>
    </row>
    <row r="1293" spans="3:4" x14ac:dyDescent="0.2">
      <c r="C1293" s="23"/>
      <c r="D1293" s="23"/>
    </row>
    <row r="1294" spans="3:4" x14ac:dyDescent="0.2">
      <c r="C1294" s="23"/>
      <c r="D1294" s="23"/>
    </row>
    <row r="1295" spans="3:4" x14ac:dyDescent="0.2">
      <c r="C1295" s="23"/>
      <c r="D1295" s="23"/>
    </row>
    <row r="1296" spans="3:4" x14ac:dyDescent="0.2">
      <c r="C1296" s="23"/>
      <c r="D1296" s="23"/>
    </row>
    <row r="1297" spans="3:4" x14ac:dyDescent="0.2">
      <c r="C1297" s="23"/>
      <c r="D1297" s="23"/>
    </row>
    <row r="1298" spans="3:4" x14ac:dyDescent="0.2">
      <c r="C1298" s="23"/>
      <c r="D1298" s="23"/>
    </row>
    <row r="1299" spans="3:4" x14ac:dyDescent="0.2">
      <c r="C1299" s="23"/>
      <c r="D1299" s="23"/>
    </row>
    <row r="1300" spans="3:4" x14ac:dyDescent="0.2">
      <c r="C1300" s="23"/>
      <c r="D1300" s="23"/>
    </row>
    <row r="1301" spans="3:4" x14ac:dyDescent="0.2">
      <c r="C1301" s="23"/>
      <c r="D1301" s="23"/>
    </row>
    <row r="1302" spans="3:4" x14ac:dyDescent="0.2">
      <c r="C1302" s="23"/>
      <c r="D1302" s="23"/>
    </row>
    <row r="1303" spans="3:4" x14ac:dyDescent="0.2">
      <c r="C1303" s="23"/>
      <c r="D1303" s="23"/>
    </row>
    <row r="1304" spans="3:4" x14ac:dyDescent="0.2">
      <c r="C1304" s="23"/>
      <c r="D1304" s="23"/>
    </row>
    <row r="1305" spans="3:4" x14ac:dyDescent="0.2">
      <c r="C1305" s="23"/>
      <c r="D1305" s="23"/>
    </row>
    <row r="1306" spans="3:4" x14ac:dyDescent="0.2">
      <c r="C1306" s="23"/>
      <c r="D1306" s="23"/>
    </row>
    <row r="1307" spans="3:4" x14ac:dyDescent="0.2">
      <c r="C1307" s="23"/>
      <c r="D1307" s="23"/>
    </row>
    <row r="1308" spans="3:4" x14ac:dyDescent="0.2">
      <c r="C1308" s="23"/>
      <c r="D1308" s="23"/>
    </row>
    <row r="1309" spans="3:4" x14ac:dyDescent="0.2">
      <c r="C1309" s="23"/>
      <c r="D1309" s="23"/>
    </row>
    <row r="1310" spans="3:4" x14ac:dyDescent="0.2">
      <c r="C1310" s="23"/>
      <c r="D1310" s="23"/>
    </row>
    <row r="1311" spans="3:4" x14ac:dyDescent="0.2">
      <c r="C1311" s="23"/>
      <c r="D1311" s="23"/>
    </row>
    <row r="1312" spans="3:4" x14ac:dyDescent="0.2">
      <c r="C1312" s="23"/>
      <c r="D1312" s="23"/>
    </row>
    <row r="1313" spans="3:4" x14ac:dyDescent="0.2">
      <c r="C1313" s="23"/>
      <c r="D1313" s="23"/>
    </row>
    <row r="1314" spans="3:4" x14ac:dyDescent="0.2">
      <c r="C1314" s="23"/>
      <c r="D1314" s="23"/>
    </row>
    <row r="1315" spans="3:4" x14ac:dyDescent="0.2">
      <c r="C1315" s="23"/>
      <c r="D1315" s="23"/>
    </row>
    <row r="1316" spans="3:4" x14ac:dyDescent="0.2">
      <c r="C1316" s="23"/>
      <c r="D1316" s="23"/>
    </row>
    <row r="1317" spans="3:4" x14ac:dyDescent="0.2">
      <c r="C1317" s="23"/>
      <c r="D1317" s="23"/>
    </row>
    <row r="1318" spans="3:4" x14ac:dyDescent="0.2">
      <c r="C1318" s="23"/>
      <c r="D1318" s="23"/>
    </row>
    <row r="1319" spans="3:4" x14ac:dyDescent="0.2">
      <c r="C1319" s="23"/>
      <c r="D1319" s="23"/>
    </row>
    <row r="1320" spans="3:4" x14ac:dyDescent="0.2">
      <c r="C1320" s="23"/>
      <c r="D1320" s="23"/>
    </row>
    <row r="1321" spans="3:4" x14ac:dyDescent="0.2">
      <c r="C1321" s="23"/>
      <c r="D1321" s="23"/>
    </row>
    <row r="1322" spans="3:4" x14ac:dyDescent="0.2">
      <c r="C1322" s="23"/>
      <c r="D1322" s="23"/>
    </row>
    <row r="1323" spans="3:4" x14ac:dyDescent="0.2">
      <c r="C1323" s="23"/>
      <c r="D1323" s="23"/>
    </row>
    <row r="1324" spans="3:4" x14ac:dyDescent="0.2">
      <c r="C1324" s="23"/>
      <c r="D1324" s="23"/>
    </row>
    <row r="1325" spans="3:4" x14ac:dyDescent="0.2">
      <c r="C1325" s="23"/>
      <c r="D1325" s="23"/>
    </row>
    <row r="1326" spans="3:4" x14ac:dyDescent="0.2">
      <c r="C1326" s="23"/>
      <c r="D1326" s="23"/>
    </row>
    <row r="1327" spans="3:4" x14ac:dyDescent="0.2">
      <c r="C1327" s="23"/>
      <c r="D1327" s="23"/>
    </row>
    <row r="1328" spans="3:4" x14ac:dyDescent="0.2">
      <c r="C1328" s="23"/>
      <c r="D1328" s="23"/>
    </row>
    <row r="1329" spans="3:4" x14ac:dyDescent="0.2">
      <c r="C1329" s="23"/>
      <c r="D1329" s="23"/>
    </row>
    <row r="1330" spans="3:4" x14ac:dyDescent="0.2">
      <c r="C1330" s="23"/>
      <c r="D1330" s="23"/>
    </row>
    <row r="1331" spans="3:4" x14ac:dyDescent="0.2">
      <c r="C1331" s="23"/>
      <c r="D1331" s="23"/>
    </row>
    <row r="1332" spans="3:4" x14ac:dyDescent="0.2">
      <c r="C1332" s="23"/>
      <c r="D1332" s="23"/>
    </row>
    <row r="1333" spans="3:4" x14ac:dyDescent="0.2">
      <c r="C1333" s="23"/>
      <c r="D1333" s="23"/>
    </row>
    <row r="1334" spans="3:4" x14ac:dyDescent="0.2">
      <c r="C1334" s="23"/>
      <c r="D1334" s="23"/>
    </row>
    <row r="1335" spans="3:4" x14ac:dyDescent="0.2">
      <c r="C1335" s="23"/>
      <c r="D1335" s="23"/>
    </row>
    <row r="1336" spans="3:4" x14ac:dyDescent="0.2">
      <c r="C1336" s="23"/>
      <c r="D1336" s="23"/>
    </row>
    <row r="1337" spans="3:4" x14ac:dyDescent="0.2">
      <c r="C1337" s="23"/>
      <c r="D1337" s="23"/>
    </row>
    <row r="1338" spans="3:4" x14ac:dyDescent="0.2">
      <c r="C1338" s="23"/>
      <c r="D1338" s="23"/>
    </row>
    <row r="1339" spans="3:4" x14ac:dyDescent="0.2">
      <c r="C1339" s="23"/>
      <c r="D1339" s="23"/>
    </row>
    <row r="1340" spans="3:4" x14ac:dyDescent="0.2">
      <c r="C1340" s="23"/>
      <c r="D1340" s="23"/>
    </row>
    <row r="1341" spans="3:4" x14ac:dyDescent="0.2">
      <c r="C1341" s="23"/>
      <c r="D1341" s="23"/>
    </row>
    <row r="1342" spans="3:4" x14ac:dyDescent="0.2">
      <c r="C1342" s="23"/>
      <c r="D1342" s="23"/>
    </row>
    <row r="1343" spans="3:4" x14ac:dyDescent="0.2">
      <c r="C1343" s="23"/>
      <c r="D1343" s="23"/>
    </row>
    <row r="1344" spans="3:4" x14ac:dyDescent="0.2">
      <c r="C1344" s="23"/>
      <c r="D1344" s="23"/>
    </row>
    <row r="1345" spans="3:4" x14ac:dyDescent="0.2">
      <c r="C1345" s="23"/>
      <c r="D1345" s="23"/>
    </row>
    <row r="1346" spans="3:4" x14ac:dyDescent="0.2">
      <c r="C1346" s="23"/>
      <c r="D1346" s="23"/>
    </row>
    <row r="1347" spans="3:4" x14ac:dyDescent="0.2">
      <c r="C1347" s="23"/>
      <c r="D1347" s="23"/>
    </row>
    <row r="1348" spans="3:4" x14ac:dyDescent="0.2">
      <c r="C1348" s="23"/>
      <c r="D1348" s="23"/>
    </row>
    <row r="1349" spans="3:4" x14ac:dyDescent="0.2">
      <c r="C1349" s="23"/>
      <c r="D1349" s="23"/>
    </row>
    <row r="1350" spans="3:4" x14ac:dyDescent="0.2">
      <c r="C1350" s="23"/>
      <c r="D1350" s="23"/>
    </row>
    <row r="1351" spans="3:4" x14ac:dyDescent="0.2">
      <c r="C1351" s="23"/>
      <c r="D1351" s="23"/>
    </row>
    <row r="1352" spans="3:4" x14ac:dyDescent="0.2">
      <c r="C1352" s="23"/>
      <c r="D1352" s="23"/>
    </row>
    <row r="1353" spans="3:4" x14ac:dyDescent="0.2">
      <c r="C1353" s="23"/>
      <c r="D1353" s="23"/>
    </row>
    <row r="1354" spans="3:4" x14ac:dyDescent="0.2">
      <c r="C1354" s="23"/>
      <c r="D1354" s="23"/>
    </row>
    <row r="1355" spans="3:4" x14ac:dyDescent="0.2">
      <c r="C1355" s="23"/>
      <c r="D1355" s="23"/>
    </row>
    <row r="1356" spans="3:4" x14ac:dyDescent="0.2">
      <c r="C1356" s="23"/>
      <c r="D1356" s="23"/>
    </row>
    <row r="1357" spans="3:4" x14ac:dyDescent="0.2">
      <c r="C1357" s="23"/>
      <c r="D1357" s="23"/>
    </row>
    <row r="1358" spans="3:4" x14ac:dyDescent="0.2">
      <c r="C1358" s="23"/>
      <c r="D1358" s="23"/>
    </row>
    <row r="1359" spans="3:4" x14ac:dyDescent="0.2">
      <c r="C1359" s="23"/>
      <c r="D1359" s="23"/>
    </row>
    <row r="1360" spans="3:4" x14ac:dyDescent="0.2">
      <c r="C1360" s="23"/>
      <c r="D1360" s="23"/>
    </row>
    <row r="1361" spans="3:4" x14ac:dyDescent="0.2">
      <c r="C1361" s="23"/>
      <c r="D1361" s="23"/>
    </row>
    <row r="1362" spans="3:4" x14ac:dyDescent="0.2">
      <c r="C1362" s="23"/>
      <c r="D1362" s="23"/>
    </row>
    <row r="1363" spans="3:4" x14ac:dyDescent="0.2">
      <c r="C1363" s="23"/>
      <c r="D1363" s="23"/>
    </row>
    <row r="1364" spans="3:4" x14ac:dyDescent="0.2">
      <c r="C1364" s="23"/>
      <c r="D1364" s="23"/>
    </row>
    <row r="1365" spans="3:4" x14ac:dyDescent="0.2">
      <c r="C1365" s="23"/>
      <c r="D1365" s="23"/>
    </row>
    <row r="1366" spans="3:4" x14ac:dyDescent="0.2">
      <c r="C1366" s="23"/>
      <c r="D1366" s="23"/>
    </row>
    <row r="1367" spans="3:4" x14ac:dyDescent="0.2">
      <c r="C1367" s="23"/>
      <c r="D1367" s="23"/>
    </row>
    <row r="1368" spans="3:4" x14ac:dyDescent="0.2">
      <c r="C1368" s="23"/>
      <c r="D1368" s="23"/>
    </row>
    <row r="1369" spans="3:4" x14ac:dyDescent="0.2">
      <c r="C1369" s="23"/>
      <c r="D1369" s="23"/>
    </row>
    <row r="1370" spans="3:4" x14ac:dyDescent="0.2">
      <c r="C1370" s="23"/>
      <c r="D1370" s="23"/>
    </row>
    <row r="1371" spans="3:4" x14ac:dyDescent="0.2">
      <c r="C1371" s="23"/>
      <c r="D1371" s="23"/>
    </row>
    <row r="1372" spans="3:4" x14ac:dyDescent="0.2">
      <c r="C1372" s="23"/>
      <c r="D1372" s="23"/>
    </row>
    <row r="1373" spans="3:4" x14ac:dyDescent="0.2">
      <c r="C1373" s="23"/>
      <c r="D1373" s="23"/>
    </row>
    <row r="1374" spans="3:4" x14ac:dyDescent="0.2">
      <c r="C1374" s="23"/>
      <c r="D1374" s="23"/>
    </row>
    <row r="1375" spans="3:4" x14ac:dyDescent="0.2">
      <c r="C1375" s="23"/>
      <c r="D1375" s="23"/>
    </row>
    <row r="1376" spans="3:4" x14ac:dyDescent="0.2">
      <c r="C1376" s="23"/>
      <c r="D1376" s="23"/>
    </row>
    <row r="1377" spans="3:4" x14ac:dyDescent="0.2">
      <c r="C1377" s="23"/>
      <c r="D1377" s="23"/>
    </row>
    <row r="1378" spans="3:4" x14ac:dyDescent="0.2">
      <c r="C1378" s="23"/>
      <c r="D1378" s="23"/>
    </row>
    <row r="1379" spans="3:4" x14ac:dyDescent="0.2">
      <c r="C1379" s="23"/>
      <c r="D1379" s="23"/>
    </row>
    <row r="1380" spans="3:4" x14ac:dyDescent="0.2">
      <c r="C1380" s="23"/>
      <c r="D1380" s="23"/>
    </row>
    <row r="1381" spans="3:4" x14ac:dyDescent="0.2">
      <c r="C1381" s="23"/>
      <c r="D1381" s="23"/>
    </row>
    <row r="1382" spans="3:4" x14ac:dyDescent="0.2">
      <c r="C1382" s="23"/>
      <c r="D1382" s="23"/>
    </row>
    <row r="1383" spans="3:4" x14ac:dyDescent="0.2">
      <c r="C1383" s="23"/>
      <c r="D1383" s="23"/>
    </row>
    <row r="1384" spans="3:4" x14ac:dyDescent="0.2">
      <c r="C1384" s="23"/>
      <c r="D1384" s="23"/>
    </row>
    <row r="1385" spans="3:4" x14ac:dyDescent="0.2">
      <c r="C1385" s="23"/>
      <c r="D1385" s="23"/>
    </row>
    <row r="1386" spans="3:4" x14ac:dyDescent="0.2">
      <c r="C1386" s="23"/>
      <c r="D1386" s="23"/>
    </row>
    <row r="1387" spans="3:4" x14ac:dyDescent="0.2">
      <c r="C1387" s="23"/>
      <c r="D1387" s="23"/>
    </row>
    <row r="1388" spans="3:4" x14ac:dyDescent="0.2">
      <c r="C1388" s="23"/>
      <c r="D1388" s="23"/>
    </row>
    <row r="1389" spans="3:4" x14ac:dyDescent="0.2">
      <c r="C1389" s="23"/>
      <c r="D1389" s="23"/>
    </row>
    <row r="1390" spans="3:4" x14ac:dyDescent="0.2">
      <c r="C1390" s="23"/>
      <c r="D1390" s="23"/>
    </row>
    <row r="1391" spans="3:4" x14ac:dyDescent="0.2">
      <c r="C1391" s="23"/>
      <c r="D1391" s="23"/>
    </row>
    <row r="1392" spans="3:4" x14ac:dyDescent="0.2">
      <c r="C1392" s="23"/>
      <c r="D1392" s="23"/>
    </row>
    <row r="1393" spans="3:4" x14ac:dyDescent="0.2">
      <c r="C1393" s="23"/>
      <c r="D1393" s="23"/>
    </row>
    <row r="1394" spans="3:4" x14ac:dyDescent="0.2">
      <c r="C1394" s="23"/>
      <c r="D1394" s="23"/>
    </row>
    <row r="1395" spans="3:4" x14ac:dyDescent="0.2">
      <c r="C1395" s="23"/>
      <c r="D1395" s="23"/>
    </row>
    <row r="1396" spans="3:4" x14ac:dyDescent="0.2">
      <c r="C1396" s="23"/>
      <c r="D1396" s="23"/>
    </row>
    <row r="1397" spans="3:4" x14ac:dyDescent="0.2">
      <c r="C1397" s="23"/>
      <c r="D1397" s="23"/>
    </row>
    <row r="1398" spans="3:4" x14ac:dyDescent="0.2">
      <c r="C1398" s="23"/>
      <c r="D1398" s="23"/>
    </row>
    <row r="1399" spans="3:4" x14ac:dyDescent="0.2">
      <c r="C1399" s="23"/>
      <c r="D1399" s="23"/>
    </row>
    <row r="1400" spans="3:4" x14ac:dyDescent="0.2">
      <c r="C1400" s="23"/>
      <c r="D1400" s="23"/>
    </row>
    <row r="1401" spans="3:4" x14ac:dyDescent="0.2">
      <c r="C1401" s="23"/>
      <c r="D1401" s="23"/>
    </row>
    <row r="1402" spans="3:4" x14ac:dyDescent="0.2">
      <c r="C1402" s="23"/>
      <c r="D1402" s="23"/>
    </row>
    <row r="1403" spans="3:4" x14ac:dyDescent="0.2">
      <c r="C1403" s="23"/>
      <c r="D1403" s="23"/>
    </row>
    <row r="1404" spans="3:4" x14ac:dyDescent="0.2">
      <c r="C1404" s="23"/>
      <c r="D1404" s="23"/>
    </row>
    <row r="1405" spans="3:4" x14ac:dyDescent="0.2">
      <c r="C1405" s="23"/>
      <c r="D1405" s="23"/>
    </row>
    <row r="1406" spans="3:4" x14ac:dyDescent="0.2">
      <c r="C1406" s="23"/>
      <c r="D1406" s="23"/>
    </row>
    <row r="1407" spans="3:4" x14ac:dyDescent="0.2">
      <c r="C1407" s="23"/>
      <c r="D1407" s="23"/>
    </row>
    <row r="1408" spans="3:4" x14ac:dyDescent="0.2">
      <c r="C1408" s="23"/>
      <c r="D1408" s="23"/>
    </row>
    <row r="1409" spans="3:4" x14ac:dyDescent="0.2">
      <c r="C1409" s="23"/>
      <c r="D1409" s="23"/>
    </row>
    <row r="1410" spans="3:4" x14ac:dyDescent="0.2">
      <c r="C1410" s="23"/>
      <c r="D1410" s="23"/>
    </row>
    <row r="1411" spans="3:4" x14ac:dyDescent="0.2">
      <c r="C1411" s="23"/>
      <c r="D1411" s="23"/>
    </row>
    <row r="1412" spans="3:4" x14ac:dyDescent="0.2">
      <c r="C1412" s="23"/>
      <c r="D1412" s="23"/>
    </row>
    <row r="1413" spans="3:4" x14ac:dyDescent="0.2">
      <c r="C1413" s="23"/>
      <c r="D1413" s="23"/>
    </row>
    <row r="1414" spans="3:4" x14ac:dyDescent="0.2">
      <c r="C1414" s="23"/>
      <c r="D1414" s="23"/>
    </row>
    <row r="1415" spans="3:4" x14ac:dyDescent="0.2">
      <c r="C1415" s="23"/>
      <c r="D1415" s="23"/>
    </row>
    <row r="1416" spans="3:4" x14ac:dyDescent="0.2">
      <c r="C1416" s="23"/>
      <c r="D1416" s="23"/>
    </row>
    <row r="1417" spans="3:4" x14ac:dyDescent="0.2">
      <c r="C1417" s="23"/>
      <c r="D1417" s="23"/>
    </row>
    <row r="1418" spans="3:4" x14ac:dyDescent="0.2">
      <c r="C1418" s="23"/>
      <c r="D1418" s="23"/>
    </row>
    <row r="1419" spans="3:4" x14ac:dyDescent="0.2">
      <c r="C1419" s="23"/>
      <c r="D1419" s="23"/>
    </row>
    <row r="1420" spans="3:4" x14ac:dyDescent="0.2">
      <c r="C1420" s="23"/>
      <c r="D1420" s="23"/>
    </row>
    <row r="1421" spans="3:4" x14ac:dyDescent="0.2">
      <c r="C1421" s="23"/>
      <c r="D1421" s="23"/>
    </row>
    <row r="1422" spans="3:4" x14ac:dyDescent="0.2">
      <c r="C1422" s="23"/>
      <c r="D1422" s="23"/>
    </row>
    <row r="1423" spans="3:4" x14ac:dyDescent="0.2">
      <c r="C1423" s="23"/>
      <c r="D1423" s="23"/>
    </row>
    <row r="1424" spans="3:4" x14ac:dyDescent="0.2">
      <c r="C1424" s="23"/>
      <c r="D1424" s="23"/>
    </row>
    <row r="1425" spans="3:4" x14ac:dyDescent="0.2">
      <c r="C1425" s="23"/>
      <c r="D1425" s="23"/>
    </row>
    <row r="1426" spans="3:4" x14ac:dyDescent="0.2">
      <c r="C1426" s="23"/>
      <c r="D1426" s="23"/>
    </row>
    <row r="1427" spans="3:4" x14ac:dyDescent="0.2">
      <c r="C1427" s="23"/>
      <c r="D1427" s="23"/>
    </row>
    <row r="1428" spans="3:4" x14ac:dyDescent="0.2">
      <c r="C1428" s="23"/>
      <c r="D1428" s="23"/>
    </row>
    <row r="1429" spans="3:4" x14ac:dyDescent="0.2">
      <c r="C1429" s="23"/>
      <c r="D1429" s="23"/>
    </row>
    <row r="1430" spans="3:4" x14ac:dyDescent="0.2">
      <c r="C1430" s="23"/>
      <c r="D1430" s="23"/>
    </row>
    <row r="1431" spans="3:4" x14ac:dyDescent="0.2">
      <c r="C1431" s="23"/>
      <c r="D1431" s="23"/>
    </row>
    <row r="1432" spans="3:4" x14ac:dyDescent="0.2">
      <c r="C1432" s="23"/>
      <c r="D1432" s="23"/>
    </row>
    <row r="1433" spans="3:4" x14ac:dyDescent="0.2">
      <c r="C1433" s="23"/>
      <c r="D1433" s="23"/>
    </row>
    <row r="1434" spans="3:4" x14ac:dyDescent="0.2">
      <c r="C1434" s="23"/>
      <c r="D1434" s="23"/>
    </row>
    <row r="1435" spans="3:4" x14ac:dyDescent="0.2">
      <c r="C1435" s="23"/>
      <c r="D1435" s="23"/>
    </row>
    <row r="1436" spans="3:4" x14ac:dyDescent="0.2">
      <c r="C1436" s="23"/>
      <c r="D1436" s="23"/>
    </row>
    <row r="1437" spans="3:4" x14ac:dyDescent="0.2">
      <c r="C1437" s="23"/>
      <c r="D1437" s="23"/>
    </row>
    <row r="1438" spans="3:4" x14ac:dyDescent="0.2">
      <c r="C1438" s="23"/>
      <c r="D1438" s="23"/>
    </row>
    <row r="1439" spans="3:4" x14ac:dyDescent="0.2">
      <c r="C1439" s="23"/>
      <c r="D1439" s="23"/>
    </row>
    <row r="1440" spans="3:4" x14ac:dyDescent="0.2">
      <c r="C1440" s="23"/>
      <c r="D1440" s="23"/>
    </row>
    <row r="1441" spans="3:4" x14ac:dyDescent="0.2">
      <c r="C1441" s="23"/>
      <c r="D1441" s="23"/>
    </row>
    <row r="1442" spans="3:4" x14ac:dyDescent="0.2">
      <c r="C1442" s="23"/>
      <c r="D1442" s="23"/>
    </row>
    <row r="1443" spans="3:4" x14ac:dyDescent="0.2">
      <c r="C1443" s="23"/>
      <c r="D1443" s="23"/>
    </row>
    <row r="1444" spans="3:4" x14ac:dyDescent="0.2">
      <c r="C1444" s="23"/>
      <c r="D1444" s="23"/>
    </row>
    <row r="1445" spans="3:4" x14ac:dyDescent="0.2">
      <c r="C1445" s="23"/>
      <c r="D1445" s="23"/>
    </row>
    <row r="1446" spans="3:4" x14ac:dyDescent="0.2">
      <c r="C1446" s="23"/>
      <c r="D1446" s="23"/>
    </row>
    <row r="1447" spans="3:4" x14ac:dyDescent="0.2">
      <c r="C1447" s="23"/>
      <c r="D1447" s="23"/>
    </row>
    <row r="1448" spans="3:4" x14ac:dyDescent="0.2">
      <c r="C1448" s="23"/>
      <c r="D1448" s="23"/>
    </row>
    <row r="1449" spans="3:4" x14ac:dyDescent="0.2">
      <c r="C1449" s="23"/>
      <c r="D1449" s="23"/>
    </row>
    <row r="1450" spans="3:4" x14ac:dyDescent="0.2">
      <c r="C1450" s="23"/>
      <c r="D1450" s="23"/>
    </row>
    <row r="1451" spans="3:4" x14ac:dyDescent="0.2">
      <c r="C1451" s="23"/>
      <c r="D1451" s="23"/>
    </row>
    <row r="1452" spans="3:4" x14ac:dyDescent="0.2">
      <c r="C1452" s="23"/>
      <c r="D1452" s="23"/>
    </row>
    <row r="1453" spans="3:4" x14ac:dyDescent="0.2">
      <c r="C1453" s="23"/>
      <c r="D1453" s="23"/>
    </row>
    <row r="1454" spans="3:4" x14ac:dyDescent="0.2">
      <c r="C1454" s="23"/>
      <c r="D1454" s="23"/>
    </row>
    <row r="1455" spans="3:4" x14ac:dyDescent="0.2">
      <c r="C1455" s="23"/>
      <c r="D1455" s="23"/>
    </row>
    <row r="1456" spans="3:4" x14ac:dyDescent="0.2">
      <c r="C1456" s="23"/>
      <c r="D1456" s="23"/>
    </row>
    <row r="1457" spans="3:4" x14ac:dyDescent="0.2">
      <c r="C1457" s="23"/>
      <c r="D1457" s="23"/>
    </row>
    <row r="1458" spans="3:4" x14ac:dyDescent="0.2">
      <c r="C1458" s="23"/>
      <c r="D1458" s="23"/>
    </row>
    <row r="1459" spans="3:4" x14ac:dyDescent="0.2">
      <c r="C1459" s="23"/>
      <c r="D1459" s="23"/>
    </row>
    <row r="1460" spans="3:4" x14ac:dyDescent="0.2">
      <c r="C1460" s="23"/>
      <c r="D1460" s="23"/>
    </row>
    <row r="1461" spans="3:4" x14ac:dyDescent="0.2">
      <c r="C1461" s="23"/>
      <c r="D1461" s="23"/>
    </row>
    <row r="1462" spans="3:4" x14ac:dyDescent="0.2">
      <c r="C1462" s="23"/>
      <c r="D1462" s="23"/>
    </row>
    <row r="1463" spans="3:4" x14ac:dyDescent="0.2">
      <c r="C1463" s="23"/>
      <c r="D1463" s="23"/>
    </row>
    <row r="1464" spans="3:4" x14ac:dyDescent="0.2">
      <c r="C1464" s="23"/>
      <c r="D1464" s="23"/>
    </row>
    <row r="1465" spans="3:4" x14ac:dyDescent="0.2">
      <c r="C1465" s="23"/>
      <c r="D1465" s="23"/>
    </row>
    <row r="1466" spans="3:4" x14ac:dyDescent="0.2">
      <c r="C1466" s="23"/>
      <c r="D1466" s="23"/>
    </row>
    <row r="1467" spans="3:4" x14ac:dyDescent="0.2">
      <c r="C1467" s="23"/>
      <c r="D1467" s="23"/>
    </row>
    <row r="1468" spans="3:4" x14ac:dyDescent="0.2">
      <c r="C1468" s="23"/>
      <c r="D1468" s="23"/>
    </row>
    <row r="1469" spans="3:4" x14ac:dyDescent="0.2">
      <c r="C1469" s="23"/>
      <c r="D1469" s="23"/>
    </row>
    <row r="1470" spans="3:4" x14ac:dyDescent="0.2">
      <c r="C1470" s="23"/>
      <c r="D1470" s="23"/>
    </row>
    <row r="1471" spans="3:4" x14ac:dyDescent="0.2">
      <c r="C1471" s="23"/>
      <c r="D1471" s="23"/>
    </row>
    <row r="1472" spans="3:4" x14ac:dyDescent="0.2">
      <c r="C1472" s="23"/>
      <c r="D1472" s="23"/>
    </row>
    <row r="1473" spans="3:4" x14ac:dyDescent="0.2">
      <c r="C1473" s="23"/>
      <c r="D1473" s="23"/>
    </row>
    <row r="1474" spans="3:4" x14ac:dyDescent="0.2">
      <c r="C1474" s="23"/>
      <c r="D1474" s="23"/>
    </row>
    <row r="1475" spans="3:4" x14ac:dyDescent="0.2">
      <c r="C1475" s="23"/>
      <c r="D1475" s="23"/>
    </row>
    <row r="1476" spans="3:4" x14ac:dyDescent="0.2">
      <c r="C1476" s="23"/>
      <c r="D1476" s="23"/>
    </row>
    <row r="1477" spans="3:4" x14ac:dyDescent="0.2">
      <c r="C1477" s="23"/>
      <c r="D1477" s="23"/>
    </row>
    <row r="1478" spans="3:4" x14ac:dyDescent="0.2">
      <c r="C1478" s="23"/>
      <c r="D1478" s="23"/>
    </row>
    <row r="1479" spans="3:4" x14ac:dyDescent="0.2">
      <c r="C1479" s="23"/>
      <c r="D1479" s="23"/>
    </row>
    <row r="1480" spans="3:4" x14ac:dyDescent="0.2">
      <c r="C1480" s="23"/>
      <c r="D1480" s="23"/>
    </row>
    <row r="1481" spans="3:4" x14ac:dyDescent="0.2">
      <c r="C1481" s="23"/>
      <c r="D1481" s="23"/>
    </row>
    <row r="1482" spans="3:4" x14ac:dyDescent="0.2">
      <c r="C1482" s="23"/>
      <c r="D1482" s="23"/>
    </row>
    <row r="1483" spans="3:4" x14ac:dyDescent="0.2">
      <c r="C1483" s="23"/>
      <c r="D1483" s="23"/>
    </row>
    <row r="1484" spans="3:4" x14ac:dyDescent="0.2">
      <c r="C1484" s="23"/>
      <c r="D1484" s="23"/>
    </row>
    <row r="1485" spans="3:4" x14ac:dyDescent="0.2">
      <c r="C1485" s="23"/>
      <c r="D1485" s="23"/>
    </row>
    <row r="1486" spans="3:4" x14ac:dyDescent="0.2">
      <c r="C1486" s="23"/>
      <c r="D1486" s="23"/>
    </row>
    <row r="1487" spans="3:4" x14ac:dyDescent="0.2">
      <c r="C1487" s="23"/>
      <c r="D1487" s="23"/>
    </row>
    <row r="1488" spans="3:4" x14ac:dyDescent="0.2">
      <c r="C1488" s="23"/>
      <c r="D1488" s="23"/>
    </row>
    <row r="1489" spans="3:4" x14ac:dyDescent="0.2">
      <c r="C1489" s="23"/>
      <c r="D1489" s="23"/>
    </row>
    <row r="1490" spans="3:4" x14ac:dyDescent="0.2">
      <c r="C1490" s="23"/>
      <c r="D1490" s="23"/>
    </row>
    <row r="1491" spans="3:4" x14ac:dyDescent="0.2">
      <c r="C1491" s="23"/>
      <c r="D1491" s="23"/>
    </row>
    <row r="1492" spans="3:4" x14ac:dyDescent="0.2">
      <c r="C1492" s="23"/>
      <c r="D1492" s="23"/>
    </row>
    <row r="1493" spans="3:4" x14ac:dyDescent="0.2">
      <c r="C1493" s="23"/>
      <c r="D1493" s="23"/>
    </row>
    <row r="1494" spans="3:4" x14ac:dyDescent="0.2">
      <c r="C1494" s="23"/>
      <c r="D1494" s="23"/>
    </row>
    <row r="1495" spans="3:4" x14ac:dyDescent="0.2">
      <c r="C1495" s="23"/>
      <c r="D1495" s="23"/>
    </row>
    <row r="1496" spans="3:4" x14ac:dyDescent="0.2">
      <c r="C1496" s="23"/>
      <c r="D1496" s="23"/>
    </row>
    <row r="1497" spans="3:4" x14ac:dyDescent="0.2">
      <c r="C1497" s="23"/>
      <c r="D1497" s="23"/>
    </row>
    <row r="1498" spans="3:4" x14ac:dyDescent="0.2">
      <c r="C1498" s="23"/>
      <c r="D1498" s="23"/>
    </row>
    <row r="1499" spans="3:4" x14ac:dyDescent="0.2">
      <c r="C1499" s="23"/>
      <c r="D1499" s="23"/>
    </row>
    <row r="1500" spans="3:4" x14ac:dyDescent="0.2">
      <c r="C1500" s="23"/>
      <c r="D1500" s="23"/>
    </row>
    <row r="1501" spans="3:4" x14ac:dyDescent="0.2">
      <c r="C1501" s="23"/>
      <c r="D1501" s="23"/>
    </row>
    <row r="1502" spans="3:4" x14ac:dyDescent="0.2">
      <c r="C1502" s="23"/>
      <c r="D1502" s="23"/>
    </row>
    <row r="1503" spans="3:4" x14ac:dyDescent="0.2">
      <c r="C1503" s="23"/>
      <c r="D1503" s="23"/>
    </row>
    <row r="1504" spans="3:4" x14ac:dyDescent="0.2">
      <c r="C1504" s="23"/>
      <c r="D1504" s="23"/>
    </row>
    <row r="1505" spans="3:4" x14ac:dyDescent="0.2">
      <c r="C1505" s="23"/>
      <c r="D1505" s="23"/>
    </row>
    <row r="1506" spans="3:4" x14ac:dyDescent="0.2">
      <c r="C1506" s="23"/>
      <c r="D1506" s="23"/>
    </row>
    <row r="1507" spans="3:4" x14ac:dyDescent="0.2">
      <c r="C1507" s="23"/>
      <c r="D1507" s="23"/>
    </row>
    <row r="1508" spans="3:4" x14ac:dyDescent="0.2">
      <c r="C1508" s="23"/>
      <c r="D1508" s="23"/>
    </row>
    <row r="1509" spans="3:4" x14ac:dyDescent="0.2">
      <c r="C1509" s="23"/>
      <c r="D1509" s="23"/>
    </row>
    <row r="1510" spans="3:4" x14ac:dyDescent="0.2">
      <c r="C1510" s="23"/>
      <c r="D1510" s="23"/>
    </row>
    <row r="1511" spans="3:4" x14ac:dyDescent="0.2">
      <c r="C1511" s="23"/>
      <c r="D1511" s="23"/>
    </row>
    <row r="1512" spans="3:4" x14ac:dyDescent="0.2">
      <c r="C1512" s="23"/>
      <c r="D1512" s="23"/>
    </row>
    <row r="1513" spans="3:4" x14ac:dyDescent="0.2">
      <c r="C1513" s="23"/>
      <c r="D1513" s="23"/>
    </row>
    <row r="1514" spans="3:4" x14ac:dyDescent="0.2">
      <c r="C1514" s="23"/>
      <c r="D1514" s="23"/>
    </row>
    <row r="1515" spans="3:4" x14ac:dyDescent="0.2">
      <c r="C1515" s="23"/>
      <c r="D1515" s="23"/>
    </row>
    <row r="1516" spans="3:4" x14ac:dyDescent="0.2">
      <c r="C1516" s="23"/>
      <c r="D1516" s="23"/>
    </row>
    <row r="1517" spans="3:4" x14ac:dyDescent="0.2">
      <c r="C1517" s="23"/>
      <c r="D1517" s="23"/>
    </row>
    <row r="1518" spans="3:4" x14ac:dyDescent="0.2">
      <c r="C1518" s="23"/>
      <c r="D1518" s="23"/>
    </row>
    <row r="1519" spans="3:4" x14ac:dyDescent="0.2">
      <c r="C1519" s="23"/>
      <c r="D1519" s="23"/>
    </row>
    <row r="1520" spans="3:4" x14ac:dyDescent="0.2">
      <c r="C1520" s="23"/>
      <c r="D1520" s="23"/>
    </row>
    <row r="1521" spans="3:4" x14ac:dyDescent="0.2">
      <c r="C1521" s="23"/>
      <c r="D1521" s="23"/>
    </row>
    <row r="1522" spans="3:4" x14ac:dyDescent="0.2">
      <c r="C1522" s="23"/>
      <c r="D1522" s="23"/>
    </row>
    <row r="1523" spans="3:4" x14ac:dyDescent="0.2">
      <c r="C1523" s="23"/>
      <c r="D1523" s="23"/>
    </row>
    <row r="1524" spans="3:4" x14ac:dyDescent="0.2">
      <c r="C1524" s="23"/>
      <c r="D1524" s="23"/>
    </row>
    <row r="1525" spans="3:4" x14ac:dyDescent="0.2">
      <c r="C1525" s="23"/>
      <c r="D1525" s="23"/>
    </row>
    <row r="1526" spans="3:4" x14ac:dyDescent="0.2">
      <c r="C1526" s="23"/>
      <c r="D1526" s="23"/>
    </row>
    <row r="1527" spans="3:4" x14ac:dyDescent="0.2">
      <c r="C1527" s="23"/>
      <c r="D1527" s="23"/>
    </row>
    <row r="1528" spans="3:4" x14ac:dyDescent="0.2">
      <c r="C1528" s="23"/>
      <c r="D1528" s="23"/>
    </row>
    <row r="1529" spans="3:4" x14ac:dyDescent="0.2">
      <c r="C1529" s="23"/>
      <c r="D1529" s="23"/>
    </row>
    <row r="1530" spans="3:4" x14ac:dyDescent="0.2">
      <c r="C1530" s="23"/>
      <c r="D1530" s="23"/>
    </row>
    <row r="1531" spans="3:4" x14ac:dyDescent="0.2">
      <c r="C1531" s="23"/>
      <c r="D1531" s="23"/>
    </row>
    <row r="1532" spans="3:4" x14ac:dyDescent="0.2">
      <c r="C1532" s="23"/>
      <c r="D1532" s="23"/>
    </row>
    <row r="1533" spans="3:4" x14ac:dyDescent="0.2">
      <c r="C1533" s="23"/>
      <c r="D1533" s="23"/>
    </row>
    <row r="1534" spans="3:4" x14ac:dyDescent="0.2">
      <c r="C1534" s="23"/>
      <c r="D1534" s="23"/>
    </row>
    <row r="1535" spans="3:4" x14ac:dyDescent="0.2">
      <c r="C1535" s="23"/>
      <c r="D1535" s="23"/>
    </row>
    <row r="1536" spans="3:4" x14ac:dyDescent="0.2">
      <c r="C1536" s="23"/>
      <c r="D1536" s="23"/>
    </row>
    <row r="1537" spans="3:4" x14ac:dyDescent="0.2">
      <c r="C1537" s="23"/>
      <c r="D1537" s="23"/>
    </row>
    <row r="1538" spans="3:4" x14ac:dyDescent="0.2">
      <c r="C1538" s="23"/>
      <c r="D1538" s="23"/>
    </row>
    <row r="1539" spans="3:4" x14ac:dyDescent="0.2">
      <c r="C1539" s="23"/>
      <c r="D1539" s="23"/>
    </row>
    <row r="1540" spans="3:4" x14ac:dyDescent="0.2">
      <c r="C1540" s="23"/>
      <c r="D1540" s="23"/>
    </row>
    <row r="1541" spans="3:4" x14ac:dyDescent="0.2">
      <c r="C1541" s="23"/>
      <c r="D1541" s="23"/>
    </row>
    <row r="1542" spans="3:4" x14ac:dyDescent="0.2">
      <c r="C1542" s="23"/>
      <c r="D1542" s="23"/>
    </row>
    <row r="1543" spans="3:4" x14ac:dyDescent="0.2">
      <c r="C1543" s="23"/>
      <c r="D1543" s="23"/>
    </row>
    <row r="1544" spans="3:4" x14ac:dyDescent="0.2">
      <c r="C1544" s="23"/>
      <c r="D1544" s="23"/>
    </row>
    <row r="1545" spans="3:4" x14ac:dyDescent="0.2">
      <c r="C1545" s="23"/>
      <c r="D1545" s="23"/>
    </row>
    <row r="1546" spans="3:4" x14ac:dyDescent="0.2">
      <c r="C1546" s="23"/>
      <c r="D1546" s="23"/>
    </row>
    <row r="1547" spans="3:4" x14ac:dyDescent="0.2">
      <c r="C1547" s="23"/>
      <c r="D1547" s="23"/>
    </row>
    <row r="1548" spans="3:4" x14ac:dyDescent="0.2">
      <c r="C1548" s="23"/>
      <c r="D1548" s="23"/>
    </row>
    <row r="1549" spans="3:4" x14ac:dyDescent="0.2">
      <c r="C1549" s="23"/>
      <c r="D1549" s="23"/>
    </row>
    <row r="1550" spans="3:4" x14ac:dyDescent="0.2">
      <c r="C1550" s="23"/>
      <c r="D1550" s="23"/>
    </row>
    <row r="1551" spans="3:4" x14ac:dyDescent="0.2">
      <c r="C1551" s="23"/>
      <c r="D1551" s="23"/>
    </row>
    <row r="1552" spans="3:4" x14ac:dyDescent="0.2">
      <c r="C1552" s="23"/>
      <c r="D1552" s="23"/>
    </row>
    <row r="1553" spans="3:4" x14ac:dyDescent="0.2">
      <c r="C1553" s="23"/>
      <c r="D1553" s="23"/>
    </row>
    <row r="1554" spans="3:4" x14ac:dyDescent="0.2">
      <c r="C1554" s="23"/>
      <c r="D1554" s="23"/>
    </row>
    <row r="1555" spans="3:4" x14ac:dyDescent="0.2">
      <c r="C1555" s="23"/>
      <c r="D1555" s="23"/>
    </row>
    <row r="1556" spans="3:4" x14ac:dyDescent="0.2">
      <c r="C1556" s="23"/>
      <c r="D1556" s="23"/>
    </row>
    <row r="1557" spans="3:4" x14ac:dyDescent="0.2">
      <c r="C1557" s="23"/>
      <c r="D1557" s="23"/>
    </row>
    <row r="1558" spans="3:4" x14ac:dyDescent="0.2">
      <c r="C1558" s="23"/>
      <c r="D1558" s="23"/>
    </row>
    <row r="1559" spans="3:4" x14ac:dyDescent="0.2">
      <c r="C1559" s="23"/>
      <c r="D1559" s="23"/>
    </row>
    <row r="1560" spans="3:4" x14ac:dyDescent="0.2">
      <c r="C1560" s="23"/>
      <c r="D1560" s="23"/>
    </row>
    <row r="1561" spans="3:4" x14ac:dyDescent="0.2">
      <c r="C1561" s="23"/>
      <c r="D1561" s="23"/>
    </row>
    <row r="1562" spans="3:4" x14ac:dyDescent="0.2">
      <c r="C1562" s="23"/>
      <c r="D1562" s="23"/>
    </row>
    <row r="1563" spans="3:4" x14ac:dyDescent="0.2">
      <c r="C1563" s="23"/>
      <c r="D1563" s="23"/>
    </row>
    <row r="1564" spans="3:4" x14ac:dyDescent="0.2">
      <c r="C1564" s="23"/>
      <c r="D1564" s="23"/>
    </row>
    <row r="1565" spans="3:4" x14ac:dyDescent="0.2">
      <c r="C1565" s="23"/>
      <c r="D1565" s="23"/>
    </row>
    <row r="1566" spans="3:4" x14ac:dyDescent="0.2">
      <c r="C1566" s="23"/>
      <c r="D1566" s="23"/>
    </row>
    <row r="1567" spans="3:4" x14ac:dyDescent="0.2">
      <c r="C1567" s="23"/>
      <c r="D1567" s="23"/>
    </row>
    <row r="1568" spans="3:4" x14ac:dyDescent="0.2">
      <c r="C1568" s="23"/>
      <c r="D1568" s="23"/>
    </row>
    <row r="1569" spans="3:4" x14ac:dyDescent="0.2">
      <c r="C1569" s="23"/>
      <c r="D1569" s="23"/>
    </row>
    <row r="1570" spans="3:4" x14ac:dyDescent="0.2">
      <c r="C1570" s="23"/>
      <c r="D1570" s="23"/>
    </row>
    <row r="1571" spans="3:4" x14ac:dyDescent="0.2">
      <c r="C1571" s="23"/>
      <c r="D1571" s="23"/>
    </row>
    <row r="1572" spans="3:4" x14ac:dyDescent="0.2">
      <c r="C1572" s="23"/>
      <c r="D1572" s="23"/>
    </row>
    <row r="1573" spans="3:4" x14ac:dyDescent="0.2">
      <c r="C1573" s="23"/>
      <c r="D1573" s="23"/>
    </row>
    <row r="1574" spans="3:4" x14ac:dyDescent="0.2">
      <c r="C1574" s="23"/>
      <c r="D1574" s="23"/>
    </row>
    <row r="1575" spans="3:4" x14ac:dyDescent="0.2">
      <c r="C1575" s="23"/>
      <c r="D1575" s="23"/>
    </row>
    <row r="1576" spans="3:4" x14ac:dyDescent="0.2">
      <c r="C1576" s="23"/>
      <c r="D1576" s="23"/>
    </row>
    <row r="1577" spans="3:4" x14ac:dyDescent="0.2">
      <c r="C1577" s="23"/>
      <c r="D1577" s="23"/>
    </row>
    <row r="1578" spans="3:4" x14ac:dyDescent="0.2">
      <c r="C1578" s="23"/>
      <c r="D1578" s="23"/>
    </row>
    <row r="1579" spans="3:4" x14ac:dyDescent="0.2">
      <c r="C1579" s="23"/>
      <c r="D1579" s="23"/>
    </row>
    <row r="1580" spans="3:4" x14ac:dyDescent="0.2">
      <c r="C1580" s="23"/>
      <c r="D1580" s="23"/>
    </row>
    <row r="1581" spans="3:4" x14ac:dyDescent="0.2">
      <c r="C1581" s="23"/>
      <c r="D1581" s="23"/>
    </row>
    <row r="1582" spans="3:4" x14ac:dyDescent="0.2">
      <c r="C1582" s="23"/>
      <c r="D1582" s="23"/>
    </row>
    <row r="1583" spans="3:4" x14ac:dyDescent="0.2">
      <c r="C1583" s="23"/>
      <c r="D1583" s="23"/>
    </row>
    <row r="1584" spans="3:4" x14ac:dyDescent="0.2">
      <c r="C1584" s="23"/>
      <c r="D1584" s="23"/>
    </row>
    <row r="1585" spans="3:4" x14ac:dyDescent="0.2">
      <c r="C1585" s="23"/>
      <c r="D1585" s="23"/>
    </row>
    <row r="1586" spans="3:4" x14ac:dyDescent="0.2">
      <c r="C1586" s="23"/>
      <c r="D1586" s="23"/>
    </row>
    <row r="1587" spans="3:4" x14ac:dyDescent="0.2">
      <c r="C1587" s="23"/>
      <c r="D1587" s="23"/>
    </row>
    <row r="1588" spans="3:4" x14ac:dyDescent="0.2">
      <c r="C1588" s="23"/>
      <c r="D1588" s="23"/>
    </row>
    <row r="1589" spans="3:4" x14ac:dyDescent="0.2">
      <c r="C1589" s="23"/>
      <c r="D1589" s="23"/>
    </row>
    <row r="1590" spans="3:4" x14ac:dyDescent="0.2">
      <c r="C1590" s="23"/>
      <c r="D1590" s="23"/>
    </row>
    <row r="1591" spans="3:4" x14ac:dyDescent="0.2">
      <c r="C1591" s="23"/>
      <c r="D1591" s="23"/>
    </row>
    <row r="1592" spans="3:4" x14ac:dyDescent="0.2">
      <c r="C1592" s="23"/>
      <c r="D1592" s="23"/>
    </row>
    <row r="1593" spans="3:4" x14ac:dyDescent="0.2">
      <c r="C1593" s="23"/>
      <c r="D1593" s="23"/>
    </row>
    <row r="1594" spans="3:4" x14ac:dyDescent="0.2">
      <c r="C1594" s="23"/>
      <c r="D1594" s="23"/>
    </row>
    <row r="1595" spans="3:4" x14ac:dyDescent="0.2">
      <c r="C1595" s="23"/>
      <c r="D1595" s="23"/>
    </row>
    <row r="1596" spans="3:4" x14ac:dyDescent="0.2">
      <c r="C1596" s="23"/>
      <c r="D1596" s="23"/>
    </row>
    <row r="1597" spans="3:4" x14ac:dyDescent="0.2">
      <c r="C1597" s="23"/>
      <c r="D1597" s="23"/>
    </row>
    <row r="1598" spans="3:4" x14ac:dyDescent="0.2">
      <c r="C1598" s="23"/>
      <c r="D1598" s="23"/>
    </row>
    <row r="1599" spans="3:4" x14ac:dyDescent="0.2">
      <c r="C1599" s="23"/>
      <c r="D1599" s="23"/>
    </row>
    <row r="1600" spans="3:4" x14ac:dyDescent="0.2">
      <c r="C1600" s="23"/>
      <c r="D1600" s="23"/>
    </row>
    <row r="1601" spans="3:4" x14ac:dyDescent="0.2">
      <c r="C1601" s="23"/>
      <c r="D1601" s="23"/>
    </row>
    <row r="1602" spans="3:4" x14ac:dyDescent="0.2">
      <c r="C1602" s="23"/>
      <c r="D1602" s="23"/>
    </row>
    <row r="1603" spans="3:4" x14ac:dyDescent="0.2">
      <c r="C1603" s="23"/>
      <c r="D1603" s="23"/>
    </row>
    <row r="1604" spans="3:4" x14ac:dyDescent="0.2">
      <c r="C1604" s="23"/>
      <c r="D1604" s="23"/>
    </row>
    <row r="1605" spans="3:4" x14ac:dyDescent="0.2">
      <c r="C1605" s="23"/>
      <c r="D1605" s="23"/>
    </row>
    <row r="1606" spans="3:4" x14ac:dyDescent="0.2">
      <c r="C1606" s="23"/>
      <c r="D1606" s="23"/>
    </row>
    <row r="1607" spans="3:4" x14ac:dyDescent="0.2">
      <c r="C1607" s="23"/>
      <c r="D1607" s="23"/>
    </row>
    <row r="1608" spans="3:4" x14ac:dyDescent="0.2">
      <c r="C1608" s="23"/>
      <c r="D1608" s="23"/>
    </row>
    <row r="1609" spans="3:4" x14ac:dyDescent="0.2">
      <c r="C1609" s="23"/>
      <c r="D1609" s="23"/>
    </row>
    <row r="1610" spans="3:4" x14ac:dyDescent="0.2">
      <c r="C1610" s="23"/>
      <c r="D1610" s="23"/>
    </row>
    <row r="1611" spans="3:4" x14ac:dyDescent="0.2">
      <c r="C1611" s="23"/>
      <c r="D1611" s="23"/>
    </row>
    <row r="1612" spans="3:4" x14ac:dyDescent="0.2">
      <c r="C1612" s="23"/>
      <c r="D1612" s="23"/>
    </row>
    <row r="1613" spans="3:4" x14ac:dyDescent="0.2">
      <c r="C1613" s="23"/>
      <c r="D1613" s="23"/>
    </row>
    <row r="1614" spans="3:4" x14ac:dyDescent="0.2">
      <c r="C1614" s="23"/>
      <c r="D1614" s="23"/>
    </row>
    <row r="1615" spans="3:4" x14ac:dyDescent="0.2">
      <c r="C1615" s="23"/>
      <c r="D1615" s="23"/>
    </row>
    <row r="1616" spans="3:4" x14ac:dyDescent="0.2">
      <c r="C1616" s="23"/>
      <c r="D1616" s="23"/>
    </row>
    <row r="1617" spans="3:4" x14ac:dyDescent="0.2">
      <c r="C1617" s="23"/>
      <c r="D1617" s="23"/>
    </row>
    <row r="1618" spans="3:4" x14ac:dyDescent="0.2">
      <c r="C1618" s="23"/>
      <c r="D1618" s="23"/>
    </row>
    <row r="1619" spans="3:4" x14ac:dyDescent="0.2">
      <c r="C1619" s="23"/>
      <c r="D1619" s="23"/>
    </row>
    <row r="1620" spans="3:4" x14ac:dyDescent="0.2">
      <c r="C1620" s="23"/>
      <c r="D1620" s="23"/>
    </row>
    <row r="1621" spans="3:4" x14ac:dyDescent="0.2">
      <c r="C1621" s="23"/>
      <c r="D1621" s="23"/>
    </row>
    <row r="1622" spans="3:4" x14ac:dyDescent="0.2">
      <c r="C1622" s="23"/>
      <c r="D1622" s="23"/>
    </row>
    <row r="1623" spans="3:4" x14ac:dyDescent="0.2">
      <c r="C1623" s="23"/>
      <c r="D1623" s="23"/>
    </row>
    <row r="1624" spans="3:4" x14ac:dyDescent="0.2">
      <c r="C1624" s="23"/>
      <c r="D1624" s="23"/>
    </row>
    <row r="1625" spans="3:4" x14ac:dyDescent="0.2">
      <c r="C1625" s="23"/>
      <c r="D1625" s="23"/>
    </row>
    <row r="1626" spans="3:4" x14ac:dyDescent="0.2">
      <c r="C1626" s="23"/>
      <c r="D1626" s="23"/>
    </row>
    <row r="1627" spans="3:4" x14ac:dyDescent="0.2">
      <c r="C1627" s="23"/>
      <c r="D1627" s="23"/>
    </row>
    <row r="1628" spans="3:4" x14ac:dyDescent="0.2">
      <c r="C1628" s="23"/>
      <c r="D1628" s="23"/>
    </row>
    <row r="1629" spans="3:4" x14ac:dyDescent="0.2">
      <c r="C1629" s="23"/>
      <c r="D1629" s="23"/>
    </row>
    <row r="1630" spans="3:4" x14ac:dyDescent="0.2">
      <c r="C1630" s="23"/>
      <c r="D1630" s="23"/>
    </row>
    <row r="1631" spans="3:4" x14ac:dyDescent="0.2">
      <c r="C1631" s="23"/>
      <c r="D1631" s="23"/>
    </row>
    <row r="1632" spans="3:4" x14ac:dyDescent="0.2">
      <c r="C1632" s="23"/>
      <c r="D1632" s="23"/>
    </row>
    <row r="1633" spans="3:4" x14ac:dyDescent="0.2">
      <c r="C1633" s="23"/>
      <c r="D1633" s="23"/>
    </row>
    <row r="1634" spans="3:4" x14ac:dyDescent="0.2">
      <c r="C1634" s="23"/>
      <c r="D1634" s="23"/>
    </row>
    <row r="1635" spans="3:4" x14ac:dyDescent="0.2">
      <c r="C1635" s="23"/>
      <c r="D1635" s="23"/>
    </row>
    <row r="1636" spans="3:4" x14ac:dyDescent="0.2">
      <c r="C1636" s="23"/>
      <c r="D1636" s="23"/>
    </row>
    <row r="1637" spans="3:4" x14ac:dyDescent="0.2">
      <c r="C1637" s="23"/>
      <c r="D1637" s="23"/>
    </row>
    <row r="1638" spans="3:4" x14ac:dyDescent="0.2">
      <c r="C1638" s="23"/>
      <c r="D1638" s="23"/>
    </row>
    <row r="1639" spans="3:4" x14ac:dyDescent="0.2">
      <c r="C1639" s="23"/>
      <c r="D1639" s="23"/>
    </row>
    <row r="1640" spans="3:4" x14ac:dyDescent="0.2">
      <c r="C1640" s="23"/>
      <c r="D1640" s="23"/>
    </row>
    <row r="1641" spans="3:4" x14ac:dyDescent="0.2">
      <c r="C1641" s="23"/>
      <c r="D1641" s="23"/>
    </row>
    <row r="1642" spans="3:4" x14ac:dyDescent="0.2">
      <c r="C1642" s="23"/>
      <c r="D1642" s="23"/>
    </row>
    <row r="1643" spans="3:4" x14ac:dyDescent="0.2">
      <c r="C1643" s="23"/>
      <c r="D1643" s="23"/>
    </row>
    <row r="1644" spans="3:4" x14ac:dyDescent="0.2">
      <c r="C1644" s="23"/>
      <c r="D1644" s="23"/>
    </row>
    <row r="1645" spans="3:4" x14ac:dyDescent="0.2">
      <c r="C1645" s="23"/>
      <c r="D1645" s="23"/>
    </row>
    <row r="1646" spans="3:4" x14ac:dyDescent="0.2">
      <c r="C1646" s="23"/>
      <c r="D1646" s="23"/>
    </row>
    <row r="1647" spans="3:4" x14ac:dyDescent="0.2">
      <c r="C1647" s="23"/>
      <c r="D1647" s="23"/>
    </row>
    <row r="1648" spans="3:4" x14ac:dyDescent="0.2">
      <c r="C1648" s="23"/>
      <c r="D1648" s="23"/>
    </row>
    <row r="1649" spans="3:4" x14ac:dyDescent="0.2">
      <c r="C1649" s="23"/>
      <c r="D1649" s="23"/>
    </row>
    <row r="1650" spans="3:4" x14ac:dyDescent="0.2">
      <c r="C1650" s="23"/>
      <c r="D1650" s="23"/>
    </row>
    <row r="1651" spans="3:4" x14ac:dyDescent="0.2">
      <c r="C1651" s="23"/>
      <c r="D1651" s="23"/>
    </row>
    <row r="1652" spans="3:4" x14ac:dyDescent="0.2">
      <c r="C1652" s="23"/>
      <c r="D1652" s="23"/>
    </row>
    <row r="1653" spans="3:4" x14ac:dyDescent="0.2">
      <c r="C1653" s="23"/>
      <c r="D1653" s="23"/>
    </row>
    <row r="1654" spans="3:4" x14ac:dyDescent="0.2">
      <c r="C1654" s="23"/>
      <c r="D1654" s="23"/>
    </row>
    <row r="1655" spans="3:4" x14ac:dyDescent="0.2">
      <c r="C1655" s="23"/>
      <c r="D1655" s="23"/>
    </row>
    <row r="1656" spans="3:4" x14ac:dyDescent="0.2">
      <c r="C1656" s="23"/>
      <c r="D1656" s="23"/>
    </row>
    <row r="1657" spans="3:4" x14ac:dyDescent="0.2">
      <c r="C1657" s="23"/>
      <c r="D1657" s="23"/>
    </row>
    <row r="1658" spans="3:4" x14ac:dyDescent="0.2">
      <c r="C1658" s="23"/>
      <c r="D1658" s="23"/>
    </row>
    <row r="1659" spans="3:4" x14ac:dyDescent="0.2">
      <c r="C1659" s="23"/>
      <c r="D1659" s="23"/>
    </row>
    <row r="1660" spans="3:4" x14ac:dyDescent="0.2">
      <c r="C1660" s="23"/>
      <c r="D1660" s="23"/>
    </row>
    <row r="1661" spans="3:4" x14ac:dyDescent="0.2">
      <c r="C1661" s="23"/>
      <c r="D1661" s="23"/>
    </row>
    <row r="1662" spans="3:4" x14ac:dyDescent="0.2">
      <c r="C1662" s="23"/>
      <c r="D1662" s="23"/>
    </row>
    <row r="1663" spans="3:4" x14ac:dyDescent="0.2">
      <c r="C1663" s="23"/>
      <c r="D1663" s="23"/>
    </row>
    <row r="1664" spans="3:4" x14ac:dyDescent="0.2">
      <c r="C1664" s="23"/>
      <c r="D1664" s="23"/>
    </row>
    <row r="1665" spans="3:4" x14ac:dyDescent="0.2">
      <c r="C1665" s="23"/>
      <c r="D1665" s="23"/>
    </row>
    <row r="1666" spans="3:4" x14ac:dyDescent="0.2">
      <c r="C1666" s="23"/>
      <c r="D1666" s="23"/>
    </row>
    <row r="1667" spans="3:4" x14ac:dyDescent="0.2">
      <c r="C1667" s="23"/>
      <c r="D1667" s="23"/>
    </row>
    <row r="1668" spans="3:4" x14ac:dyDescent="0.2">
      <c r="C1668" s="23"/>
      <c r="D1668" s="23"/>
    </row>
    <row r="1669" spans="3:4" x14ac:dyDescent="0.2">
      <c r="C1669" s="23"/>
      <c r="D1669" s="23"/>
    </row>
    <row r="1670" spans="3:4" x14ac:dyDescent="0.2">
      <c r="C1670" s="23"/>
      <c r="D1670" s="23"/>
    </row>
    <row r="1671" spans="3:4" x14ac:dyDescent="0.2">
      <c r="C1671" s="23"/>
      <c r="D1671" s="23"/>
    </row>
    <row r="1672" spans="3:4" x14ac:dyDescent="0.2">
      <c r="C1672" s="23"/>
      <c r="D1672" s="23"/>
    </row>
    <row r="1673" spans="3:4" x14ac:dyDescent="0.2">
      <c r="C1673" s="23"/>
      <c r="D1673" s="23"/>
    </row>
    <row r="1674" spans="3:4" x14ac:dyDescent="0.2">
      <c r="C1674" s="23"/>
      <c r="D1674" s="23"/>
    </row>
    <row r="1675" spans="3:4" x14ac:dyDescent="0.2">
      <c r="C1675" s="23"/>
      <c r="D1675" s="23"/>
    </row>
    <row r="1676" spans="3:4" x14ac:dyDescent="0.2">
      <c r="C1676" s="23"/>
      <c r="D1676" s="23"/>
    </row>
    <row r="1677" spans="3:4" x14ac:dyDescent="0.2">
      <c r="C1677" s="23"/>
      <c r="D1677" s="23"/>
    </row>
    <row r="1678" spans="3:4" x14ac:dyDescent="0.2">
      <c r="C1678" s="23"/>
      <c r="D1678" s="23"/>
    </row>
    <row r="1679" spans="3:4" x14ac:dyDescent="0.2">
      <c r="C1679" s="23"/>
      <c r="D1679" s="23"/>
    </row>
    <row r="1680" spans="3:4" x14ac:dyDescent="0.2">
      <c r="C1680" s="23"/>
      <c r="D1680" s="23"/>
    </row>
    <row r="1681" spans="3:4" x14ac:dyDescent="0.2">
      <c r="C1681" s="23"/>
      <c r="D1681" s="23"/>
    </row>
    <row r="1682" spans="3:4" x14ac:dyDescent="0.2">
      <c r="C1682" s="23"/>
      <c r="D1682" s="23"/>
    </row>
    <row r="1683" spans="3:4" x14ac:dyDescent="0.2">
      <c r="C1683" s="23"/>
      <c r="D1683" s="23"/>
    </row>
    <row r="1684" spans="3:4" x14ac:dyDescent="0.2">
      <c r="C1684" s="23"/>
      <c r="D1684" s="23"/>
    </row>
    <row r="1685" spans="3:4" x14ac:dyDescent="0.2">
      <c r="C1685" s="23"/>
      <c r="D1685" s="23"/>
    </row>
    <row r="1686" spans="3:4" x14ac:dyDescent="0.2">
      <c r="C1686" s="23"/>
      <c r="D1686" s="23"/>
    </row>
    <row r="1687" spans="3:4" x14ac:dyDescent="0.2">
      <c r="C1687" s="23"/>
      <c r="D1687" s="23"/>
    </row>
    <row r="1688" spans="3:4" x14ac:dyDescent="0.2">
      <c r="C1688" s="23"/>
      <c r="D1688" s="23"/>
    </row>
    <row r="1689" spans="3:4" x14ac:dyDescent="0.2">
      <c r="C1689" s="23"/>
      <c r="D1689" s="23"/>
    </row>
    <row r="1690" spans="3:4" x14ac:dyDescent="0.2">
      <c r="C1690" s="23"/>
      <c r="D1690" s="23"/>
    </row>
    <row r="1691" spans="3:4" x14ac:dyDescent="0.2">
      <c r="C1691" s="23"/>
      <c r="D1691" s="23"/>
    </row>
    <row r="1692" spans="3:4" x14ac:dyDescent="0.2">
      <c r="C1692" s="23"/>
      <c r="D1692" s="23"/>
    </row>
    <row r="1693" spans="3:4" x14ac:dyDescent="0.2">
      <c r="C1693" s="23"/>
      <c r="D1693" s="23"/>
    </row>
    <row r="1694" spans="3:4" x14ac:dyDescent="0.2">
      <c r="C1694" s="23"/>
      <c r="D1694" s="23"/>
    </row>
    <row r="1695" spans="3:4" x14ac:dyDescent="0.2">
      <c r="C1695" s="23"/>
      <c r="D1695" s="23"/>
    </row>
    <row r="1696" spans="3:4" x14ac:dyDescent="0.2">
      <c r="C1696" s="23"/>
      <c r="D1696" s="23"/>
    </row>
    <row r="1697" spans="3:4" x14ac:dyDescent="0.2">
      <c r="C1697" s="23"/>
      <c r="D1697" s="23"/>
    </row>
    <row r="1698" spans="3:4" x14ac:dyDescent="0.2">
      <c r="C1698" s="23"/>
      <c r="D1698" s="23"/>
    </row>
    <row r="1699" spans="3:4" x14ac:dyDescent="0.2">
      <c r="C1699" s="23"/>
      <c r="D1699" s="23"/>
    </row>
    <row r="1700" spans="3:4" x14ac:dyDescent="0.2">
      <c r="C1700" s="23"/>
      <c r="D1700" s="23"/>
    </row>
    <row r="1701" spans="3:4" x14ac:dyDescent="0.2">
      <c r="C1701" s="23"/>
      <c r="D1701" s="23"/>
    </row>
    <row r="1702" spans="3:4" x14ac:dyDescent="0.2">
      <c r="C1702" s="23"/>
      <c r="D1702" s="23"/>
    </row>
    <row r="1703" spans="3:4" x14ac:dyDescent="0.2">
      <c r="C1703" s="23"/>
      <c r="D1703" s="23"/>
    </row>
    <row r="1704" spans="3:4" x14ac:dyDescent="0.2">
      <c r="C1704" s="23"/>
      <c r="D1704" s="23"/>
    </row>
    <row r="1705" spans="3:4" x14ac:dyDescent="0.2">
      <c r="C1705" s="23"/>
      <c r="D1705" s="23"/>
    </row>
    <row r="1706" spans="3:4" x14ac:dyDescent="0.2">
      <c r="C1706" s="23"/>
      <c r="D1706" s="23"/>
    </row>
    <row r="1707" spans="3:4" x14ac:dyDescent="0.2">
      <c r="C1707" s="23"/>
      <c r="D1707" s="23"/>
    </row>
    <row r="1708" spans="3:4" x14ac:dyDescent="0.2">
      <c r="C1708" s="23"/>
      <c r="D1708" s="23"/>
    </row>
    <row r="1709" spans="3:4" x14ac:dyDescent="0.2">
      <c r="C1709" s="23"/>
      <c r="D1709" s="23"/>
    </row>
    <row r="1710" spans="3:4" x14ac:dyDescent="0.2">
      <c r="C1710" s="23"/>
      <c r="D1710" s="23"/>
    </row>
    <row r="1711" spans="3:4" x14ac:dyDescent="0.2">
      <c r="C1711" s="23"/>
      <c r="D1711" s="23"/>
    </row>
    <row r="1712" spans="3:4" x14ac:dyDescent="0.2">
      <c r="C1712" s="23"/>
      <c r="D1712" s="23"/>
    </row>
    <row r="1713" spans="3:4" x14ac:dyDescent="0.2">
      <c r="C1713" s="23"/>
      <c r="D1713" s="23"/>
    </row>
    <row r="1714" spans="3:4" x14ac:dyDescent="0.2">
      <c r="C1714" s="23"/>
      <c r="D1714" s="23"/>
    </row>
    <row r="1715" spans="3:4" x14ac:dyDescent="0.2">
      <c r="C1715" s="23"/>
      <c r="D1715" s="23"/>
    </row>
    <row r="1716" spans="3:4" x14ac:dyDescent="0.2">
      <c r="C1716" s="23"/>
      <c r="D1716" s="23"/>
    </row>
    <row r="1717" spans="3:4" x14ac:dyDescent="0.2">
      <c r="C1717" s="23"/>
      <c r="D1717" s="23"/>
    </row>
    <row r="1718" spans="3:4" x14ac:dyDescent="0.2">
      <c r="C1718" s="23"/>
      <c r="D1718" s="23"/>
    </row>
    <row r="1719" spans="3:4" x14ac:dyDescent="0.2">
      <c r="C1719" s="23"/>
      <c r="D1719" s="23"/>
    </row>
    <row r="1720" spans="3:4" x14ac:dyDescent="0.2">
      <c r="C1720" s="23"/>
      <c r="D1720" s="23"/>
    </row>
    <row r="1721" spans="3:4" x14ac:dyDescent="0.2">
      <c r="C1721" s="23"/>
      <c r="D1721" s="23"/>
    </row>
    <row r="1722" spans="3:4" x14ac:dyDescent="0.2">
      <c r="C1722" s="23"/>
      <c r="D1722" s="23"/>
    </row>
    <row r="1723" spans="3:4" x14ac:dyDescent="0.2">
      <c r="C1723" s="23"/>
      <c r="D1723" s="23"/>
    </row>
    <row r="1724" spans="3:4" x14ac:dyDescent="0.2">
      <c r="C1724" s="23"/>
      <c r="D1724" s="23"/>
    </row>
    <row r="1725" spans="3:4" x14ac:dyDescent="0.2">
      <c r="C1725" s="23"/>
      <c r="D1725" s="23"/>
    </row>
    <row r="1726" spans="3:4" x14ac:dyDescent="0.2">
      <c r="C1726" s="23"/>
      <c r="D1726" s="23"/>
    </row>
    <row r="1727" spans="3:4" x14ac:dyDescent="0.2">
      <c r="C1727" s="23"/>
      <c r="D1727" s="23"/>
    </row>
    <row r="1728" spans="3:4" x14ac:dyDescent="0.2">
      <c r="C1728" s="23"/>
      <c r="D1728" s="23"/>
    </row>
    <row r="1729" spans="3:4" x14ac:dyDescent="0.2">
      <c r="C1729" s="23"/>
      <c r="D1729" s="23"/>
    </row>
    <row r="1730" spans="3:4" x14ac:dyDescent="0.2">
      <c r="C1730" s="23"/>
      <c r="D1730" s="23"/>
    </row>
    <row r="1731" spans="3:4" x14ac:dyDescent="0.2">
      <c r="C1731" s="23"/>
      <c r="D1731" s="23"/>
    </row>
    <row r="1732" spans="3:4" x14ac:dyDescent="0.2">
      <c r="C1732" s="23"/>
      <c r="D1732" s="23"/>
    </row>
    <row r="1733" spans="3:4" x14ac:dyDescent="0.2">
      <c r="C1733" s="23"/>
      <c r="D1733" s="23"/>
    </row>
    <row r="1734" spans="3:4" x14ac:dyDescent="0.2">
      <c r="C1734" s="23"/>
      <c r="D1734" s="23"/>
    </row>
    <row r="1735" spans="3:4" x14ac:dyDescent="0.2">
      <c r="C1735" s="23"/>
      <c r="D1735" s="23"/>
    </row>
    <row r="1736" spans="3:4" x14ac:dyDescent="0.2">
      <c r="C1736" s="23"/>
      <c r="D1736" s="23"/>
    </row>
    <row r="1737" spans="3:4" x14ac:dyDescent="0.2">
      <c r="C1737" s="23"/>
      <c r="D1737" s="23"/>
    </row>
    <row r="1738" spans="3:4" x14ac:dyDescent="0.2">
      <c r="C1738" s="23"/>
      <c r="D1738" s="23"/>
    </row>
    <row r="1739" spans="3:4" x14ac:dyDescent="0.2">
      <c r="C1739" s="23"/>
      <c r="D1739" s="23"/>
    </row>
    <row r="1740" spans="3:4" x14ac:dyDescent="0.2">
      <c r="C1740" s="23"/>
      <c r="D1740" s="23"/>
    </row>
    <row r="1741" spans="3:4" x14ac:dyDescent="0.2">
      <c r="C1741" s="23"/>
      <c r="D1741" s="23"/>
    </row>
    <row r="1742" spans="3:4" x14ac:dyDescent="0.2">
      <c r="C1742" s="23"/>
      <c r="D1742" s="23"/>
    </row>
    <row r="1743" spans="3:4" x14ac:dyDescent="0.2">
      <c r="C1743" s="23"/>
      <c r="D1743" s="23"/>
    </row>
    <row r="1744" spans="3:4" x14ac:dyDescent="0.2">
      <c r="C1744" s="23"/>
      <c r="D1744" s="23"/>
    </row>
    <row r="1745" spans="3:4" x14ac:dyDescent="0.2">
      <c r="C1745" s="23"/>
      <c r="D1745" s="23"/>
    </row>
    <row r="1746" spans="3:4" x14ac:dyDescent="0.2">
      <c r="C1746" s="23"/>
      <c r="D1746" s="23"/>
    </row>
    <row r="1747" spans="3:4" x14ac:dyDescent="0.2">
      <c r="C1747" s="23"/>
      <c r="D1747" s="23"/>
    </row>
    <row r="1748" spans="3:4" x14ac:dyDescent="0.2">
      <c r="C1748" s="23"/>
      <c r="D1748" s="23"/>
    </row>
    <row r="1749" spans="3:4" x14ac:dyDescent="0.2">
      <c r="C1749" s="23"/>
      <c r="D1749" s="23"/>
    </row>
    <row r="1750" spans="3:4" x14ac:dyDescent="0.2">
      <c r="C1750" s="23"/>
      <c r="D1750" s="23"/>
    </row>
    <row r="1751" spans="3:4" x14ac:dyDescent="0.2">
      <c r="C1751" s="23"/>
      <c r="D1751" s="23"/>
    </row>
    <row r="1752" spans="3:4" x14ac:dyDescent="0.2">
      <c r="C1752" s="23"/>
      <c r="D1752" s="23"/>
    </row>
    <row r="1753" spans="3:4" x14ac:dyDescent="0.2">
      <c r="C1753" s="23"/>
      <c r="D1753" s="23"/>
    </row>
    <row r="1754" spans="3:4" x14ac:dyDescent="0.2">
      <c r="C1754" s="23"/>
      <c r="D1754" s="23"/>
    </row>
    <row r="1755" spans="3:4" x14ac:dyDescent="0.2">
      <c r="C1755" s="23"/>
      <c r="D1755" s="23"/>
    </row>
    <row r="1756" spans="3:4" x14ac:dyDescent="0.2">
      <c r="C1756" s="23"/>
      <c r="D1756" s="23"/>
    </row>
    <row r="1757" spans="3:4" x14ac:dyDescent="0.2">
      <c r="C1757" s="23"/>
      <c r="D1757" s="23"/>
    </row>
    <row r="1758" spans="3:4" x14ac:dyDescent="0.2">
      <c r="C1758" s="23"/>
      <c r="D1758" s="23"/>
    </row>
    <row r="1759" spans="3:4" x14ac:dyDescent="0.2">
      <c r="C1759" s="23"/>
      <c r="D1759" s="23"/>
    </row>
    <row r="1760" spans="3:4" x14ac:dyDescent="0.2">
      <c r="C1760" s="23"/>
      <c r="D1760" s="23"/>
    </row>
    <row r="1761" spans="3:4" x14ac:dyDescent="0.2">
      <c r="C1761" s="23"/>
      <c r="D1761" s="23"/>
    </row>
    <row r="1762" spans="3:4" x14ac:dyDescent="0.2">
      <c r="C1762" s="23"/>
      <c r="D1762" s="23"/>
    </row>
    <row r="1763" spans="3:4" x14ac:dyDescent="0.2">
      <c r="C1763" s="23"/>
      <c r="D1763" s="23"/>
    </row>
    <row r="1764" spans="3:4" x14ac:dyDescent="0.2">
      <c r="C1764" s="23"/>
      <c r="D1764" s="23"/>
    </row>
    <row r="1765" spans="3:4" x14ac:dyDescent="0.2">
      <c r="C1765" s="23"/>
      <c r="D1765" s="23"/>
    </row>
    <row r="1766" spans="3:4" x14ac:dyDescent="0.2">
      <c r="C1766" s="23"/>
      <c r="D1766" s="23"/>
    </row>
    <row r="1767" spans="3:4" x14ac:dyDescent="0.2">
      <c r="C1767" s="23"/>
      <c r="D1767" s="23"/>
    </row>
    <row r="1768" spans="3:4" x14ac:dyDescent="0.2">
      <c r="C1768" s="23"/>
      <c r="D1768" s="23"/>
    </row>
    <row r="1769" spans="3:4" x14ac:dyDescent="0.2">
      <c r="C1769" s="23"/>
      <c r="D1769" s="23"/>
    </row>
    <row r="1770" spans="3:4" x14ac:dyDescent="0.2">
      <c r="C1770" s="23"/>
      <c r="D1770" s="23"/>
    </row>
    <row r="1771" spans="3:4" x14ac:dyDescent="0.2">
      <c r="C1771" s="23"/>
      <c r="D1771" s="23"/>
    </row>
    <row r="1772" spans="3:4" x14ac:dyDescent="0.2">
      <c r="C1772" s="23"/>
      <c r="D1772" s="23"/>
    </row>
    <row r="1773" spans="3:4" x14ac:dyDescent="0.2">
      <c r="C1773" s="23"/>
      <c r="D1773" s="23"/>
    </row>
    <row r="1774" spans="3:4" x14ac:dyDescent="0.2">
      <c r="C1774" s="23"/>
      <c r="D1774" s="23"/>
    </row>
    <row r="1775" spans="3:4" x14ac:dyDescent="0.2">
      <c r="C1775" s="23"/>
      <c r="D1775" s="23"/>
    </row>
    <row r="1776" spans="3:4" x14ac:dyDescent="0.2">
      <c r="C1776" s="23"/>
      <c r="D1776" s="23"/>
    </row>
    <row r="1777" spans="3:4" x14ac:dyDescent="0.2">
      <c r="C1777" s="23"/>
      <c r="D1777" s="23"/>
    </row>
    <row r="1778" spans="3:4" x14ac:dyDescent="0.2">
      <c r="C1778" s="23"/>
      <c r="D1778" s="23"/>
    </row>
    <row r="1779" spans="3:4" x14ac:dyDescent="0.2">
      <c r="C1779" s="23"/>
      <c r="D1779" s="23"/>
    </row>
    <row r="1780" spans="3:4" x14ac:dyDescent="0.2">
      <c r="C1780" s="23"/>
      <c r="D1780" s="23"/>
    </row>
    <row r="1781" spans="3:4" x14ac:dyDescent="0.2">
      <c r="C1781" s="23"/>
      <c r="D1781" s="23"/>
    </row>
    <row r="1782" spans="3:4" x14ac:dyDescent="0.2">
      <c r="C1782" s="23"/>
      <c r="D1782" s="23"/>
    </row>
    <row r="1783" spans="3:4" x14ac:dyDescent="0.2">
      <c r="C1783" s="23"/>
      <c r="D1783" s="23"/>
    </row>
    <row r="1784" spans="3:4" x14ac:dyDescent="0.2">
      <c r="C1784" s="23"/>
      <c r="D1784" s="23"/>
    </row>
    <row r="1785" spans="3:4" x14ac:dyDescent="0.2">
      <c r="C1785" s="23"/>
      <c r="D1785" s="23"/>
    </row>
    <row r="1786" spans="3:4" x14ac:dyDescent="0.2">
      <c r="C1786" s="23"/>
      <c r="D1786" s="23"/>
    </row>
    <row r="1787" spans="3:4" x14ac:dyDescent="0.2">
      <c r="C1787" s="23"/>
      <c r="D1787" s="23"/>
    </row>
    <row r="1788" spans="3:4" x14ac:dyDescent="0.2">
      <c r="C1788" s="23"/>
      <c r="D1788" s="23"/>
    </row>
    <row r="1789" spans="3:4" x14ac:dyDescent="0.2">
      <c r="C1789" s="23"/>
      <c r="D1789" s="23"/>
    </row>
    <row r="1790" spans="3:4" x14ac:dyDescent="0.2">
      <c r="C1790" s="23"/>
      <c r="D1790" s="23"/>
    </row>
    <row r="1791" spans="3:4" x14ac:dyDescent="0.2">
      <c r="C1791" s="23"/>
      <c r="D1791" s="23"/>
    </row>
    <row r="1792" spans="3:4" x14ac:dyDescent="0.2">
      <c r="C1792" s="23"/>
      <c r="D1792" s="23"/>
    </row>
    <row r="1793" spans="3:4" x14ac:dyDescent="0.2">
      <c r="C1793" s="23"/>
      <c r="D1793" s="23"/>
    </row>
    <row r="1794" spans="3:4" x14ac:dyDescent="0.2">
      <c r="C1794" s="23"/>
      <c r="D1794" s="23"/>
    </row>
    <row r="1795" spans="3:4" x14ac:dyDescent="0.2">
      <c r="C1795" s="23"/>
      <c r="D1795" s="23"/>
    </row>
    <row r="1796" spans="3:4" x14ac:dyDescent="0.2">
      <c r="C1796" s="23"/>
      <c r="D1796" s="23"/>
    </row>
    <row r="1797" spans="3:4" x14ac:dyDescent="0.2">
      <c r="C1797" s="23"/>
      <c r="D1797" s="23"/>
    </row>
    <row r="1798" spans="3:4" x14ac:dyDescent="0.2">
      <c r="C1798" s="23"/>
      <c r="D1798" s="23"/>
    </row>
    <row r="1799" spans="3:4" x14ac:dyDescent="0.2">
      <c r="C1799" s="23"/>
      <c r="D1799" s="23"/>
    </row>
    <row r="1800" spans="3:4" x14ac:dyDescent="0.2">
      <c r="C1800" s="23"/>
      <c r="D1800" s="23"/>
    </row>
    <row r="1801" spans="3:4" x14ac:dyDescent="0.2">
      <c r="C1801" s="23"/>
      <c r="D1801" s="23"/>
    </row>
    <row r="1802" spans="3:4" x14ac:dyDescent="0.2">
      <c r="C1802" s="23"/>
      <c r="D1802" s="23"/>
    </row>
    <row r="1803" spans="3:4" x14ac:dyDescent="0.2">
      <c r="C1803" s="23"/>
      <c r="D1803" s="23"/>
    </row>
    <row r="1804" spans="3:4" x14ac:dyDescent="0.2">
      <c r="C1804" s="23"/>
      <c r="D1804" s="23"/>
    </row>
    <row r="1805" spans="3:4" x14ac:dyDescent="0.2">
      <c r="C1805" s="23"/>
      <c r="D1805" s="23"/>
    </row>
    <row r="1806" spans="3:4" x14ac:dyDescent="0.2">
      <c r="C1806" s="23"/>
      <c r="D1806" s="23"/>
    </row>
    <row r="1807" spans="3:4" x14ac:dyDescent="0.2">
      <c r="C1807" s="23"/>
      <c r="D1807" s="23"/>
    </row>
    <row r="1808" spans="3:4" x14ac:dyDescent="0.2">
      <c r="C1808" s="23"/>
      <c r="D1808" s="23"/>
    </row>
    <row r="1809" spans="3:4" x14ac:dyDescent="0.2">
      <c r="C1809" s="23"/>
      <c r="D1809" s="23"/>
    </row>
    <row r="1810" spans="3:4" x14ac:dyDescent="0.2">
      <c r="C1810" s="23"/>
      <c r="D1810" s="23"/>
    </row>
    <row r="1811" spans="3:4" x14ac:dyDescent="0.2">
      <c r="C1811" s="23"/>
      <c r="D1811" s="23"/>
    </row>
    <row r="1812" spans="3:4" x14ac:dyDescent="0.2">
      <c r="C1812" s="23"/>
      <c r="D1812" s="23"/>
    </row>
    <row r="1813" spans="3:4" x14ac:dyDescent="0.2">
      <c r="C1813" s="23"/>
      <c r="D1813" s="23"/>
    </row>
    <row r="1814" spans="3:4" x14ac:dyDescent="0.2">
      <c r="C1814" s="23"/>
      <c r="D1814" s="23"/>
    </row>
    <row r="1815" spans="3:4" x14ac:dyDescent="0.2">
      <c r="C1815" s="23"/>
      <c r="D1815" s="23"/>
    </row>
    <row r="1816" spans="3:4" x14ac:dyDescent="0.2">
      <c r="C1816" s="23"/>
      <c r="D1816" s="23"/>
    </row>
    <row r="1817" spans="3:4" x14ac:dyDescent="0.2">
      <c r="C1817" s="23"/>
      <c r="D1817" s="23"/>
    </row>
    <row r="1818" spans="3:4" x14ac:dyDescent="0.2">
      <c r="C1818" s="23"/>
      <c r="D1818" s="23"/>
    </row>
    <row r="1819" spans="3:4" x14ac:dyDescent="0.2">
      <c r="C1819" s="23"/>
      <c r="D1819" s="23"/>
    </row>
    <row r="1820" spans="3:4" x14ac:dyDescent="0.2">
      <c r="C1820" s="23"/>
      <c r="D1820" s="23"/>
    </row>
    <row r="1821" spans="3:4" x14ac:dyDescent="0.2">
      <c r="C1821" s="23"/>
      <c r="D1821" s="23"/>
    </row>
    <row r="1822" spans="3:4" x14ac:dyDescent="0.2">
      <c r="C1822" s="23"/>
      <c r="D1822" s="23"/>
    </row>
    <row r="1823" spans="3:4" x14ac:dyDescent="0.2">
      <c r="C1823" s="23"/>
      <c r="D1823" s="23"/>
    </row>
    <row r="1824" spans="3:4" x14ac:dyDescent="0.2">
      <c r="C1824" s="23"/>
      <c r="D1824" s="23"/>
    </row>
    <row r="1825" spans="3:4" x14ac:dyDescent="0.2">
      <c r="C1825" s="23"/>
      <c r="D1825" s="23"/>
    </row>
    <row r="1826" spans="3:4" x14ac:dyDescent="0.2">
      <c r="C1826" s="23"/>
      <c r="D1826" s="23"/>
    </row>
    <row r="1827" spans="3:4" x14ac:dyDescent="0.2">
      <c r="C1827" s="23"/>
      <c r="D1827" s="23"/>
    </row>
    <row r="1828" spans="3:4" x14ac:dyDescent="0.2">
      <c r="C1828" s="23"/>
      <c r="D1828" s="23"/>
    </row>
    <row r="1829" spans="3:4" x14ac:dyDescent="0.2">
      <c r="C1829" s="23"/>
      <c r="D1829" s="23"/>
    </row>
    <row r="1830" spans="3:4" x14ac:dyDescent="0.2">
      <c r="C1830" s="23"/>
      <c r="D1830" s="23"/>
    </row>
    <row r="1831" spans="3:4" x14ac:dyDescent="0.2">
      <c r="C1831" s="23"/>
      <c r="D1831" s="23"/>
    </row>
    <row r="1832" spans="3:4" x14ac:dyDescent="0.2">
      <c r="C1832" s="23"/>
      <c r="D1832" s="23"/>
    </row>
    <row r="1833" spans="3:4" x14ac:dyDescent="0.2">
      <c r="C1833" s="23"/>
      <c r="D1833" s="23"/>
    </row>
    <row r="1834" spans="3:4" x14ac:dyDescent="0.2">
      <c r="C1834" s="23"/>
      <c r="D1834" s="23"/>
    </row>
    <row r="1835" spans="3:4" x14ac:dyDescent="0.2">
      <c r="C1835" s="23"/>
      <c r="D1835" s="23"/>
    </row>
    <row r="1836" spans="3:4" x14ac:dyDescent="0.2">
      <c r="C1836" s="23"/>
      <c r="D1836" s="23"/>
    </row>
    <row r="1837" spans="3:4" x14ac:dyDescent="0.2">
      <c r="C1837" s="23"/>
      <c r="D1837" s="23"/>
    </row>
    <row r="1838" spans="3:4" x14ac:dyDescent="0.2">
      <c r="C1838" s="23"/>
      <c r="D1838" s="23"/>
    </row>
    <row r="1839" spans="3:4" x14ac:dyDescent="0.2">
      <c r="C1839" s="23"/>
      <c r="D1839" s="23"/>
    </row>
    <row r="1840" spans="3:4" x14ac:dyDescent="0.2">
      <c r="C1840" s="23"/>
      <c r="D1840" s="23"/>
    </row>
    <row r="1841" spans="3:4" x14ac:dyDescent="0.2">
      <c r="C1841" s="23"/>
      <c r="D1841" s="23"/>
    </row>
    <row r="1842" spans="3:4" x14ac:dyDescent="0.2">
      <c r="C1842" s="23"/>
      <c r="D1842" s="23"/>
    </row>
    <row r="1843" spans="3:4" x14ac:dyDescent="0.2">
      <c r="C1843" s="23"/>
      <c r="D1843" s="23"/>
    </row>
    <row r="1844" spans="3:4" x14ac:dyDescent="0.2">
      <c r="C1844" s="23"/>
      <c r="D1844" s="23"/>
    </row>
    <row r="1845" spans="3:4" x14ac:dyDescent="0.2">
      <c r="C1845" s="23"/>
      <c r="D1845" s="23"/>
    </row>
    <row r="1846" spans="3:4" x14ac:dyDescent="0.2">
      <c r="C1846" s="23"/>
      <c r="D1846" s="23"/>
    </row>
    <row r="1847" spans="3:4" x14ac:dyDescent="0.2">
      <c r="C1847" s="23"/>
      <c r="D1847" s="23"/>
    </row>
    <row r="1848" spans="3:4" x14ac:dyDescent="0.2">
      <c r="C1848" s="23"/>
      <c r="D1848" s="23"/>
    </row>
    <row r="1849" spans="3:4" x14ac:dyDescent="0.2">
      <c r="C1849" s="23"/>
      <c r="D1849" s="23"/>
    </row>
    <row r="1850" spans="3:4" x14ac:dyDescent="0.2">
      <c r="C1850" s="23"/>
      <c r="D1850" s="23"/>
    </row>
    <row r="1851" spans="3:4" x14ac:dyDescent="0.2">
      <c r="C1851" s="23"/>
      <c r="D1851" s="23"/>
    </row>
    <row r="1852" spans="3:4" x14ac:dyDescent="0.2">
      <c r="C1852" s="23"/>
      <c r="D1852" s="23"/>
    </row>
    <row r="1853" spans="3:4" x14ac:dyDescent="0.2">
      <c r="C1853" s="23"/>
      <c r="D1853" s="23"/>
    </row>
    <row r="1854" spans="3:4" x14ac:dyDescent="0.2">
      <c r="C1854" s="23"/>
      <c r="D1854" s="23"/>
    </row>
    <row r="1855" spans="3:4" x14ac:dyDescent="0.2">
      <c r="C1855" s="23"/>
      <c r="D1855" s="23"/>
    </row>
    <row r="1856" spans="3:4" x14ac:dyDescent="0.2">
      <c r="C1856" s="23"/>
      <c r="D1856" s="23"/>
    </row>
    <row r="1857" spans="3:4" x14ac:dyDescent="0.2">
      <c r="C1857" s="23"/>
      <c r="D1857" s="23"/>
    </row>
    <row r="1858" spans="3:4" x14ac:dyDescent="0.2">
      <c r="C1858" s="23"/>
      <c r="D1858" s="23"/>
    </row>
    <row r="1859" spans="3:4" x14ac:dyDescent="0.2">
      <c r="C1859" s="23"/>
      <c r="D1859" s="23"/>
    </row>
    <row r="1860" spans="3:4" x14ac:dyDescent="0.2">
      <c r="C1860" s="23"/>
      <c r="D1860" s="23"/>
    </row>
    <row r="1861" spans="3:4" x14ac:dyDescent="0.2">
      <c r="C1861" s="23"/>
      <c r="D1861" s="23"/>
    </row>
    <row r="1862" spans="3:4" x14ac:dyDescent="0.2">
      <c r="C1862" s="23"/>
      <c r="D1862" s="23"/>
    </row>
    <row r="1863" spans="3:4" x14ac:dyDescent="0.2">
      <c r="C1863" s="23"/>
      <c r="D1863" s="23"/>
    </row>
    <row r="1864" spans="3:4" x14ac:dyDescent="0.2">
      <c r="C1864" s="23"/>
      <c r="D1864" s="23"/>
    </row>
    <row r="1865" spans="3:4" x14ac:dyDescent="0.2">
      <c r="C1865" s="23"/>
      <c r="D1865" s="23"/>
    </row>
    <row r="1866" spans="3:4" x14ac:dyDescent="0.2">
      <c r="C1866" s="23"/>
      <c r="D1866" s="23"/>
    </row>
    <row r="1867" spans="3:4" x14ac:dyDescent="0.2">
      <c r="C1867" s="23"/>
      <c r="D1867" s="23"/>
    </row>
    <row r="1868" spans="3:4" x14ac:dyDescent="0.2">
      <c r="C1868" s="23"/>
      <c r="D1868" s="23"/>
    </row>
    <row r="1869" spans="3:4" x14ac:dyDescent="0.2">
      <c r="C1869" s="23"/>
      <c r="D1869" s="23"/>
    </row>
    <row r="1870" spans="3:4" x14ac:dyDescent="0.2">
      <c r="C1870" s="23"/>
      <c r="D1870" s="23"/>
    </row>
    <row r="1871" spans="3:4" x14ac:dyDescent="0.2">
      <c r="C1871" s="23"/>
      <c r="D1871" s="23"/>
    </row>
    <row r="1872" spans="3:4" x14ac:dyDescent="0.2">
      <c r="C1872" s="23"/>
      <c r="D1872" s="23"/>
    </row>
    <row r="1873" spans="3:4" x14ac:dyDescent="0.2">
      <c r="C1873" s="23"/>
      <c r="D1873" s="23"/>
    </row>
    <row r="1874" spans="3:4" x14ac:dyDescent="0.2">
      <c r="C1874" s="23"/>
      <c r="D1874" s="23"/>
    </row>
    <row r="1875" spans="3:4" x14ac:dyDescent="0.2">
      <c r="C1875" s="23"/>
      <c r="D1875" s="23"/>
    </row>
    <row r="1876" spans="3:4" x14ac:dyDescent="0.2">
      <c r="C1876" s="23"/>
      <c r="D1876" s="23"/>
    </row>
    <row r="1877" spans="3:4" x14ac:dyDescent="0.2">
      <c r="C1877" s="23"/>
      <c r="D1877" s="23"/>
    </row>
    <row r="1878" spans="3:4" x14ac:dyDescent="0.2">
      <c r="C1878" s="23"/>
      <c r="D1878" s="23"/>
    </row>
    <row r="1879" spans="3:4" x14ac:dyDescent="0.2">
      <c r="C1879" s="23"/>
      <c r="D1879" s="23"/>
    </row>
    <row r="1880" spans="3:4" x14ac:dyDescent="0.2">
      <c r="C1880" s="23"/>
      <c r="D1880" s="23"/>
    </row>
    <row r="1881" spans="3:4" x14ac:dyDescent="0.2">
      <c r="C1881" s="23"/>
      <c r="D1881" s="23"/>
    </row>
    <row r="1882" spans="3:4" x14ac:dyDescent="0.2">
      <c r="C1882" s="23"/>
      <c r="D1882" s="23"/>
    </row>
    <row r="1883" spans="3:4" x14ac:dyDescent="0.2">
      <c r="C1883" s="23"/>
      <c r="D1883" s="23"/>
    </row>
    <row r="1884" spans="3:4" x14ac:dyDescent="0.2">
      <c r="C1884" s="23"/>
      <c r="D1884" s="23"/>
    </row>
    <row r="1885" spans="3:4" x14ac:dyDescent="0.2">
      <c r="C1885" s="23"/>
      <c r="D1885" s="23"/>
    </row>
    <row r="1886" spans="3:4" x14ac:dyDescent="0.2">
      <c r="C1886" s="23"/>
      <c r="D1886" s="23"/>
    </row>
    <row r="1887" spans="3:4" x14ac:dyDescent="0.2">
      <c r="C1887" s="23"/>
      <c r="D1887" s="23"/>
    </row>
    <row r="1888" spans="3:4" x14ac:dyDescent="0.2">
      <c r="C1888" s="23"/>
      <c r="D1888" s="23"/>
    </row>
    <row r="1889" spans="3:4" x14ac:dyDescent="0.2">
      <c r="C1889" s="23"/>
      <c r="D1889" s="23"/>
    </row>
    <row r="1890" spans="3:4" x14ac:dyDescent="0.2">
      <c r="C1890" s="23"/>
      <c r="D1890" s="23"/>
    </row>
    <row r="1891" spans="3:4" x14ac:dyDescent="0.2">
      <c r="C1891" s="23"/>
      <c r="D1891" s="23"/>
    </row>
    <row r="1892" spans="3:4" x14ac:dyDescent="0.2">
      <c r="C1892" s="23"/>
      <c r="D1892" s="23"/>
    </row>
    <row r="1893" spans="3:4" x14ac:dyDescent="0.2">
      <c r="C1893" s="23"/>
      <c r="D1893" s="23"/>
    </row>
    <row r="1894" spans="3:4" x14ac:dyDescent="0.2">
      <c r="C1894" s="23"/>
      <c r="D1894" s="23"/>
    </row>
    <row r="1895" spans="3:4" x14ac:dyDescent="0.2">
      <c r="C1895" s="23"/>
      <c r="D1895" s="23"/>
    </row>
    <row r="1896" spans="3:4" x14ac:dyDescent="0.2">
      <c r="C1896" s="23"/>
      <c r="D1896" s="23"/>
    </row>
    <row r="1897" spans="3:4" x14ac:dyDescent="0.2">
      <c r="C1897" s="23"/>
      <c r="D1897" s="23"/>
    </row>
    <row r="1898" spans="3:4" x14ac:dyDescent="0.2">
      <c r="C1898" s="23"/>
      <c r="D1898" s="23"/>
    </row>
    <row r="1899" spans="3:4" x14ac:dyDescent="0.2">
      <c r="C1899" s="23"/>
      <c r="D1899" s="23"/>
    </row>
    <row r="1900" spans="3:4" x14ac:dyDescent="0.2">
      <c r="C1900" s="23"/>
      <c r="D1900" s="23"/>
    </row>
    <row r="1901" spans="3:4" x14ac:dyDescent="0.2">
      <c r="C1901" s="23"/>
      <c r="D1901" s="23"/>
    </row>
    <row r="1902" spans="3:4" x14ac:dyDescent="0.2">
      <c r="C1902" s="23"/>
      <c r="D1902" s="23"/>
    </row>
    <row r="1903" spans="3:4" x14ac:dyDescent="0.2">
      <c r="C1903" s="23"/>
      <c r="D1903" s="23"/>
    </row>
    <row r="1904" spans="3:4" x14ac:dyDescent="0.2">
      <c r="C1904" s="23"/>
      <c r="D1904" s="23"/>
    </row>
    <row r="1905" spans="3:4" x14ac:dyDescent="0.2">
      <c r="C1905" s="23"/>
      <c r="D1905" s="23"/>
    </row>
    <row r="1906" spans="3:4" x14ac:dyDescent="0.2">
      <c r="C1906" s="23"/>
      <c r="D1906" s="23"/>
    </row>
    <row r="1907" spans="3:4" x14ac:dyDescent="0.2">
      <c r="C1907" s="23"/>
      <c r="D1907" s="23"/>
    </row>
    <row r="1908" spans="3:4" x14ac:dyDescent="0.2">
      <c r="C1908" s="23"/>
      <c r="D1908" s="23"/>
    </row>
    <row r="1909" spans="3:4" x14ac:dyDescent="0.2">
      <c r="C1909" s="23"/>
      <c r="D1909" s="23"/>
    </row>
    <row r="1910" spans="3:4" x14ac:dyDescent="0.2">
      <c r="C1910" s="23"/>
      <c r="D1910" s="23"/>
    </row>
    <row r="1911" spans="3:4" x14ac:dyDescent="0.2">
      <c r="C1911" s="23"/>
      <c r="D1911" s="23"/>
    </row>
    <row r="1912" spans="3:4" x14ac:dyDescent="0.2">
      <c r="C1912" s="23"/>
      <c r="D1912" s="23"/>
    </row>
    <row r="1913" spans="3:4" x14ac:dyDescent="0.2">
      <c r="C1913" s="23"/>
      <c r="D1913" s="23"/>
    </row>
    <row r="1914" spans="3:4" x14ac:dyDescent="0.2">
      <c r="C1914" s="23"/>
      <c r="D1914" s="23"/>
    </row>
    <row r="1915" spans="3:4" x14ac:dyDescent="0.2">
      <c r="C1915" s="23"/>
      <c r="D1915" s="23"/>
    </row>
    <row r="1916" spans="3:4" x14ac:dyDescent="0.2">
      <c r="C1916" s="23"/>
      <c r="D1916" s="23"/>
    </row>
    <row r="1917" spans="3:4" x14ac:dyDescent="0.2">
      <c r="C1917" s="23"/>
      <c r="D1917" s="23"/>
    </row>
    <row r="1918" spans="3:4" x14ac:dyDescent="0.2">
      <c r="C1918" s="23"/>
      <c r="D1918" s="23"/>
    </row>
    <row r="1919" spans="3:4" x14ac:dyDescent="0.2">
      <c r="C1919" s="23"/>
      <c r="D1919" s="23"/>
    </row>
    <row r="1920" spans="3:4" x14ac:dyDescent="0.2">
      <c r="C1920" s="23"/>
      <c r="D1920" s="23"/>
    </row>
    <row r="1921" spans="3:4" x14ac:dyDescent="0.2">
      <c r="C1921" s="23"/>
      <c r="D1921" s="23"/>
    </row>
    <row r="1922" spans="3:4" x14ac:dyDescent="0.2">
      <c r="C1922" s="23"/>
      <c r="D1922" s="23"/>
    </row>
    <row r="1923" spans="3:4" x14ac:dyDescent="0.2">
      <c r="C1923" s="23"/>
      <c r="D1923" s="23"/>
    </row>
    <row r="1924" spans="3:4" x14ac:dyDescent="0.2">
      <c r="C1924" s="23"/>
      <c r="D1924" s="23"/>
    </row>
    <row r="1925" spans="3:4" x14ac:dyDescent="0.2">
      <c r="C1925" s="23"/>
      <c r="D1925" s="23"/>
    </row>
    <row r="1926" spans="3:4" x14ac:dyDescent="0.2">
      <c r="C1926" s="23"/>
      <c r="D1926" s="23"/>
    </row>
    <row r="1927" spans="3:4" x14ac:dyDescent="0.2">
      <c r="C1927" s="23"/>
      <c r="D1927" s="23"/>
    </row>
    <row r="1928" spans="3:4" x14ac:dyDescent="0.2">
      <c r="C1928" s="23"/>
      <c r="D1928" s="23"/>
    </row>
    <row r="1929" spans="3:4" x14ac:dyDescent="0.2">
      <c r="C1929" s="23"/>
      <c r="D1929" s="23"/>
    </row>
    <row r="1930" spans="3:4" x14ac:dyDescent="0.2">
      <c r="C1930" s="23"/>
      <c r="D1930" s="23"/>
    </row>
    <row r="1931" spans="3:4" x14ac:dyDescent="0.2">
      <c r="C1931" s="23"/>
      <c r="D1931" s="23"/>
    </row>
    <row r="1932" spans="3:4" x14ac:dyDescent="0.2">
      <c r="C1932" s="23"/>
      <c r="D1932" s="23"/>
    </row>
    <row r="1933" spans="3:4" x14ac:dyDescent="0.2">
      <c r="C1933" s="23"/>
      <c r="D1933" s="23"/>
    </row>
    <row r="1934" spans="3:4" x14ac:dyDescent="0.2">
      <c r="C1934" s="23"/>
      <c r="D1934" s="23"/>
    </row>
    <row r="1935" spans="3:4" x14ac:dyDescent="0.2">
      <c r="C1935" s="23"/>
      <c r="D1935" s="23"/>
    </row>
    <row r="1936" spans="3:4" x14ac:dyDescent="0.2">
      <c r="C1936" s="23"/>
      <c r="D1936" s="23"/>
    </row>
    <row r="1937" spans="3:4" x14ac:dyDescent="0.2">
      <c r="C1937" s="23"/>
      <c r="D1937" s="23"/>
    </row>
    <row r="1938" spans="3:4" x14ac:dyDescent="0.2">
      <c r="C1938" s="23"/>
      <c r="D1938" s="23"/>
    </row>
    <row r="1939" spans="3:4" x14ac:dyDescent="0.2">
      <c r="C1939" s="23"/>
      <c r="D1939" s="23"/>
    </row>
    <row r="1940" spans="3:4" x14ac:dyDescent="0.2">
      <c r="C1940" s="23"/>
      <c r="D1940" s="23"/>
    </row>
    <row r="1941" spans="3:4" x14ac:dyDescent="0.2">
      <c r="C1941" s="23"/>
      <c r="D1941" s="23"/>
    </row>
    <row r="1942" spans="3:4" x14ac:dyDescent="0.2">
      <c r="C1942" s="23"/>
      <c r="D1942" s="23"/>
    </row>
    <row r="1943" spans="3:4" x14ac:dyDescent="0.2">
      <c r="C1943" s="23"/>
      <c r="D1943" s="23"/>
    </row>
    <row r="1944" spans="3:4" x14ac:dyDescent="0.2">
      <c r="C1944" s="23"/>
      <c r="D1944" s="23"/>
    </row>
    <row r="1945" spans="3:4" x14ac:dyDescent="0.2">
      <c r="C1945" s="23"/>
      <c r="D1945" s="23"/>
    </row>
    <row r="1946" spans="3:4" x14ac:dyDescent="0.2">
      <c r="C1946" s="23"/>
      <c r="D1946" s="23"/>
    </row>
    <row r="1947" spans="3:4" x14ac:dyDescent="0.2">
      <c r="C1947" s="23"/>
      <c r="D1947" s="23"/>
    </row>
    <row r="1948" spans="3:4" x14ac:dyDescent="0.2">
      <c r="C1948" s="23"/>
      <c r="D1948" s="23"/>
    </row>
    <row r="1949" spans="3:4" x14ac:dyDescent="0.2">
      <c r="C1949" s="23"/>
      <c r="D1949" s="23"/>
    </row>
    <row r="1950" spans="3:4" x14ac:dyDescent="0.2">
      <c r="C1950" s="23"/>
      <c r="D1950" s="23"/>
    </row>
    <row r="1951" spans="3:4" x14ac:dyDescent="0.2">
      <c r="C1951" s="23"/>
      <c r="D1951" s="23"/>
    </row>
    <row r="1952" spans="3:4" x14ac:dyDescent="0.2">
      <c r="C1952" s="23"/>
      <c r="D1952" s="23"/>
    </row>
    <row r="1953" spans="3:4" x14ac:dyDescent="0.2">
      <c r="C1953" s="23"/>
      <c r="D1953" s="23"/>
    </row>
    <row r="1954" spans="3:4" x14ac:dyDescent="0.2">
      <c r="C1954" s="23"/>
      <c r="D1954" s="23"/>
    </row>
    <row r="1955" spans="3:4" x14ac:dyDescent="0.2">
      <c r="C1955" s="23"/>
      <c r="D1955" s="23"/>
    </row>
    <row r="1956" spans="3:4" x14ac:dyDescent="0.2">
      <c r="C1956" s="23"/>
      <c r="D1956" s="23"/>
    </row>
    <row r="1957" spans="3:4" x14ac:dyDescent="0.2">
      <c r="C1957" s="23"/>
      <c r="D1957" s="23"/>
    </row>
    <row r="1958" spans="3:4" x14ac:dyDescent="0.2">
      <c r="C1958" s="23"/>
      <c r="D1958" s="23"/>
    </row>
    <row r="1959" spans="3:4" x14ac:dyDescent="0.2">
      <c r="C1959" s="23"/>
      <c r="D1959" s="23"/>
    </row>
    <row r="1960" spans="3:4" x14ac:dyDescent="0.2">
      <c r="C1960" s="23"/>
      <c r="D1960" s="23"/>
    </row>
    <row r="1961" spans="3:4" x14ac:dyDescent="0.2">
      <c r="C1961" s="23"/>
      <c r="D1961" s="23"/>
    </row>
    <row r="1962" spans="3:4" x14ac:dyDescent="0.2">
      <c r="C1962" s="23"/>
      <c r="D1962" s="23"/>
    </row>
    <row r="1963" spans="3:4" x14ac:dyDescent="0.2">
      <c r="C1963" s="23"/>
      <c r="D1963" s="23"/>
    </row>
    <row r="1964" spans="3:4" x14ac:dyDescent="0.2">
      <c r="C1964" s="23"/>
      <c r="D1964" s="23"/>
    </row>
    <row r="1965" spans="3:4" x14ac:dyDescent="0.2">
      <c r="C1965" s="23"/>
      <c r="D1965" s="23"/>
    </row>
    <row r="1966" spans="3:4" x14ac:dyDescent="0.2">
      <c r="C1966" s="23"/>
      <c r="D1966" s="23"/>
    </row>
    <row r="1967" spans="3:4" x14ac:dyDescent="0.2">
      <c r="C1967" s="23"/>
      <c r="D1967" s="23"/>
    </row>
    <row r="1968" spans="3:4" x14ac:dyDescent="0.2">
      <c r="C1968" s="23"/>
      <c r="D1968" s="23"/>
    </row>
    <row r="1969" spans="3:4" x14ac:dyDescent="0.2">
      <c r="C1969" s="23"/>
      <c r="D1969" s="23"/>
    </row>
    <row r="1970" spans="3:4" x14ac:dyDescent="0.2">
      <c r="C1970" s="23"/>
      <c r="D1970" s="23"/>
    </row>
    <row r="1971" spans="3:4" x14ac:dyDescent="0.2">
      <c r="C1971" s="23"/>
      <c r="D1971" s="23"/>
    </row>
    <row r="1972" spans="3:4" x14ac:dyDescent="0.2">
      <c r="C1972" s="23"/>
      <c r="D1972" s="23"/>
    </row>
    <row r="1973" spans="3:4" x14ac:dyDescent="0.2">
      <c r="C1973" s="23"/>
      <c r="D1973" s="23"/>
    </row>
    <row r="1974" spans="3:4" x14ac:dyDescent="0.2">
      <c r="C1974" s="23"/>
      <c r="D1974" s="23"/>
    </row>
    <row r="1975" spans="3:4" x14ac:dyDescent="0.2">
      <c r="C1975" s="23"/>
      <c r="D1975" s="23"/>
    </row>
    <row r="1976" spans="3:4" x14ac:dyDescent="0.2">
      <c r="C1976" s="23"/>
      <c r="D1976" s="23"/>
    </row>
    <row r="1977" spans="3:4" x14ac:dyDescent="0.2">
      <c r="C1977" s="23"/>
      <c r="D1977" s="23"/>
    </row>
    <row r="1978" spans="3:4" x14ac:dyDescent="0.2">
      <c r="C1978" s="23"/>
      <c r="D1978" s="23"/>
    </row>
    <row r="1979" spans="3:4" x14ac:dyDescent="0.2">
      <c r="C1979" s="23"/>
      <c r="D1979" s="23"/>
    </row>
    <row r="1980" spans="3:4" x14ac:dyDescent="0.2">
      <c r="C1980" s="23"/>
      <c r="D1980" s="23"/>
    </row>
    <row r="1981" spans="3:4" x14ac:dyDescent="0.2">
      <c r="C1981" s="23"/>
      <c r="D1981" s="23"/>
    </row>
    <row r="1982" spans="3:4" x14ac:dyDescent="0.2">
      <c r="C1982" s="23"/>
      <c r="D1982" s="23"/>
    </row>
    <row r="1983" spans="3:4" x14ac:dyDescent="0.2">
      <c r="C1983" s="23"/>
      <c r="D1983" s="23"/>
    </row>
    <row r="1984" spans="3:4" x14ac:dyDescent="0.2">
      <c r="C1984" s="23"/>
      <c r="D1984" s="23"/>
    </row>
    <row r="1985" spans="3:4" x14ac:dyDescent="0.2">
      <c r="C1985" s="23"/>
      <c r="D1985" s="23"/>
    </row>
    <row r="1986" spans="3:4" x14ac:dyDescent="0.2">
      <c r="C1986" s="23"/>
      <c r="D1986" s="23"/>
    </row>
    <row r="1987" spans="3:4" x14ac:dyDescent="0.2">
      <c r="C1987" s="23"/>
      <c r="D1987" s="23"/>
    </row>
    <row r="1988" spans="3:4" x14ac:dyDescent="0.2">
      <c r="C1988" s="23"/>
      <c r="D1988" s="23"/>
    </row>
    <row r="1989" spans="3:4" x14ac:dyDescent="0.2">
      <c r="C1989" s="23"/>
      <c r="D1989" s="23"/>
    </row>
    <row r="1990" spans="3:4" x14ac:dyDescent="0.2">
      <c r="C1990" s="23"/>
      <c r="D1990" s="23"/>
    </row>
    <row r="1991" spans="3:4" x14ac:dyDescent="0.2">
      <c r="C1991" s="23"/>
      <c r="D1991" s="23"/>
    </row>
    <row r="1992" spans="3:4" x14ac:dyDescent="0.2">
      <c r="C1992" s="23"/>
      <c r="D1992" s="23"/>
    </row>
    <row r="1993" spans="3:4" x14ac:dyDescent="0.2">
      <c r="C1993" s="23"/>
      <c r="D1993" s="23"/>
    </row>
    <row r="1994" spans="3:4" x14ac:dyDescent="0.2">
      <c r="C1994" s="23"/>
      <c r="D1994" s="23"/>
    </row>
    <row r="1995" spans="3:4" x14ac:dyDescent="0.2">
      <c r="C1995" s="23"/>
      <c r="D1995" s="23"/>
    </row>
    <row r="1996" spans="3:4" x14ac:dyDescent="0.2">
      <c r="C1996" s="23"/>
      <c r="D1996" s="23"/>
    </row>
    <row r="1997" spans="3:4" x14ac:dyDescent="0.2">
      <c r="C1997" s="23"/>
      <c r="D1997" s="23"/>
    </row>
    <row r="1998" spans="3:4" x14ac:dyDescent="0.2">
      <c r="C1998" s="23"/>
      <c r="D1998" s="23"/>
    </row>
    <row r="1999" spans="3:4" x14ac:dyDescent="0.2">
      <c r="C1999" s="23"/>
      <c r="D1999" s="23"/>
    </row>
    <row r="2000" spans="3:4" x14ac:dyDescent="0.2">
      <c r="C2000" s="23"/>
      <c r="D2000" s="23"/>
    </row>
    <row r="2001" spans="3:4" x14ac:dyDescent="0.2">
      <c r="C2001" s="23"/>
      <c r="D2001" s="23"/>
    </row>
    <row r="2002" spans="3:4" x14ac:dyDescent="0.2">
      <c r="C2002" s="23"/>
      <c r="D2002" s="23"/>
    </row>
    <row r="2003" spans="3:4" x14ac:dyDescent="0.2">
      <c r="C2003" s="23"/>
      <c r="D2003" s="23"/>
    </row>
    <row r="2004" spans="3:4" x14ac:dyDescent="0.2">
      <c r="C2004" s="23"/>
      <c r="D2004" s="23"/>
    </row>
    <row r="2005" spans="3:4" x14ac:dyDescent="0.2">
      <c r="C2005" s="23"/>
      <c r="D2005" s="23"/>
    </row>
    <row r="2006" spans="3:4" x14ac:dyDescent="0.2">
      <c r="C2006" s="23"/>
      <c r="D2006" s="23"/>
    </row>
    <row r="2007" spans="3:4" x14ac:dyDescent="0.2">
      <c r="C2007" s="23"/>
      <c r="D2007" s="23"/>
    </row>
    <row r="2008" spans="3:4" x14ac:dyDescent="0.2">
      <c r="C2008" s="23"/>
      <c r="D2008" s="23"/>
    </row>
    <row r="2009" spans="3:4" x14ac:dyDescent="0.2">
      <c r="C2009" s="23"/>
      <c r="D2009" s="23"/>
    </row>
    <row r="2010" spans="3:4" x14ac:dyDescent="0.2">
      <c r="C2010" s="23"/>
      <c r="D2010" s="23"/>
    </row>
    <row r="2011" spans="3:4" x14ac:dyDescent="0.2">
      <c r="C2011" s="23"/>
      <c r="D2011" s="23"/>
    </row>
    <row r="2012" spans="3:4" x14ac:dyDescent="0.2">
      <c r="C2012" s="23"/>
      <c r="D2012" s="23"/>
    </row>
    <row r="2013" spans="3:4" x14ac:dyDescent="0.2">
      <c r="C2013" s="23"/>
      <c r="D2013" s="23"/>
    </row>
    <row r="2014" spans="3:4" x14ac:dyDescent="0.2">
      <c r="C2014" s="23"/>
      <c r="D2014" s="23"/>
    </row>
    <row r="2015" spans="3:4" x14ac:dyDescent="0.2">
      <c r="C2015" s="23"/>
      <c r="D2015" s="23"/>
    </row>
    <row r="2016" spans="3:4" x14ac:dyDescent="0.2">
      <c r="C2016" s="23"/>
      <c r="D2016" s="23"/>
    </row>
    <row r="2017" spans="3:4" x14ac:dyDescent="0.2">
      <c r="C2017" s="23"/>
      <c r="D2017" s="23"/>
    </row>
    <row r="2018" spans="3:4" x14ac:dyDescent="0.2">
      <c r="C2018" s="23"/>
      <c r="D2018" s="23"/>
    </row>
    <row r="2019" spans="3:4" x14ac:dyDescent="0.2">
      <c r="C2019" s="23"/>
      <c r="D2019" s="23"/>
    </row>
    <row r="2020" spans="3:4" x14ac:dyDescent="0.2">
      <c r="C2020" s="23"/>
      <c r="D2020" s="23"/>
    </row>
    <row r="2021" spans="3:4" x14ac:dyDescent="0.2">
      <c r="C2021" s="23"/>
      <c r="D2021" s="23"/>
    </row>
    <row r="2022" spans="3:4" x14ac:dyDescent="0.2">
      <c r="C2022" s="23"/>
      <c r="D2022" s="23"/>
    </row>
    <row r="2023" spans="3:4" x14ac:dyDescent="0.2">
      <c r="C2023" s="23"/>
      <c r="D2023" s="23"/>
    </row>
    <row r="2024" spans="3:4" x14ac:dyDescent="0.2">
      <c r="C2024" s="23"/>
      <c r="D2024" s="23"/>
    </row>
    <row r="2025" spans="3:4" x14ac:dyDescent="0.2">
      <c r="C2025" s="23"/>
      <c r="D2025" s="23"/>
    </row>
    <row r="2026" spans="3:4" x14ac:dyDescent="0.2">
      <c r="C2026" s="23"/>
      <c r="D2026" s="23"/>
    </row>
    <row r="2027" spans="3:4" x14ac:dyDescent="0.2">
      <c r="C2027" s="23"/>
      <c r="D2027" s="23"/>
    </row>
    <row r="2028" spans="3:4" x14ac:dyDescent="0.2">
      <c r="C2028" s="23"/>
      <c r="D2028" s="23"/>
    </row>
    <row r="2029" spans="3:4" x14ac:dyDescent="0.2">
      <c r="C2029" s="23"/>
      <c r="D2029" s="23"/>
    </row>
    <row r="2030" spans="3:4" x14ac:dyDescent="0.2">
      <c r="C2030" s="23"/>
      <c r="D2030" s="23"/>
    </row>
    <row r="2031" spans="3:4" x14ac:dyDescent="0.2">
      <c r="C2031" s="23"/>
      <c r="D2031" s="23"/>
    </row>
    <row r="2032" spans="3:4" x14ac:dyDescent="0.2">
      <c r="C2032" s="23"/>
      <c r="D2032" s="23"/>
    </row>
    <row r="2033" spans="3:4" x14ac:dyDescent="0.2">
      <c r="C2033" s="23"/>
      <c r="D2033" s="23"/>
    </row>
    <row r="2034" spans="3:4" x14ac:dyDescent="0.2">
      <c r="C2034" s="23"/>
      <c r="D2034" s="23"/>
    </row>
    <row r="2035" spans="3:4" x14ac:dyDescent="0.2">
      <c r="C2035" s="23"/>
      <c r="D2035" s="23"/>
    </row>
    <row r="2036" spans="3:4" x14ac:dyDescent="0.2">
      <c r="C2036" s="23"/>
      <c r="D2036" s="23"/>
    </row>
    <row r="2037" spans="3:4" x14ac:dyDescent="0.2">
      <c r="C2037" s="23"/>
      <c r="D2037" s="23"/>
    </row>
    <row r="2038" spans="3:4" x14ac:dyDescent="0.2">
      <c r="C2038" s="23"/>
      <c r="D2038" s="23"/>
    </row>
    <row r="2039" spans="3:4" x14ac:dyDescent="0.2">
      <c r="C2039" s="23"/>
      <c r="D2039" s="23"/>
    </row>
    <row r="2040" spans="3:4" x14ac:dyDescent="0.2">
      <c r="C2040" s="23"/>
      <c r="D2040" s="23"/>
    </row>
    <row r="2041" spans="3:4" x14ac:dyDescent="0.2">
      <c r="C2041" s="23"/>
      <c r="D2041" s="23"/>
    </row>
    <row r="2042" spans="3:4" x14ac:dyDescent="0.2">
      <c r="C2042" s="23"/>
      <c r="D2042" s="23"/>
    </row>
    <row r="2043" spans="3:4" x14ac:dyDescent="0.2">
      <c r="C2043" s="23"/>
      <c r="D2043" s="23"/>
    </row>
    <row r="2044" spans="3:4" x14ac:dyDescent="0.2">
      <c r="C2044" s="23"/>
      <c r="D2044" s="23"/>
    </row>
    <row r="2045" spans="3:4" x14ac:dyDescent="0.2">
      <c r="C2045" s="23"/>
      <c r="D2045" s="23"/>
    </row>
    <row r="2046" spans="3:4" x14ac:dyDescent="0.2">
      <c r="C2046" s="23"/>
      <c r="D2046" s="23"/>
    </row>
    <row r="2047" spans="3:4" x14ac:dyDescent="0.2">
      <c r="C2047" s="23"/>
      <c r="D2047" s="23"/>
    </row>
    <row r="2048" spans="3:4" x14ac:dyDescent="0.2">
      <c r="C2048" s="23"/>
      <c r="D2048" s="23"/>
    </row>
    <row r="2049" spans="3:4" x14ac:dyDescent="0.2">
      <c r="C2049" s="23"/>
      <c r="D2049" s="23"/>
    </row>
    <row r="2050" spans="3:4" x14ac:dyDescent="0.2">
      <c r="C2050" s="23"/>
      <c r="D2050" s="23"/>
    </row>
    <row r="2051" spans="3:4" x14ac:dyDescent="0.2">
      <c r="C2051" s="23"/>
      <c r="D2051" s="23"/>
    </row>
    <row r="2052" spans="3:4" x14ac:dyDescent="0.2">
      <c r="C2052" s="23"/>
      <c r="D2052" s="23"/>
    </row>
    <row r="2053" spans="3:4" x14ac:dyDescent="0.2">
      <c r="C2053" s="23"/>
      <c r="D2053" s="23"/>
    </row>
    <row r="2054" spans="3:4" x14ac:dyDescent="0.2">
      <c r="C2054" s="23"/>
      <c r="D2054" s="23"/>
    </row>
    <row r="2055" spans="3:4" x14ac:dyDescent="0.2">
      <c r="C2055" s="23"/>
      <c r="D2055" s="23"/>
    </row>
    <row r="2056" spans="3:4" x14ac:dyDescent="0.2">
      <c r="C2056" s="23"/>
      <c r="D2056" s="23"/>
    </row>
    <row r="2057" spans="3:4" x14ac:dyDescent="0.2">
      <c r="C2057" s="23"/>
      <c r="D2057" s="23"/>
    </row>
    <row r="2058" spans="3:4" x14ac:dyDescent="0.2">
      <c r="C2058" s="23"/>
      <c r="D2058" s="23"/>
    </row>
    <row r="2059" spans="3:4" x14ac:dyDescent="0.2">
      <c r="C2059" s="23"/>
      <c r="D2059" s="23"/>
    </row>
    <row r="2060" spans="3:4" x14ac:dyDescent="0.2">
      <c r="C2060" s="23"/>
      <c r="D2060" s="23"/>
    </row>
    <row r="2061" spans="3:4" x14ac:dyDescent="0.2">
      <c r="C2061" s="23"/>
      <c r="D2061" s="23"/>
    </row>
    <row r="2062" spans="3:4" x14ac:dyDescent="0.2">
      <c r="C2062" s="23"/>
      <c r="D2062" s="23"/>
    </row>
    <row r="2063" spans="3:4" x14ac:dyDescent="0.2">
      <c r="C2063" s="23"/>
      <c r="D2063" s="23"/>
    </row>
    <row r="2064" spans="3:4" x14ac:dyDescent="0.2">
      <c r="C2064" s="23"/>
      <c r="D2064" s="23"/>
    </row>
    <row r="2065" spans="3:4" x14ac:dyDescent="0.2">
      <c r="C2065" s="23"/>
      <c r="D2065" s="23"/>
    </row>
    <row r="2066" spans="3:4" x14ac:dyDescent="0.2">
      <c r="C2066" s="23"/>
      <c r="D2066" s="23"/>
    </row>
    <row r="2067" spans="3:4" x14ac:dyDescent="0.2">
      <c r="C2067" s="23"/>
      <c r="D2067" s="23"/>
    </row>
    <row r="2068" spans="3:4" x14ac:dyDescent="0.2">
      <c r="C2068" s="23"/>
      <c r="D2068" s="23"/>
    </row>
    <row r="2069" spans="3:4" x14ac:dyDescent="0.2">
      <c r="C2069" s="23"/>
      <c r="D2069" s="23"/>
    </row>
    <row r="2070" spans="3:4" x14ac:dyDescent="0.2">
      <c r="C2070" s="23"/>
      <c r="D2070" s="23"/>
    </row>
    <row r="2071" spans="3:4" x14ac:dyDescent="0.2">
      <c r="C2071" s="23"/>
      <c r="D2071" s="23"/>
    </row>
    <row r="2072" spans="3:4" x14ac:dyDescent="0.2">
      <c r="C2072" s="23"/>
      <c r="D2072" s="23"/>
    </row>
    <row r="2073" spans="3:4" x14ac:dyDescent="0.2">
      <c r="C2073" s="23"/>
      <c r="D2073" s="23"/>
    </row>
    <row r="2074" spans="3:4" x14ac:dyDescent="0.2">
      <c r="C2074" s="23"/>
      <c r="D2074" s="23"/>
    </row>
    <row r="2075" spans="3:4" x14ac:dyDescent="0.2">
      <c r="C2075" s="23"/>
      <c r="D2075" s="23"/>
    </row>
    <row r="2076" spans="3:4" x14ac:dyDescent="0.2">
      <c r="C2076" s="23"/>
      <c r="D2076" s="23"/>
    </row>
    <row r="2077" spans="3:4" x14ac:dyDescent="0.2">
      <c r="C2077" s="23"/>
      <c r="D2077" s="23"/>
    </row>
    <row r="2078" spans="3:4" x14ac:dyDescent="0.2">
      <c r="C2078" s="23"/>
      <c r="D2078" s="23"/>
    </row>
    <row r="2079" spans="3:4" x14ac:dyDescent="0.2">
      <c r="C2079" s="23"/>
      <c r="D2079" s="23"/>
    </row>
    <row r="2080" spans="3:4" x14ac:dyDescent="0.2">
      <c r="C2080" s="23"/>
      <c r="D2080" s="23"/>
    </row>
    <row r="2081" spans="3:4" x14ac:dyDescent="0.2">
      <c r="C2081" s="23"/>
      <c r="D2081" s="23"/>
    </row>
    <row r="2082" spans="3:4" x14ac:dyDescent="0.2">
      <c r="C2082" s="23"/>
      <c r="D2082" s="23"/>
    </row>
    <row r="2083" spans="3:4" x14ac:dyDescent="0.2">
      <c r="C2083" s="23"/>
      <c r="D2083" s="23"/>
    </row>
    <row r="2084" spans="3:4" x14ac:dyDescent="0.2">
      <c r="C2084" s="23"/>
      <c r="D2084" s="23"/>
    </row>
    <row r="2085" spans="3:4" x14ac:dyDescent="0.2">
      <c r="C2085" s="23"/>
      <c r="D2085" s="23"/>
    </row>
    <row r="2086" spans="3:4" x14ac:dyDescent="0.2">
      <c r="C2086" s="23"/>
      <c r="D2086" s="23"/>
    </row>
    <row r="2087" spans="3:4" x14ac:dyDescent="0.2">
      <c r="C2087" s="23"/>
      <c r="D2087" s="23"/>
    </row>
    <row r="2088" spans="3:4" x14ac:dyDescent="0.2">
      <c r="C2088" s="23"/>
      <c r="D2088" s="23"/>
    </row>
    <row r="2089" spans="3:4" x14ac:dyDescent="0.2">
      <c r="C2089" s="23"/>
      <c r="D2089" s="23"/>
    </row>
    <row r="2090" spans="3:4" x14ac:dyDescent="0.2">
      <c r="C2090" s="23"/>
      <c r="D2090" s="23"/>
    </row>
    <row r="2091" spans="3:4" x14ac:dyDescent="0.2">
      <c r="C2091" s="23"/>
      <c r="D2091" s="23"/>
    </row>
    <row r="2092" spans="3:4" x14ac:dyDescent="0.2">
      <c r="C2092" s="23"/>
      <c r="D2092" s="23"/>
    </row>
    <row r="2093" spans="3:4" x14ac:dyDescent="0.2">
      <c r="C2093" s="23"/>
      <c r="D2093" s="23"/>
    </row>
    <row r="2094" spans="3:4" x14ac:dyDescent="0.2">
      <c r="C2094" s="23"/>
      <c r="D2094" s="23"/>
    </row>
    <row r="2095" spans="3:4" x14ac:dyDescent="0.2">
      <c r="C2095" s="23"/>
      <c r="D2095" s="23"/>
    </row>
    <row r="2096" spans="3:4" x14ac:dyDescent="0.2">
      <c r="C2096" s="23"/>
      <c r="D2096" s="23"/>
    </row>
    <row r="2097" spans="3:4" x14ac:dyDescent="0.2">
      <c r="C2097" s="23"/>
      <c r="D2097" s="23"/>
    </row>
    <row r="2098" spans="3:4" x14ac:dyDescent="0.2">
      <c r="C2098" s="23"/>
      <c r="D2098" s="23"/>
    </row>
    <row r="2099" spans="3:4" x14ac:dyDescent="0.2">
      <c r="C2099" s="23"/>
      <c r="D2099" s="23"/>
    </row>
    <row r="2100" spans="3:4" x14ac:dyDescent="0.2">
      <c r="C2100" s="23"/>
      <c r="D2100" s="23"/>
    </row>
    <row r="2101" spans="3:4" x14ac:dyDescent="0.2">
      <c r="C2101" s="23"/>
      <c r="D2101" s="23"/>
    </row>
    <row r="2102" spans="3:4" x14ac:dyDescent="0.2">
      <c r="C2102" s="23"/>
      <c r="D2102" s="23"/>
    </row>
    <row r="2103" spans="3:4" x14ac:dyDescent="0.2">
      <c r="C2103" s="23"/>
      <c r="D2103" s="23"/>
    </row>
    <row r="2104" spans="3:4" x14ac:dyDescent="0.2">
      <c r="C2104" s="23"/>
      <c r="D2104" s="23"/>
    </row>
    <row r="2105" spans="3:4" x14ac:dyDescent="0.2">
      <c r="C2105" s="23"/>
      <c r="D2105" s="23"/>
    </row>
    <row r="2106" spans="3:4" x14ac:dyDescent="0.2">
      <c r="C2106" s="23"/>
      <c r="D2106" s="23"/>
    </row>
    <row r="2107" spans="3:4" x14ac:dyDescent="0.2">
      <c r="C2107" s="23"/>
      <c r="D2107" s="23"/>
    </row>
    <row r="2108" spans="3:4" x14ac:dyDescent="0.2">
      <c r="C2108" s="23"/>
      <c r="D2108" s="23"/>
    </row>
    <row r="2109" spans="3:4" x14ac:dyDescent="0.2">
      <c r="C2109" s="23"/>
      <c r="D2109" s="23"/>
    </row>
    <row r="2110" spans="3:4" x14ac:dyDescent="0.2">
      <c r="C2110" s="23"/>
      <c r="D2110" s="23"/>
    </row>
    <row r="2111" spans="3:4" x14ac:dyDescent="0.2">
      <c r="C2111" s="23"/>
      <c r="D2111" s="23"/>
    </row>
    <row r="2112" spans="3:4" x14ac:dyDescent="0.2">
      <c r="C2112" s="23"/>
      <c r="D2112" s="23"/>
    </row>
    <row r="2113" spans="3:4" x14ac:dyDescent="0.2">
      <c r="C2113" s="23"/>
      <c r="D2113" s="23"/>
    </row>
    <row r="2114" spans="3:4" x14ac:dyDescent="0.2">
      <c r="C2114" s="23"/>
      <c r="D2114" s="23"/>
    </row>
    <row r="2115" spans="3:4" x14ac:dyDescent="0.2">
      <c r="C2115" s="23"/>
      <c r="D2115" s="23"/>
    </row>
    <row r="2116" spans="3:4" x14ac:dyDescent="0.2">
      <c r="C2116" s="23"/>
      <c r="D2116" s="23"/>
    </row>
    <row r="2117" spans="3:4" x14ac:dyDescent="0.2">
      <c r="C2117" s="23"/>
      <c r="D2117" s="23"/>
    </row>
    <row r="2118" spans="3:4" x14ac:dyDescent="0.2">
      <c r="C2118" s="23"/>
      <c r="D2118" s="23"/>
    </row>
    <row r="2119" spans="3:4" x14ac:dyDescent="0.2">
      <c r="C2119" s="23"/>
      <c r="D2119" s="23"/>
    </row>
    <row r="2120" spans="3:4" x14ac:dyDescent="0.2">
      <c r="C2120" s="23"/>
      <c r="D2120" s="23"/>
    </row>
    <row r="2121" spans="3:4" x14ac:dyDescent="0.2">
      <c r="C2121" s="23"/>
      <c r="D2121" s="23"/>
    </row>
    <row r="2122" spans="3:4" x14ac:dyDescent="0.2">
      <c r="C2122" s="23"/>
      <c r="D2122" s="23"/>
    </row>
    <row r="2123" spans="3:4" x14ac:dyDescent="0.2">
      <c r="C2123" s="23"/>
      <c r="D2123" s="23"/>
    </row>
    <row r="2124" spans="3:4" x14ac:dyDescent="0.2">
      <c r="C2124" s="23"/>
      <c r="D2124" s="23"/>
    </row>
    <row r="2125" spans="3:4" x14ac:dyDescent="0.2">
      <c r="C2125" s="23"/>
      <c r="D2125" s="23"/>
    </row>
    <row r="2126" spans="3:4" x14ac:dyDescent="0.2">
      <c r="C2126" s="23"/>
      <c r="D2126" s="23"/>
    </row>
    <row r="2127" spans="3:4" x14ac:dyDescent="0.2">
      <c r="C2127" s="23"/>
      <c r="D2127" s="23"/>
    </row>
    <row r="2128" spans="3:4" x14ac:dyDescent="0.2">
      <c r="C2128" s="23"/>
      <c r="D2128" s="23"/>
    </row>
    <row r="2129" spans="3:4" x14ac:dyDescent="0.2">
      <c r="C2129" s="23"/>
      <c r="D2129" s="23"/>
    </row>
    <row r="2130" spans="3:4" x14ac:dyDescent="0.2">
      <c r="C2130" s="23"/>
      <c r="D2130" s="23"/>
    </row>
    <row r="2131" spans="3:4" x14ac:dyDescent="0.2">
      <c r="C2131" s="23"/>
      <c r="D2131" s="23"/>
    </row>
    <row r="2132" spans="3:4" x14ac:dyDescent="0.2">
      <c r="C2132" s="23"/>
      <c r="D2132" s="23"/>
    </row>
    <row r="2133" spans="3:4" x14ac:dyDescent="0.2">
      <c r="C2133" s="23"/>
      <c r="D2133" s="23"/>
    </row>
    <row r="2134" spans="3:4" x14ac:dyDescent="0.2">
      <c r="C2134" s="23"/>
      <c r="D2134" s="23"/>
    </row>
    <row r="2135" spans="3:4" x14ac:dyDescent="0.2">
      <c r="C2135" s="23"/>
      <c r="D2135" s="23"/>
    </row>
    <row r="2136" spans="3:4" x14ac:dyDescent="0.2">
      <c r="C2136" s="23"/>
      <c r="D2136" s="23"/>
    </row>
    <row r="2137" spans="3:4" x14ac:dyDescent="0.2">
      <c r="C2137" s="23"/>
      <c r="D2137" s="23"/>
    </row>
    <row r="2138" spans="3:4" x14ac:dyDescent="0.2">
      <c r="C2138" s="23"/>
      <c r="D2138" s="23"/>
    </row>
    <row r="2139" spans="3:4" x14ac:dyDescent="0.2">
      <c r="C2139" s="23"/>
      <c r="D2139" s="23"/>
    </row>
    <row r="2140" spans="3:4" x14ac:dyDescent="0.2">
      <c r="C2140" s="23"/>
      <c r="D2140" s="23"/>
    </row>
    <row r="2141" spans="3:4" x14ac:dyDescent="0.2">
      <c r="C2141" s="23"/>
      <c r="D2141" s="23"/>
    </row>
    <row r="2142" spans="3:4" x14ac:dyDescent="0.2">
      <c r="C2142" s="23"/>
      <c r="D2142" s="23"/>
    </row>
    <row r="2143" spans="3:4" x14ac:dyDescent="0.2">
      <c r="C2143" s="23"/>
      <c r="D2143" s="23"/>
    </row>
    <row r="2144" spans="3:4" x14ac:dyDescent="0.2">
      <c r="C2144" s="23"/>
      <c r="D2144" s="23"/>
    </row>
    <row r="2145" spans="3:4" x14ac:dyDescent="0.2">
      <c r="C2145" s="23"/>
      <c r="D2145" s="23"/>
    </row>
    <row r="2146" spans="3:4" x14ac:dyDescent="0.2">
      <c r="C2146" s="23"/>
      <c r="D2146" s="23"/>
    </row>
    <row r="2147" spans="3:4" x14ac:dyDescent="0.2">
      <c r="C2147" s="23"/>
      <c r="D2147" s="23"/>
    </row>
    <row r="2148" spans="3:4" x14ac:dyDescent="0.2">
      <c r="C2148" s="23"/>
      <c r="D2148" s="23"/>
    </row>
    <row r="2149" spans="3:4" x14ac:dyDescent="0.2">
      <c r="C2149" s="23"/>
      <c r="D2149" s="23"/>
    </row>
    <row r="2150" spans="3:4" x14ac:dyDescent="0.2">
      <c r="C2150" s="23"/>
      <c r="D2150" s="23"/>
    </row>
    <row r="2151" spans="3:4" x14ac:dyDescent="0.2">
      <c r="C2151" s="23"/>
      <c r="D2151" s="23"/>
    </row>
    <row r="2152" spans="3:4" x14ac:dyDescent="0.2">
      <c r="C2152" s="23"/>
      <c r="D2152" s="23"/>
    </row>
    <row r="2153" spans="3:4" x14ac:dyDescent="0.2">
      <c r="C2153" s="23"/>
      <c r="D2153" s="23"/>
    </row>
    <row r="2154" spans="3:4" x14ac:dyDescent="0.2">
      <c r="C2154" s="23"/>
      <c r="D2154" s="23"/>
    </row>
    <row r="2155" spans="3:4" x14ac:dyDescent="0.2">
      <c r="C2155" s="23"/>
      <c r="D2155" s="23"/>
    </row>
    <row r="2156" spans="3:4" x14ac:dyDescent="0.2">
      <c r="C2156" s="23"/>
      <c r="D2156" s="23"/>
    </row>
    <row r="2157" spans="3:4" x14ac:dyDescent="0.2">
      <c r="C2157" s="23"/>
      <c r="D2157" s="23"/>
    </row>
    <row r="2158" spans="3:4" x14ac:dyDescent="0.2">
      <c r="C2158" s="23"/>
      <c r="D2158" s="23"/>
    </row>
    <row r="2159" spans="3:4" x14ac:dyDescent="0.2">
      <c r="C2159" s="23"/>
      <c r="D2159" s="23"/>
    </row>
    <row r="2160" spans="3:4" x14ac:dyDescent="0.2">
      <c r="C2160" s="23"/>
      <c r="D2160" s="23"/>
    </row>
    <row r="2161" spans="3:4" x14ac:dyDescent="0.2">
      <c r="C2161" s="23"/>
      <c r="D2161" s="23"/>
    </row>
    <row r="2162" spans="3:4" x14ac:dyDescent="0.2">
      <c r="C2162" s="23"/>
      <c r="D2162" s="23"/>
    </row>
    <row r="2163" spans="3:4" x14ac:dyDescent="0.2">
      <c r="C2163" s="23"/>
      <c r="D2163" s="23"/>
    </row>
    <row r="2164" spans="3:4" x14ac:dyDescent="0.2">
      <c r="C2164" s="23"/>
      <c r="D2164" s="23"/>
    </row>
    <row r="2165" spans="3:4" x14ac:dyDescent="0.2">
      <c r="C2165" s="23"/>
      <c r="D2165" s="23"/>
    </row>
    <row r="2166" spans="3:4" x14ac:dyDescent="0.2">
      <c r="C2166" s="23"/>
      <c r="D2166" s="23"/>
    </row>
    <row r="2167" spans="3:4" x14ac:dyDescent="0.2">
      <c r="C2167" s="23"/>
      <c r="D2167" s="23"/>
    </row>
    <row r="2168" spans="3:4" x14ac:dyDescent="0.2">
      <c r="C2168" s="23"/>
      <c r="D2168" s="23"/>
    </row>
    <row r="2169" spans="3:4" x14ac:dyDescent="0.2">
      <c r="C2169" s="23"/>
      <c r="D2169" s="23"/>
    </row>
    <row r="2170" spans="3:4" x14ac:dyDescent="0.2">
      <c r="C2170" s="23"/>
      <c r="D2170" s="23"/>
    </row>
    <row r="2171" spans="3:4" x14ac:dyDescent="0.2">
      <c r="C2171" s="23"/>
      <c r="D2171" s="23"/>
    </row>
    <row r="2172" spans="3:4" x14ac:dyDescent="0.2">
      <c r="C2172" s="23"/>
      <c r="D2172" s="23"/>
    </row>
    <row r="2173" spans="3:4" x14ac:dyDescent="0.2">
      <c r="C2173" s="23"/>
      <c r="D2173" s="23"/>
    </row>
    <row r="2174" spans="3:4" x14ac:dyDescent="0.2">
      <c r="C2174" s="23"/>
      <c r="D2174" s="23"/>
    </row>
    <row r="2175" spans="3:4" x14ac:dyDescent="0.2">
      <c r="C2175" s="23"/>
      <c r="D2175" s="23"/>
    </row>
    <row r="2176" spans="3:4" x14ac:dyDescent="0.2">
      <c r="C2176" s="23"/>
      <c r="D2176" s="23"/>
    </row>
    <row r="2177" spans="3:4" x14ac:dyDescent="0.2">
      <c r="C2177" s="23"/>
      <c r="D2177" s="23"/>
    </row>
    <row r="2178" spans="3:4" x14ac:dyDescent="0.2">
      <c r="C2178" s="23"/>
      <c r="D2178" s="23"/>
    </row>
    <row r="2179" spans="3:4" x14ac:dyDescent="0.2">
      <c r="C2179" s="23"/>
      <c r="D2179" s="23"/>
    </row>
    <row r="2180" spans="3:4" x14ac:dyDescent="0.2">
      <c r="C2180" s="23"/>
      <c r="D2180" s="23"/>
    </row>
    <row r="2181" spans="3:4" x14ac:dyDescent="0.2">
      <c r="C2181" s="23"/>
      <c r="D2181" s="23"/>
    </row>
    <row r="2182" spans="3:4" x14ac:dyDescent="0.2">
      <c r="C2182" s="23"/>
      <c r="D2182" s="23"/>
    </row>
    <row r="2183" spans="3:4" x14ac:dyDescent="0.2">
      <c r="C2183" s="23"/>
      <c r="D2183" s="23"/>
    </row>
    <row r="2184" spans="3:4" x14ac:dyDescent="0.2">
      <c r="C2184" s="23"/>
      <c r="D2184" s="23"/>
    </row>
    <row r="2185" spans="3:4" x14ac:dyDescent="0.2">
      <c r="C2185" s="23"/>
      <c r="D2185" s="23"/>
    </row>
    <row r="2186" spans="3:4" x14ac:dyDescent="0.2">
      <c r="C2186" s="23"/>
      <c r="D2186" s="23"/>
    </row>
    <row r="2187" spans="3:4" x14ac:dyDescent="0.2">
      <c r="C2187" s="23"/>
      <c r="D2187" s="23"/>
    </row>
    <row r="2188" spans="3:4" x14ac:dyDescent="0.2">
      <c r="C2188" s="23"/>
      <c r="D2188" s="23"/>
    </row>
    <row r="2189" spans="3:4" x14ac:dyDescent="0.2">
      <c r="C2189" s="23"/>
      <c r="D2189" s="23"/>
    </row>
    <row r="2190" spans="3:4" x14ac:dyDescent="0.2">
      <c r="C2190" s="23"/>
      <c r="D2190" s="23"/>
    </row>
    <row r="2191" spans="3:4" x14ac:dyDescent="0.2">
      <c r="C2191" s="23"/>
      <c r="D2191" s="23"/>
    </row>
    <row r="2192" spans="3:4" x14ac:dyDescent="0.2">
      <c r="C2192" s="23"/>
      <c r="D2192" s="23"/>
    </row>
    <row r="2193" spans="3:4" x14ac:dyDescent="0.2">
      <c r="C2193" s="23"/>
      <c r="D2193" s="23"/>
    </row>
    <row r="2194" spans="3:4" x14ac:dyDescent="0.2">
      <c r="C2194" s="23"/>
      <c r="D2194" s="23"/>
    </row>
    <row r="2195" spans="3:4" x14ac:dyDescent="0.2">
      <c r="C2195" s="23"/>
      <c r="D2195" s="23"/>
    </row>
    <row r="2196" spans="3:4" x14ac:dyDescent="0.2">
      <c r="C2196" s="23"/>
      <c r="D2196" s="23"/>
    </row>
    <row r="2197" spans="3:4" x14ac:dyDescent="0.2">
      <c r="C2197" s="23"/>
      <c r="D2197" s="23"/>
    </row>
    <row r="2198" spans="3:4" x14ac:dyDescent="0.2">
      <c r="C2198" s="23"/>
      <c r="D2198" s="23"/>
    </row>
    <row r="2199" spans="3:4" x14ac:dyDescent="0.2">
      <c r="C2199" s="23"/>
      <c r="D2199" s="23"/>
    </row>
    <row r="2200" spans="3:4" x14ac:dyDescent="0.2">
      <c r="C2200" s="23"/>
      <c r="D2200" s="23"/>
    </row>
    <row r="2201" spans="3:4" x14ac:dyDescent="0.2">
      <c r="C2201" s="23"/>
      <c r="D2201" s="23"/>
    </row>
    <row r="2202" spans="3:4" x14ac:dyDescent="0.2">
      <c r="C2202" s="23"/>
      <c r="D2202" s="23"/>
    </row>
    <row r="2203" spans="3:4" x14ac:dyDescent="0.2">
      <c r="C2203" s="23"/>
      <c r="D2203" s="23"/>
    </row>
    <row r="2204" spans="3:4" x14ac:dyDescent="0.2">
      <c r="C2204" s="23"/>
      <c r="D2204" s="23"/>
    </row>
    <row r="2205" spans="3:4" x14ac:dyDescent="0.2">
      <c r="C2205" s="23"/>
      <c r="D2205" s="23"/>
    </row>
    <row r="2206" spans="3:4" x14ac:dyDescent="0.2">
      <c r="C2206" s="23"/>
      <c r="D2206" s="23"/>
    </row>
    <row r="2207" spans="3:4" x14ac:dyDescent="0.2">
      <c r="C2207" s="23"/>
      <c r="D2207" s="23"/>
    </row>
    <row r="2208" spans="3:4" x14ac:dyDescent="0.2">
      <c r="C2208" s="23"/>
      <c r="D2208" s="23"/>
    </row>
    <row r="2209" spans="3:4" x14ac:dyDescent="0.2">
      <c r="C2209" s="23"/>
      <c r="D2209" s="23"/>
    </row>
    <row r="2210" spans="3:4" x14ac:dyDescent="0.2">
      <c r="C2210" s="23"/>
      <c r="D2210" s="23"/>
    </row>
    <row r="2211" spans="3:4" x14ac:dyDescent="0.2">
      <c r="C2211" s="23"/>
      <c r="D2211" s="23"/>
    </row>
    <row r="2212" spans="3:4" x14ac:dyDescent="0.2">
      <c r="C2212" s="23"/>
      <c r="D2212" s="23"/>
    </row>
    <row r="2213" spans="3:4" x14ac:dyDescent="0.2">
      <c r="C2213" s="23"/>
      <c r="D2213" s="23"/>
    </row>
    <row r="2214" spans="3:4" x14ac:dyDescent="0.2">
      <c r="C2214" s="23"/>
      <c r="D2214" s="23"/>
    </row>
    <row r="2215" spans="3:4" x14ac:dyDescent="0.2">
      <c r="C2215" s="23"/>
      <c r="D2215" s="23"/>
    </row>
    <row r="2216" spans="3:4" x14ac:dyDescent="0.2">
      <c r="C2216" s="23"/>
      <c r="D2216" s="23"/>
    </row>
    <row r="2217" spans="3:4" x14ac:dyDescent="0.2">
      <c r="C2217" s="23"/>
      <c r="D2217" s="23"/>
    </row>
    <row r="2218" spans="3:4" x14ac:dyDescent="0.2">
      <c r="C2218" s="23"/>
      <c r="D2218" s="23"/>
    </row>
    <row r="2219" spans="3:4" x14ac:dyDescent="0.2">
      <c r="C2219" s="23"/>
      <c r="D2219" s="23"/>
    </row>
    <row r="2220" spans="3:4" x14ac:dyDescent="0.2">
      <c r="C2220" s="23"/>
      <c r="D2220" s="23"/>
    </row>
    <row r="2221" spans="3:4" x14ac:dyDescent="0.2">
      <c r="C2221" s="23"/>
      <c r="D2221" s="23"/>
    </row>
    <row r="2222" spans="3:4" x14ac:dyDescent="0.2">
      <c r="C2222" s="23"/>
      <c r="D2222" s="23"/>
    </row>
    <row r="2223" spans="3:4" x14ac:dyDescent="0.2">
      <c r="C2223" s="23"/>
      <c r="D2223" s="23"/>
    </row>
    <row r="2224" spans="3:4" x14ac:dyDescent="0.2">
      <c r="C2224" s="23"/>
      <c r="D2224" s="23"/>
    </row>
    <row r="2225" spans="3:4" x14ac:dyDescent="0.2">
      <c r="C2225" s="23"/>
      <c r="D2225" s="23"/>
    </row>
    <row r="2226" spans="3:4" x14ac:dyDescent="0.2">
      <c r="C2226" s="23"/>
      <c r="D2226" s="23"/>
    </row>
    <row r="2227" spans="3:4" x14ac:dyDescent="0.2">
      <c r="C2227" s="23"/>
      <c r="D2227" s="23"/>
    </row>
    <row r="2228" spans="3:4" x14ac:dyDescent="0.2">
      <c r="C2228" s="23"/>
      <c r="D2228" s="23"/>
    </row>
    <row r="2229" spans="3:4" x14ac:dyDescent="0.2">
      <c r="C2229" s="23"/>
      <c r="D2229" s="23"/>
    </row>
    <row r="2230" spans="3:4" x14ac:dyDescent="0.2">
      <c r="C2230" s="23"/>
      <c r="D2230" s="23"/>
    </row>
    <row r="2231" spans="3:4" x14ac:dyDescent="0.2">
      <c r="C2231" s="23"/>
      <c r="D2231" s="23"/>
    </row>
    <row r="2232" spans="3:4" x14ac:dyDescent="0.2">
      <c r="C2232" s="23"/>
      <c r="D2232" s="23"/>
    </row>
    <row r="2233" spans="3:4" x14ac:dyDescent="0.2">
      <c r="C2233" s="23"/>
      <c r="D2233" s="23"/>
    </row>
    <row r="2234" spans="3:4" x14ac:dyDescent="0.2">
      <c r="C2234" s="23"/>
      <c r="D2234" s="23"/>
    </row>
    <row r="2235" spans="3:4" x14ac:dyDescent="0.2">
      <c r="C2235" s="23"/>
      <c r="D2235" s="23"/>
    </row>
    <row r="2236" spans="3:4" x14ac:dyDescent="0.2">
      <c r="C2236" s="23"/>
      <c r="D2236" s="23"/>
    </row>
    <row r="2237" spans="3:4" x14ac:dyDescent="0.2">
      <c r="C2237" s="23"/>
      <c r="D2237" s="23"/>
    </row>
    <row r="2238" spans="3:4" x14ac:dyDescent="0.2">
      <c r="C2238" s="23"/>
      <c r="D2238" s="23"/>
    </row>
    <row r="2239" spans="3:4" x14ac:dyDescent="0.2">
      <c r="C2239" s="23"/>
      <c r="D2239" s="23"/>
    </row>
    <row r="2240" spans="3:4" x14ac:dyDescent="0.2">
      <c r="C2240" s="23"/>
      <c r="D2240" s="23"/>
    </row>
    <row r="2241" spans="3:4" x14ac:dyDescent="0.2">
      <c r="C2241" s="23"/>
      <c r="D2241" s="23"/>
    </row>
    <row r="2242" spans="3:4" x14ac:dyDescent="0.2">
      <c r="C2242" s="23"/>
      <c r="D2242" s="23"/>
    </row>
    <row r="2243" spans="3:4" x14ac:dyDescent="0.2">
      <c r="C2243" s="23"/>
      <c r="D2243" s="23"/>
    </row>
    <row r="2244" spans="3:4" x14ac:dyDescent="0.2">
      <c r="C2244" s="23"/>
      <c r="D2244" s="23"/>
    </row>
    <row r="2245" spans="3:4" x14ac:dyDescent="0.2">
      <c r="C2245" s="23"/>
      <c r="D2245" s="23"/>
    </row>
    <row r="2246" spans="3:4" x14ac:dyDescent="0.2">
      <c r="C2246" s="23"/>
      <c r="D2246" s="23"/>
    </row>
    <row r="2247" spans="3:4" x14ac:dyDescent="0.2">
      <c r="C2247" s="23"/>
      <c r="D2247" s="23"/>
    </row>
    <row r="2248" spans="3:4" x14ac:dyDescent="0.2">
      <c r="C2248" s="23"/>
      <c r="D2248" s="23"/>
    </row>
    <row r="2249" spans="3:4" x14ac:dyDescent="0.2">
      <c r="C2249" s="23"/>
      <c r="D2249" s="23"/>
    </row>
    <row r="2250" spans="3:4" x14ac:dyDescent="0.2">
      <c r="C2250" s="23"/>
      <c r="D2250" s="23"/>
    </row>
    <row r="2251" spans="3:4" x14ac:dyDescent="0.2">
      <c r="C2251" s="23"/>
      <c r="D2251" s="23"/>
    </row>
    <row r="2252" spans="3:4" x14ac:dyDescent="0.2">
      <c r="C2252" s="23"/>
      <c r="D2252" s="23"/>
    </row>
    <row r="2253" spans="3:4" x14ac:dyDescent="0.2">
      <c r="C2253" s="23"/>
      <c r="D2253" s="23"/>
    </row>
    <row r="2254" spans="3:4" x14ac:dyDescent="0.2">
      <c r="C2254" s="23"/>
      <c r="D2254" s="23"/>
    </row>
    <row r="2255" spans="3:4" x14ac:dyDescent="0.2">
      <c r="C2255" s="23"/>
      <c r="D2255" s="23"/>
    </row>
    <row r="2256" spans="3:4" x14ac:dyDescent="0.2">
      <c r="C2256" s="23"/>
      <c r="D2256" s="23"/>
    </row>
    <row r="2257" spans="3:4" x14ac:dyDescent="0.2">
      <c r="C2257" s="23"/>
      <c r="D2257" s="23"/>
    </row>
    <row r="2258" spans="3:4" x14ac:dyDescent="0.2">
      <c r="C2258" s="23"/>
      <c r="D2258" s="23"/>
    </row>
    <row r="2259" spans="3:4" x14ac:dyDescent="0.2">
      <c r="C2259" s="23"/>
      <c r="D2259" s="23"/>
    </row>
    <row r="2260" spans="3:4" x14ac:dyDescent="0.2">
      <c r="C2260" s="23"/>
      <c r="D2260" s="23"/>
    </row>
    <row r="2261" spans="3:4" x14ac:dyDescent="0.2">
      <c r="C2261" s="23"/>
      <c r="D2261" s="23"/>
    </row>
    <row r="2262" spans="3:4" x14ac:dyDescent="0.2">
      <c r="C2262" s="23"/>
      <c r="D2262" s="23"/>
    </row>
    <row r="2263" spans="3:4" x14ac:dyDescent="0.2">
      <c r="C2263" s="23"/>
      <c r="D2263" s="23"/>
    </row>
    <row r="2264" spans="3:4" x14ac:dyDescent="0.2">
      <c r="C2264" s="23"/>
      <c r="D2264" s="23"/>
    </row>
    <row r="2265" spans="3:4" x14ac:dyDescent="0.2">
      <c r="C2265" s="23"/>
      <c r="D2265" s="23"/>
    </row>
    <row r="2266" spans="3:4" x14ac:dyDescent="0.2">
      <c r="C2266" s="23"/>
      <c r="D2266" s="23"/>
    </row>
    <row r="2267" spans="3:4" x14ac:dyDescent="0.2">
      <c r="C2267" s="23"/>
      <c r="D2267" s="23"/>
    </row>
    <row r="2268" spans="3:4" x14ac:dyDescent="0.2">
      <c r="C2268" s="23"/>
      <c r="D2268" s="23"/>
    </row>
    <row r="2269" spans="3:4" x14ac:dyDescent="0.2">
      <c r="C2269" s="23"/>
      <c r="D2269" s="23"/>
    </row>
    <row r="2270" spans="3:4" x14ac:dyDescent="0.2">
      <c r="C2270" s="23"/>
      <c r="D2270" s="23"/>
    </row>
    <row r="2271" spans="3:4" x14ac:dyDescent="0.2">
      <c r="C2271" s="23"/>
      <c r="D2271" s="23"/>
    </row>
    <row r="2272" spans="3:4" x14ac:dyDescent="0.2">
      <c r="C2272" s="23"/>
      <c r="D2272" s="23"/>
    </row>
    <row r="2273" spans="3:4" x14ac:dyDescent="0.2">
      <c r="C2273" s="23"/>
      <c r="D2273" s="23"/>
    </row>
    <row r="2274" spans="3:4" x14ac:dyDescent="0.2">
      <c r="C2274" s="23"/>
      <c r="D2274" s="23"/>
    </row>
    <row r="2275" spans="3:4" x14ac:dyDescent="0.2">
      <c r="C2275" s="23"/>
      <c r="D2275" s="23"/>
    </row>
    <row r="2276" spans="3:4" x14ac:dyDescent="0.2">
      <c r="C2276" s="23"/>
      <c r="D2276" s="23"/>
    </row>
    <row r="2277" spans="3:4" x14ac:dyDescent="0.2">
      <c r="C2277" s="23"/>
      <c r="D2277" s="23"/>
    </row>
    <row r="2278" spans="3:4" x14ac:dyDescent="0.2">
      <c r="C2278" s="23"/>
      <c r="D2278" s="23"/>
    </row>
    <row r="2279" spans="3:4" x14ac:dyDescent="0.2">
      <c r="C2279" s="23"/>
      <c r="D2279" s="23"/>
    </row>
    <row r="2280" spans="3:4" x14ac:dyDescent="0.2">
      <c r="C2280" s="23"/>
      <c r="D2280" s="23"/>
    </row>
    <row r="2281" spans="3:4" x14ac:dyDescent="0.2">
      <c r="C2281" s="23"/>
      <c r="D2281" s="23"/>
    </row>
    <row r="2282" spans="3:4" x14ac:dyDescent="0.2">
      <c r="C2282" s="23"/>
      <c r="D2282" s="23"/>
    </row>
    <row r="2283" spans="3:4" x14ac:dyDescent="0.2">
      <c r="C2283" s="23"/>
      <c r="D2283" s="23"/>
    </row>
    <row r="2284" spans="3:4" x14ac:dyDescent="0.2">
      <c r="C2284" s="23"/>
      <c r="D2284" s="23"/>
    </row>
    <row r="2285" spans="3:4" x14ac:dyDescent="0.2">
      <c r="C2285" s="23"/>
      <c r="D2285" s="23"/>
    </row>
    <row r="2286" spans="3:4" x14ac:dyDescent="0.2">
      <c r="C2286" s="23"/>
      <c r="D2286" s="23"/>
    </row>
    <row r="2287" spans="3:4" x14ac:dyDescent="0.2">
      <c r="C2287" s="23"/>
      <c r="D2287" s="23"/>
    </row>
    <row r="2288" spans="3:4" x14ac:dyDescent="0.2">
      <c r="C2288" s="23"/>
      <c r="D2288" s="23"/>
    </row>
    <row r="2289" spans="3:4" x14ac:dyDescent="0.2">
      <c r="C2289" s="23"/>
      <c r="D2289" s="23"/>
    </row>
    <row r="2290" spans="3:4" x14ac:dyDescent="0.2">
      <c r="C2290" s="23"/>
      <c r="D2290" s="23"/>
    </row>
    <row r="2291" spans="3:4" x14ac:dyDescent="0.2">
      <c r="C2291" s="23"/>
      <c r="D2291" s="23"/>
    </row>
    <row r="2292" spans="3:4" x14ac:dyDescent="0.2">
      <c r="C2292" s="23"/>
      <c r="D2292" s="23"/>
    </row>
    <row r="2293" spans="3:4" x14ac:dyDescent="0.2">
      <c r="C2293" s="23"/>
      <c r="D2293" s="23"/>
    </row>
    <row r="2294" spans="3:4" x14ac:dyDescent="0.2">
      <c r="C2294" s="23"/>
      <c r="D2294" s="23"/>
    </row>
    <row r="2295" spans="3:4" x14ac:dyDescent="0.2">
      <c r="C2295" s="23"/>
      <c r="D2295" s="23"/>
    </row>
    <row r="2296" spans="3:4" x14ac:dyDescent="0.2">
      <c r="C2296" s="23"/>
      <c r="D2296" s="23"/>
    </row>
    <row r="2297" spans="3:4" x14ac:dyDescent="0.2">
      <c r="C2297" s="23"/>
      <c r="D2297" s="23"/>
    </row>
    <row r="2298" spans="3:4" x14ac:dyDescent="0.2">
      <c r="C2298" s="23"/>
      <c r="D2298" s="23"/>
    </row>
    <row r="2299" spans="3:4" x14ac:dyDescent="0.2">
      <c r="C2299" s="23"/>
      <c r="D2299" s="23"/>
    </row>
    <row r="2300" spans="3:4" x14ac:dyDescent="0.2">
      <c r="C2300" s="23"/>
      <c r="D2300" s="23"/>
    </row>
    <row r="2301" spans="3:4" x14ac:dyDescent="0.2">
      <c r="C2301" s="23"/>
      <c r="D2301" s="23"/>
    </row>
    <row r="2302" spans="3:4" x14ac:dyDescent="0.2">
      <c r="C2302" s="23"/>
      <c r="D2302" s="23"/>
    </row>
    <row r="2303" spans="3:4" x14ac:dyDescent="0.2">
      <c r="C2303" s="23"/>
      <c r="D2303" s="23"/>
    </row>
    <row r="2304" spans="3:4" x14ac:dyDescent="0.2">
      <c r="C2304" s="23"/>
      <c r="D2304" s="23"/>
    </row>
    <row r="2305" spans="3:4" x14ac:dyDescent="0.2">
      <c r="C2305" s="23"/>
      <c r="D2305" s="23"/>
    </row>
    <row r="2306" spans="3:4" x14ac:dyDescent="0.2">
      <c r="C2306" s="23"/>
      <c r="D2306" s="23"/>
    </row>
    <row r="2307" spans="3:4" x14ac:dyDescent="0.2">
      <c r="C2307" s="23"/>
      <c r="D2307" s="23"/>
    </row>
    <row r="2308" spans="3:4" x14ac:dyDescent="0.2">
      <c r="C2308" s="23"/>
      <c r="D2308" s="23"/>
    </row>
    <row r="2309" spans="3:4" x14ac:dyDescent="0.2">
      <c r="C2309" s="23"/>
      <c r="D2309" s="23"/>
    </row>
    <row r="2310" spans="3:4" x14ac:dyDescent="0.2">
      <c r="C2310" s="23"/>
      <c r="D2310" s="23"/>
    </row>
    <row r="2311" spans="3:4" x14ac:dyDescent="0.2">
      <c r="C2311" s="23"/>
      <c r="D2311" s="23"/>
    </row>
    <row r="2312" spans="3:4" x14ac:dyDescent="0.2">
      <c r="C2312" s="23"/>
      <c r="D2312" s="23"/>
    </row>
    <row r="2313" spans="3:4" x14ac:dyDescent="0.2">
      <c r="C2313" s="23"/>
      <c r="D2313" s="23"/>
    </row>
    <row r="2314" spans="3:4" x14ac:dyDescent="0.2">
      <c r="C2314" s="23"/>
      <c r="D2314" s="23"/>
    </row>
    <row r="2315" spans="3:4" x14ac:dyDescent="0.2">
      <c r="C2315" s="23"/>
      <c r="D2315" s="23"/>
    </row>
    <row r="2316" spans="3:4" x14ac:dyDescent="0.2">
      <c r="C2316" s="23"/>
      <c r="D2316" s="23"/>
    </row>
    <row r="2317" spans="3:4" x14ac:dyDescent="0.2">
      <c r="C2317" s="23"/>
      <c r="D2317" s="23"/>
    </row>
    <row r="2318" spans="3:4" x14ac:dyDescent="0.2">
      <c r="C2318" s="23"/>
      <c r="D2318" s="23"/>
    </row>
    <row r="2319" spans="3:4" x14ac:dyDescent="0.2">
      <c r="C2319" s="23"/>
      <c r="D2319" s="23"/>
    </row>
    <row r="2320" spans="3:4" x14ac:dyDescent="0.2">
      <c r="C2320" s="23"/>
      <c r="D2320" s="23"/>
    </row>
    <row r="2321" spans="3:4" x14ac:dyDescent="0.2">
      <c r="C2321" s="23"/>
      <c r="D2321" s="23"/>
    </row>
    <row r="2322" spans="3:4" x14ac:dyDescent="0.2">
      <c r="C2322" s="23"/>
      <c r="D2322" s="23"/>
    </row>
    <row r="2323" spans="3:4" x14ac:dyDescent="0.2">
      <c r="C2323" s="23"/>
      <c r="D2323" s="23"/>
    </row>
    <row r="2324" spans="3:4" x14ac:dyDescent="0.2">
      <c r="C2324" s="23"/>
      <c r="D2324" s="23"/>
    </row>
    <row r="2325" spans="3:4" x14ac:dyDescent="0.2">
      <c r="C2325" s="23"/>
      <c r="D2325" s="23"/>
    </row>
    <row r="2326" spans="3:4" x14ac:dyDescent="0.2">
      <c r="C2326" s="23"/>
      <c r="D2326" s="23"/>
    </row>
    <row r="2327" spans="3:4" x14ac:dyDescent="0.2">
      <c r="C2327" s="23"/>
      <c r="D2327" s="23"/>
    </row>
    <row r="2328" spans="3:4" x14ac:dyDescent="0.2">
      <c r="C2328" s="23"/>
      <c r="D2328" s="23"/>
    </row>
    <row r="2329" spans="3:4" x14ac:dyDescent="0.2">
      <c r="C2329" s="23"/>
      <c r="D2329" s="23"/>
    </row>
    <row r="2330" spans="3:4" x14ac:dyDescent="0.2">
      <c r="C2330" s="23"/>
      <c r="D2330" s="23"/>
    </row>
    <row r="2331" spans="3:4" x14ac:dyDescent="0.2">
      <c r="C2331" s="23"/>
      <c r="D2331" s="23"/>
    </row>
    <row r="2332" spans="3:4" x14ac:dyDescent="0.2">
      <c r="C2332" s="23"/>
      <c r="D2332" s="23"/>
    </row>
    <row r="2333" spans="3:4" x14ac:dyDescent="0.2">
      <c r="C2333" s="23"/>
      <c r="D2333" s="23"/>
    </row>
    <row r="2334" spans="3:4" x14ac:dyDescent="0.2">
      <c r="C2334" s="23"/>
      <c r="D2334" s="23"/>
    </row>
    <row r="2335" spans="3:4" x14ac:dyDescent="0.2">
      <c r="C2335" s="23"/>
      <c r="D2335" s="23"/>
    </row>
    <row r="2336" spans="3:4" x14ac:dyDescent="0.2">
      <c r="C2336" s="23"/>
      <c r="D2336" s="23"/>
    </row>
    <row r="2337" spans="3:4" x14ac:dyDescent="0.2">
      <c r="C2337" s="23"/>
      <c r="D2337" s="23"/>
    </row>
    <row r="2338" spans="3:4" x14ac:dyDescent="0.2">
      <c r="C2338" s="23"/>
      <c r="D2338" s="23"/>
    </row>
    <row r="2339" spans="3:4" x14ac:dyDescent="0.2">
      <c r="C2339" s="23"/>
      <c r="D2339" s="23"/>
    </row>
    <row r="2340" spans="3:4" x14ac:dyDescent="0.2">
      <c r="C2340" s="23"/>
      <c r="D2340" s="23"/>
    </row>
    <row r="2341" spans="3:4" x14ac:dyDescent="0.2">
      <c r="C2341" s="23"/>
      <c r="D2341" s="23"/>
    </row>
    <row r="2342" spans="3:4" x14ac:dyDescent="0.2">
      <c r="C2342" s="23"/>
      <c r="D2342" s="23"/>
    </row>
    <row r="2343" spans="3:4" x14ac:dyDescent="0.2">
      <c r="C2343" s="23"/>
      <c r="D2343" s="23"/>
    </row>
    <row r="2344" spans="3:4" x14ac:dyDescent="0.2">
      <c r="C2344" s="23"/>
      <c r="D2344" s="23"/>
    </row>
    <row r="2345" spans="3:4" x14ac:dyDescent="0.2">
      <c r="C2345" s="23"/>
      <c r="D2345" s="23"/>
    </row>
    <row r="2346" spans="3:4" x14ac:dyDescent="0.2">
      <c r="C2346" s="23"/>
      <c r="D2346" s="23"/>
    </row>
    <row r="2347" spans="3:4" x14ac:dyDescent="0.2">
      <c r="C2347" s="23"/>
      <c r="D2347" s="23"/>
    </row>
    <row r="2348" spans="3:4" x14ac:dyDescent="0.2">
      <c r="C2348" s="23"/>
      <c r="D2348" s="23"/>
    </row>
    <row r="2349" spans="3:4" x14ac:dyDescent="0.2">
      <c r="C2349" s="23"/>
      <c r="D2349" s="23"/>
    </row>
    <row r="2350" spans="3:4" x14ac:dyDescent="0.2">
      <c r="C2350" s="23"/>
      <c r="D2350" s="23"/>
    </row>
    <row r="2351" spans="3:4" x14ac:dyDescent="0.2">
      <c r="C2351" s="23"/>
      <c r="D2351" s="23"/>
    </row>
    <row r="2352" spans="3:4" x14ac:dyDescent="0.2">
      <c r="C2352" s="23"/>
      <c r="D2352" s="23"/>
    </row>
    <row r="2353" spans="3:4" x14ac:dyDescent="0.2">
      <c r="C2353" s="23"/>
      <c r="D2353" s="23"/>
    </row>
    <row r="2354" spans="3:4" x14ac:dyDescent="0.2">
      <c r="C2354" s="23"/>
      <c r="D2354" s="23"/>
    </row>
    <row r="2355" spans="3:4" x14ac:dyDescent="0.2">
      <c r="C2355" s="23"/>
      <c r="D2355" s="23"/>
    </row>
    <row r="2356" spans="3:4" x14ac:dyDescent="0.2">
      <c r="C2356" s="23"/>
      <c r="D2356" s="23"/>
    </row>
    <row r="2357" spans="3:4" x14ac:dyDescent="0.2">
      <c r="C2357" s="23"/>
      <c r="D2357" s="23"/>
    </row>
    <row r="2358" spans="3:4" x14ac:dyDescent="0.2">
      <c r="C2358" s="23"/>
      <c r="D2358" s="23"/>
    </row>
    <row r="2359" spans="3:4" x14ac:dyDescent="0.2">
      <c r="C2359" s="23"/>
      <c r="D2359" s="23"/>
    </row>
    <row r="2360" spans="3:4" x14ac:dyDescent="0.2">
      <c r="C2360" s="23"/>
      <c r="D2360" s="23"/>
    </row>
    <row r="2361" spans="3:4" x14ac:dyDescent="0.2">
      <c r="C2361" s="23"/>
      <c r="D2361" s="23"/>
    </row>
    <row r="2362" spans="3:4" x14ac:dyDescent="0.2">
      <c r="C2362" s="23"/>
      <c r="D2362" s="23"/>
    </row>
    <row r="2363" spans="3:4" x14ac:dyDescent="0.2">
      <c r="C2363" s="23"/>
      <c r="D2363" s="23"/>
    </row>
    <row r="2364" spans="3:4" x14ac:dyDescent="0.2">
      <c r="C2364" s="23"/>
      <c r="D2364" s="23"/>
    </row>
    <row r="2365" spans="3:4" x14ac:dyDescent="0.2">
      <c r="C2365" s="23"/>
      <c r="D2365" s="23"/>
    </row>
    <row r="2366" spans="3:4" x14ac:dyDescent="0.2">
      <c r="C2366" s="23"/>
      <c r="D2366" s="23"/>
    </row>
    <row r="2367" spans="3:4" x14ac:dyDescent="0.2">
      <c r="C2367" s="23"/>
      <c r="D2367" s="23"/>
    </row>
    <row r="2368" spans="3:4" x14ac:dyDescent="0.2">
      <c r="C2368" s="23"/>
      <c r="D2368" s="23"/>
    </row>
    <row r="2369" spans="3:4" x14ac:dyDescent="0.2">
      <c r="C2369" s="23"/>
      <c r="D2369" s="23"/>
    </row>
    <row r="2370" spans="3:4" x14ac:dyDescent="0.2">
      <c r="C2370" s="23"/>
      <c r="D2370" s="23"/>
    </row>
    <row r="2371" spans="3:4" x14ac:dyDescent="0.2">
      <c r="C2371" s="23"/>
      <c r="D2371" s="23"/>
    </row>
    <row r="2372" spans="3:4" x14ac:dyDescent="0.2">
      <c r="C2372" s="23"/>
      <c r="D2372" s="23"/>
    </row>
    <row r="2373" spans="3:4" x14ac:dyDescent="0.2">
      <c r="C2373" s="23"/>
      <c r="D2373" s="23"/>
    </row>
    <row r="2374" spans="3:4" x14ac:dyDescent="0.2">
      <c r="C2374" s="23"/>
      <c r="D2374" s="23"/>
    </row>
    <row r="2375" spans="3:4" x14ac:dyDescent="0.2">
      <c r="C2375" s="23"/>
      <c r="D2375" s="23"/>
    </row>
    <row r="2376" spans="3:4" x14ac:dyDescent="0.2">
      <c r="C2376" s="23"/>
      <c r="D2376" s="23"/>
    </row>
    <row r="2377" spans="3:4" x14ac:dyDescent="0.2">
      <c r="C2377" s="23"/>
      <c r="D2377" s="23"/>
    </row>
    <row r="2378" spans="3:4" x14ac:dyDescent="0.2">
      <c r="C2378" s="23"/>
      <c r="D2378" s="23"/>
    </row>
    <row r="2379" spans="3:4" x14ac:dyDescent="0.2">
      <c r="C2379" s="23"/>
      <c r="D2379" s="23"/>
    </row>
    <row r="2380" spans="3:4" x14ac:dyDescent="0.2">
      <c r="C2380" s="23"/>
      <c r="D2380" s="23"/>
    </row>
    <row r="2381" spans="3:4" x14ac:dyDescent="0.2">
      <c r="C2381" s="23"/>
      <c r="D2381" s="23"/>
    </row>
    <row r="2382" spans="3:4" x14ac:dyDescent="0.2">
      <c r="C2382" s="23"/>
      <c r="D2382" s="23"/>
    </row>
    <row r="2383" spans="3:4" x14ac:dyDescent="0.2">
      <c r="C2383" s="23"/>
      <c r="D2383" s="23"/>
    </row>
    <row r="2384" spans="3:4" x14ac:dyDescent="0.2">
      <c r="C2384" s="23"/>
      <c r="D2384" s="23"/>
    </row>
    <row r="2385" spans="3:4" x14ac:dyDescent="0.2">
      <c r="C2385" s="23"/>
      <c r="D2385" s="23"/>
    </row>
    <row r="2386" spans="3:4" x14ac:dyDescent="0.2">
      <c r="C2386" s="23"/>
      <c r="D2386" s="23"/>
    </row>
    <row r="2387" spans="3:4" x14ac:dyDescent="0.2">
      <c r="C2387" s="23"/>
      <c r="D2387" s="23"/>
    </row>
    <row r="2388" spans="3:4" x14ac:dyDescent="0.2">
      <c r="C2388" s="23"/>
      <c r="D2388" s="23"/>
    </row>
    <row r="2389" spans="3:4" x14ac:dyDescent="0.2">
      <c r="C2389" s="23"/>
      <c r="D2389" s="23"/>
    </row>
    <row r="2390" spans="3:4" x14ac:dyDescent="0.2">
      <c r="C2390" s="23"/>
      <c r="D2390" s="23"/>
    </row>
    <row r="2391" spans="3:4" x14ac:dyDescent="0.2">
      <c r="C2391" s="23"/>
      <c r="D2391" s="23"/>
    </row>
    <row r="2392" spans="3:4" x14ac:dyDescent="0.2">
      <c r="C2392" s="23"/>
      <c r="D2392" s="23"/>
    </row>
    <row r="2393" spans="3:4" x14ac:dyDescent="0.2">
      <c r="C2393" s="23"/>
      <c r="D2393" s="23"/>
    </row>
    <row r="2394" spans="3:4" x14ac:dyDescent="0.2">
      <c r="C2394" s="23"/>
      <c r="D2394" s="23"/>
    </row>
    <row r="2395" spans="3:4" x14ac:dyDescent="0.2">
      <c r="C2395" s="23"/>
      <c r="D2395" s="23"/>
    </row>
    <row r="2396" spans="3:4" x14ac:dyDescent="0.2">
      <c r="C2396" s="23"/>
      <c r="D2396" s="23"/>
    </row>
    <row r="2397" spans="3:4" x14ac:dyDescent="0.2">
      <c r="C2397" s="23"/>
      <c r="D2397" s="23"/>
    </row>
    <row r="2398" spans="3:4" x14ac:dyDescent="0.2">
      <c r="C2398" s="23"/>
      <c r="D2398" s="23"/>
    </row>
    <row r="2399" spans="3:4" x14ac:dyDescent="0.2">
      <c r="C2399" s="23"/>
      <c r="D2399" s="23"/>
    </row>
    <row r="2400" spans="3:4" x14ac:dyDescent="0.2">
      <c r="C2400" s="23"/>
      <c r="D2400" s="23"/>
    </row>
    <row r="2401" spans="3:4" x14ac:dyDescent="0.2">
      <c r="C2401" s="23"/>
      <c r="D2401" s="23"/>
    </row>
    <row r="2402" spans="3:4" x14ac:dyDescent="0.2">
      <c r="C2402" s="23"/>
      <c r="D2402" s="23"/>
    </row>
    <row r="2403" spans="3:4" x14ac:dyDescent="0.2">
      <c r="C2403" s="23"/>
      <c r="D2403" s="23"/>
    </row>
    <row r="2404" spans="3:4" x14ac:dyDescent="0.2">
      <c r="C2404" s="23"/>
      <c r="D2404" s="23"/>
    </row>
    <row r="2405" spans="3:4" x14ac:dyDescent="0.2">
      <c r="C2405" s="23"/>
      <c r="D2405" s="23"/>
    </row>
    <row r="2406" spans="3:4" x14ac:dyDescent="0.2">
      <c r="C2406" s="23"/>
      <c r="D2406" s="23"/>
    </row>
    <row r="2407" spans="3:4" x14ac:dyDescent="0.2">
      <c r="C2407" s="23"/>
      <c r="D2407" s="23"/>
    </row>
    <row r="2408" spans="3:4" x14ac:dyDescent="0.2">
      <c r="C2408" s="23"/>
      <c r="D2408" s="23"/>
    </row>
    <row r="2409" spans="3:4" x14ac:dyDescent="0.2">
      <c r="C2409" s="23"/>
      <c r="D2409" s="23"/>
    </row>
    <row r="2410" spans="3:4" x14ac:dyDescent="0.2">
      <c r="C2410" s="23"/>
      <c r="D2410" s="23"/>
    </row>
    <row r="2411" spans="3:4" x14ac:dyDescent="0.2">
      <c r="C2411" s="23"/>
      <c r="D2411" s="23"/>
    </row>
    <row r="2412" spans="3:4" x14ac:dyDescent="0.2">
      <c r="C2412" s="23"/>
      <c r="D2412" s="23"/>
    </row>
    <row r="2413" spans="3:4" x14ac:dyDescent="0.2">
      <c r="C2413" s="23"/>
      <c r="D2413" s="23"/>
    </row>
    <row r="2414" spans="3:4" x14ac:dyDescent="0.2">
      <c r="C2414" s="23"/>
      <c r="D2414" s="23"/>
    </row>
    <row r="2415" spans="3:4" x14ac:dyDescent="0.2">
      <c r="C2415" s="23"/>
      <c r="D2415" s="23"/>
    </row>
    <row r="2416" spans="3:4" x14ac:dyDescent="0.2">
      <c r="C2416" s="23"/>
      <c r="D2416" s="23"/>
    </row>
    <row r="2417" spans="3:4" x14ac:dyDescent="0.2">
      <c r="C2417" s="23"/>
      <c r="D2417" s="23"/>
    </row>
    <row r="2418" spans="3:4" x14ac:dyDescent="0.2">
      <c r="C2418" s="23"/>
      <c r="D2418" s="23"/>
    </row>
    <row r="2419" spans="3:4" x14ac:dyDescent="0.2">
      <c r="C2419" s="23"/>
      <c r="D2419" s="23"/>
    </row>
    <row r="2420" spans="3:4" x14ac:dyDescent="0.2">
      <c r="C2420" s="23"/>
      <c r="D2420" s="23"/>
    </row>
    <row r="2421" spans="3:4" x14ac:dyDescent="0.2">
      <c r="C2421" s="23"/>
      <c r="D2421" s="23"/>
    </row>
    <row r="2422" spans="3:4" x14ac:dyDescent="0.2">
      <c r="C2422" s="23"/>
      <c r="D2422" s="23"/>
    </row>
    <row r="2423" spans="3:4" x14ac:dyDescent="0.2">
      <c r="C2423" s="23"/>
      <c r="D2423" s="23"/>
    </row>
    <row r="2424" spans="3:4" x14ac:dyDescent="0.2">
      <c r="C2424" s="23"/>
      <c r="D2424" s="23"/>
    </row>
    <row r="2425" spans="3:4" x14ac:dyDescent="0.2">
      <c r="C2425" s="23"/>
      <c r="D2425" s="23"/>
    </row>
    <row r="2426" spans="3:4" x14ac:dyDescent="0.2">
      <c r="C2426" s="23"/>
      <c r="D2426" s="23"/>
    </row>
    <row r="2427" spans="3:4" x14ac:dyDescent="0.2">
      <c r="C2427" s="23"/>
      <c r="D2427" s="23"/>
    </row>
    <row r="2428" spans="3:4" x14ac:dyDescent="0.2">
      <c r="C2428" s="23"/>
      <c r="D2428" s="23"/>
    </row>
    <row r="2429" spans="3:4" x14ac:dyDescent="0.2">
      <c r="C2429" s="23"/>
      <c r="D2429" s="23"/>
    </row>
    <row r="2430" spans="3:4" x14ac:dyDescent="0.2">
      <c r="C2430" s="23"/>
      <c r="D2430" s="23"/>
    </row>
    <row r="2431" spans="3:4" x14ac:dyDescent="0.2">
      <c r="C2431" s="23"/>
      <c r="D2431" s="23"/>
    </row>
    <row r="2432" spans="3:4" x14ac:dyDescent="0.2">
      <c r="C2432" s="23"/>
      <c r="D2432" s="23"/>
    </row>
    <row r="2433" spans="3:4" x14ac:dyDescent="0.2">
      <c r="C2433" s="23"/>
      <c r="D2433" s="23"/>
    </row>
    <row r="2434" spans="3:4" x14ac:dyDescent="0.2">
      <c r="C2434" s="23"/>
      <c r="D2434" s="23"/>
    </row>
    <row r="2435" spans="3:4" x14ac:dyDescent="0.2">
      <c r="C2435" s="23"/>
      <c r="D2435" s="23"/>
    </row>
    <row r="2436" spans="3:4" x14ac:dyDescent="0.2">
      <c r="C2436" s="23"/>
      <c r="D2436" s="23"/>
    </row>
    <row r="2437" spans="3:4" x14ac:dyDescent="0.2">
      <c r="C2437" s="23"/>
      <c r="D2437" s="23"/>
    </row>
    <row r="2438" spans="3:4" x14ac:dyDescent="0.2">
      <c r="C2438" s="23"/>
      <c r="D2438" s="23"/>
    </row>
    <row r="2439" spans="3:4" x14ac:dyDescent="0.2">
      <c r="C2439" s="23"/>
      <c r="D2439" s="23"/>
    </row>
    <row r="2440" spans="3:4" x14ac:dyDescent="0.2">
      <c r="C2440" s="23"/>
      <c r="D2440" s="23"/>
    </row>
    <row r="2441" spans="3:4" x14ac:dyDescent="0.2">
      <c r="C2441" s="23"/>
      <c r="D2441" s="23"/>
    </row>
    <row r="2442" spans="3:4" x14ac:dyDescent="0.2">
      <c r="C2442" s="23"/>
      <c r="D2442" s="23"/>
    </row>
    <row r="2443" spans="3:4" x14ac:dyDescent="0.2">
      <c r="C2443" s="23"/>
      <c r="D2443" s="23"/>
    </row>
    <row r="2444" spans="3:4" x14ac:dyDescent="0.2">
      <c r="C2444" s="23"/>
      <c r="D2444" s="23"/>
    </row>
    <row r="2445" spans="3:4" x14ac:dyDescent="0.2">
      <c r="C2445" s="23"/>
      <c r="D2445" s="23"/>
    </row>
    <row r="2446" spans="3:4" x14ac:dyDescent="0.2">
      <c r="C2446" s="23"/>
      <c r="D2446" s="23"/>
    </row>
    <row r="2447" spans="3:4" x14ac:dyDescent="0.2">
      <c r="C2447" s="23"/>
      <c r="D2447" s="23"/>
    </row>
    <row r="2448" spans="3:4" x14ac:dyDescent="0.2">
      <c r="C2448" s="23"/>
      <c r="D2448" s="23"/>
    </row>
    <row r="2449" spans="3:4" x14ac:dyDescent="0.2">
      <c r="C2449" s="23"/>
      <c r="D2449" s="23"/>
    </row>
    <row r="2450" spans="3:4" x14ac:dyDescent="0.2">
      <c r="C2450" s="23"/>
      <c r="D2450" s="23"/>
    </row>
    <row r="2451" spans="3:4" x14ac:dyDescent="0.2">
      <c r="C2451" s="23"/>
      <c r="D2451" s="23"/>
    </row>
    <row r="2452" spans="3:4" x14ac:dyDescent="0.2">
      <c r="C2452" s="23"/>
      <c r="D2452" s="23"/>
    </row>
    <row r="2453" spans="3:4" x14ac:dyDescent="0.2">
      <c r="C2453" s="23"/>
      <c r="D2453" s="23"/>
    </row>
    <row r="2454" spans="3:4" x14ac:dyDescent="0.2">
      <c r="C2454" s="23"/>
      <c r="D2454" s="23"/>
    </row>
    <row r="2455" spans="3:4" x14ac:dyDescent="0.2">
      <c r="C2455" s="23"/>
      <c r="D2455" s="23"/>
    </row>
    <row r="2456" spans="3:4" x14ac:dyDescent="0.2">
      <c r="C2456" s="23"/>
      <c r="D2456" s="23"/>
    </row>
    <row r="2457" spans="3:4" x14ac:dyDescent="0.2">
      <c r="C2457" s="23"/>
      <c r="D2457" s="23"/>
    </row>
    <row r="2458" spans="3:4" x14ac:dyDescent="0.2">
      <c r="C2458" s="23"/>
      <c r="D2458" s="23"/>
    </row>
    <row r="2459" spans="3:4" x14ac:dyDescent="0.2">
      <c r="C2459" s="23"/>
      <c r="D2459" s="23"/>
    </row>
    <row r="2460" spans="3:4" x14ac:dyDescent="0.2">
      <c r="C2460" s="23"/>
      <c r="D2460" s="23"/>
    </row>
    <row r="2461" spans="3:4" x14ac:dyDescent="0.2">
      <c r="C2461" s="23"/>
      <c r="D2461" s="23"/>
    </row>
    <row r="2462" spans="3:4" x14ac:dyDescent="0.2">
      <c r="C2462" s="23"/>
      <c r="D2462" s="23"/>
    </row>
    <row r="2463" spans="3:4" x14ac:dyDescent="0.2">
      <c r="C2463" s="23"/>
      <c r="D2463" s="23"/>
    </row>
    <row r="2464" spans="3:4" x14ac:dyDescent="0.2">
      <c r="C2464" s="23"/>
      <c r="D2464" s="23"/>
    </row>
    <row r="2465" spans="3:4" x14ac:dyDescent="0.2">
      <c r="C2465" s="23"/>
      <c r="D2465" s="23"/>
    </row>
    <row r="2466" spans="3:4" x14ac:dyDescent="0.2">
      <c r="C2466" s="23"/>
      <c r="D2466" s="23"/>
    </row>
    <row r="2467" spans="3:4" x14ac:dyDescent="0.2">
      <c r="C2467" s="23"/>
      <c r="D2467" s="23"/>
    </row>
    <row r="2468" spans="3:4" x14ac:dyDescent="0.2">
      <c r="C2468" s="23"/>
      <c r="D2468" s="23"/>
    </row>
    <row r="2469" spans="3:4" x14ac:dyDescent="0.2">
      <c r="C2469" s="23"/>
      <c r="D2469" s="23"/>
    </row>
    <row r="2470" spans="3:4" x14ac:dyDescent="0.2">
      <c r="C2470" s="23"/>
      <c r="D2470" s="23"/>
    </row>
    <row r="2471" spans="3:4" x14ac:dyDescent="0.2">
      <c r="C2471" s="23"/>
      <c r="D2471" s="23"/>
    </row>
    <row r="2472" spans="3:4" x14ac:dyDescent="0.2">
      <c r="C2472" s="23"/>
      <c r="D2472" s="23"/>
    </row>
    <row r="2473" spans="3:4" x14ac:dyDescent="0.2">
      <c r="C2473" s="23"/>
      <c r="D2473" s="23"/>
    </row>
    <row r="2474" spans="3:4" x14ac:dyDescent="0.2">
      <c r="C2474" s="23"/>
      <c r="D2474" s="23"/>
    </row>
    <row r="2475" spans="3:4" x14ac:dyDescent="0.2">
      <c r="C2475" s="23"/>
      <c r="D2475" s="23"/>
    </row>
    <row r="2476" spans="3:4" x14ac:dyDescent="0.2">
      <c r="C2476" s="23"/>
      <c r="D2476" s="23"/>
    </row>
    <row r="2477" spans="3:4" x14ac:dyDescent="0.2">
      <c r="C2477" s="23"/>
      <c r="D2477" s="23"/>
    </row>
    <row r="2478" spans="3:4" x14ac:dyDescent="0.2">
      <c r="C2478" s="23"/>
      <c r="D2478" s="23"/>
    </row>
    <row r="2479" spans="3:4" x14ac:dyDescent="0.2">
      <c r="C2479" s="23"/>
      <c r="D2479" s="23"/>
    </row>
    <row r="2480" spans="3:4" x14ac:dyDescent="0.2">
      <c r="C2480" s="23"/>
      <c r="D2480" s="23"/>
    </row>
    <row r="2481" spans="3:4" x14ac:dyDescent="0.2">
      <c r="C2481" s="23"/>
      <c r="D2481" s="23"/>
    </row>
    <row r="2482" spans="3:4" x14ac:dyDescent="0.2">
      <c r="C2482" s="23"/>
      <c r="D2482" s="23"/>
    </row>
    <row r="2483" spans="3:4" x14ac:dyDescent="0.2">
      <c r="C2483" s="23"/>
      <c r="D2483" s="23"/>
    </row>
    <row r="2484" spans="3:4" x14ac:dyDescent="0.2">
      <c r="C2484" s="23"/>
      <c r="D2484" s="23"/>
    </row>
    <row r="2485" spans="3:4" x14ac:dyDescent="0.2">
      <c r="C2485" s="23"/>
      <c r="D2485" s="23"/>
    </row>
    <row r="2486" spans="3:4" x14ac:dyDescent="0.2">
      <c r="C2486" s="23"/>
      <c r="D2486" s="23"/>
    </row>
    <row r="2487" spans="3:4" x14ac:dyDescent="0.2">
      <c r="C2487" s="23"/>
      <c r="D2487" s="23"/>
    </row>
    <row r="2488" spans="3:4" x14ac:dyDescent="0.2">
      <c r="C2488" s="23"/>
      <c r="D2488" s="23"/>
    </row>
    <row r="2489" spans="3:4" x14ac:dyDescent="0.2">
      <c r="C2489" s="23"/>
      <c r="D2489" s="23"/>
    </row>
    <row r="2490" spans="3:4" x14ac:dyDescent="0.2">
      <c r="C2490" s="23"/>
      <c r="D2490" s="23"/>
    </row>
    <row r="2491" spans="3:4" x14ac:dyDescent="0.2">
      <c r="C2491" s="23"/>
      <c r="D2491" s="23"/>
    </row>
    <row r="2492" spans="3:4" x14ac:dyDescent="0.2">
      <c r="C2492" s="23"/>
      <c r="D2492" s="23"/>
    </row>
    <row r="2493" spans="3:4" x14ac:dyDescent="0.2">
      <c r="C2493" s="23"/>
      <c r="D2493" s="23"/>
    </row>
    <row r="2494" spans="3:4" x14ac:dyDescent="0.2">
      <c r="C2494" s="23"/>
      <c r="D2494" s="23"/>
    </row>
    <row r="2495" spans="3:4" x14ac:dyDescent="0.2">
      <c r="C2495" s="23"/>
      <c r="D2495" s="23"/>
    </row>
    <row r="2496" spans="3:4" x14ac:dyDescent="0.2">
      <c r="C2496" s="23"/>
      <c r="D2496" s="23"/>
    </row>
    <row r="2497" spans="3:4" x14ac:dyDescent="0.2">
      <c r="C2497" s="23"/>
      <c r="D2497" s="23"/>
    </row>
    <row r="2498" spans="3:4" x14ac:dyDescent="0.2">
      <c r="C2498" s="23"/>
      <c r="D2498" s="23"/>
    </row>
    <row r="2499" spans="3:4" x14ac:dyDescent="0.2">
      <c r="C2499" s="23"/>
      <c r="D2499" s="23"/>
    </row>
    <row r="2500" spans="3:4" x14ac:dyDescent="0.2">
      <c r="C2500" s="23"/>
      <c r="D2500" s="23"/>
    </row>
    <row r="2501" spans="3:4" x14ac:dyDescent="0.2">
      <c r="C2501" s="23"/>
      <c r="D2501" s="23"/>
    </row>
    <row r="2502" spans="3:4" x14ac:dyDescent="0.2">
      <c r="C2502" s="23"/>
      <c r="D2502" s="23"/>
    </row>
    <row r="2503" spans="3:4" x14ac:dyDescent="0.2">
      <c r="C2503" s="23"/>
      <c r="D2503" s="23"/>
    </row>
    <row r="2504" spans="3:4" x14ac:dyDescent="0.2">
      <c r="C2504" s="23"/>
      <c r="D2504" s="23"/>
    </row>
    <row r="2505" spans="3:4" x14ac:dyDescent="0.2">
      <c r="C2505" s="23"/>
      <c r="D2505" s="23"/>
    </row>
    <row r="2506" spans="3:4" x14ac:dyDescent="0.2">
      <c r="C2506" s="23"/>
      <c r="D2506" s="23"/>
    </row>
    <row r="2507" spans="3:4" x14ac:dyDescent="0.2">
      <c r="C2507" s="23"/>
      <c r="D2507" s="23"/>
    </row>
    <row r="2508" spans="3:4" x14ac:dyDescent="0.2">
      <c r="C2508" s="23"/>
      <c r="D2508" s="23"/>
    </row>
    <row r="2509" spans="3:4" x14ac:dyDescent="0.2">
      <c r="C2509" s="23"/>
      <c r="D2509" s="23"/>
    </row>
    <row r="2510" spans="3:4" x14ac:dyDescent="0.2">
      <c r="C2510" s="23"/>
      <c r="D2510" s="23"/>
    </row>
    <row r="2511" spans="3:4" x14ac:dyDescent="0.2">
      <c r="C2511" s="23"/>
      <c r="D2511" s="23"/>
    </row>
    <row r="2512" spans="3:4" x14ac:dyDescent="0.2">
      <c r="C2512" s="23"/>
      <c r="D2512" s="23"/>
    </row>
    <row r="2513" spans="3:4" x14ac:dyDescent="0.2">
      <c r="C2513" s="23"/>
      <c r="D2513" s="23"/>
    </row>
    <row r="2514" spans="3:4" x14ac:dyDescent="0.2">
      <c r="C2514" s="23"/>
      <c r="D2514" s="23"/>
    </row>
    <row r="2515" spans="3:4" x14ac:dyDescent="0.2">
      <c r="C2515" s="23"/>
      <c r="D2515" s="23"/>
    </row>
    <row r="2516" spans="3:4" x14ac:dyDescent="0.2">
      <c r="C2516" s="23"/>
      <c r="D2516" s="23"/>
    </row>
    <row r="2517" spans="3:4" x14ac:dyDescent="0.2">
      <c r="C2517" s="23"/>
      <c r="D2517" s="23"/>
    </row>
    <row r="2518" spans="3:4" x14ac:dyDescent="0.2">
      <c r="C2518" s="23"/>
      <c r="D2518" s="23"/>
    </row>
    <row r="2519" spans="3:4" x14ac:dyDescent="0.2">
      <c r="C2519" s="23"/>
      <c r="D2519" s="23"/>
    </row>
    <row r="2520" spans="3:4" x14ac:dyDescent="0.2">
      <c r="C2520" s="23"/>
      <c r="D2520" s="23"/>
    </row>
    <row r="2521" spans="3:4" x14ac:dyDescent="0.2">
      <c r="C2521" s="23"/>
      <c r="D2521" s="23"/>
    </row>
    <row r="2522" spans="3:4" x14ac:dyDescent="0.2">
      <c r="C2522" s="23"/>
      <c r="D2522" s="23"/>
    </row>
    <row r="2523" spans="3:4" x14ac:dyDescent="0.2">
      <c r="C2523" s="23"/>
      <c r="D2523" s="23"/>
    </row>
    <row r="2524" spans="3:4" x14ac:dyDescent="0.2">
      <c r="C2524" s="23"/>
      <c r="D2524" s="23"/>
    </row>
    <row r="2525" spans="3:4" x14ac:dyDescent="0.2">
      <c r="C2525" s="23"/>
      <c r="D2525" s="23"/>
    </row>
    <row r="2526" spans="3:4" x14ac:dyDescent="0.2">
      <c r="C2526" s="23"/>
      <c r="D2526" s="23"/>
    </row>
    <row r="2527" spans="3:4" x14ac:dyDescent="0.2">
      <c r="C2527" s="23"/>
      <c r="D2527" s="23"/>
    </row>
    <row r="2528" spans="3:4" x14ac:dyDescent="0.2">
      <c r="C2528" s="23"/>
      <c r="D2528" s="23"/>
    </row>
    <row r="2529" spans="3:4" x14ac:dyDescent="0.2">
      <c r="C2529" s="23"/>
      <c r="D2529" s="23"/>
    </row>
    <row r="2530" spans="3:4" x14ac:dyDescent="0.2">
      <c r="C2530" s="23"/>
      <c r="D2530" s="23"/>
    </row>
    <row r="2531" spans="3:4" x14ac:dyDescent="0.2">
      <c r="C2531" s="23"/>
      <c r="D2531" s="23"/>
    </row>
    <row r="2532" spans="3:4" x14ac:dyDescent="0.2">
      <c r="C2532" s="23"/>
      <c r="D2532" s="23"/>
    </row>
    <row r="2533" spans="3:4" x14ac:dyDescent="0.2">
      <c r="C2533" s="23"/>
      <c r="D2533" s="23"/>
    </row>
    <row r="2534" spans="3:4" x14ac:dyDescent="0.2">
      <c r="C2534" s="23"/>
      <c r="D2534" s="23"/>
    </row>
    <row r="2535" spans="3:4" x14ac:dyDescent="0.2">
      <c r="C2535" s="23"/>
      <c r="D2535" s="23"/>
    </row>
    <row r="2536" spans="3:4" x14ac:dyDescent="0.2">
      <c r="C2536" s="23"/>
      <c r="D2536" s="23"/>
    </row>
    <row r="2537" spans="3:4" x14ac:dyDescent="0.2">
      <c r="C2537" s="23"/>
      <c r="D2537" s="23"/>
    </row>
    <row r="2538" spans="3:4" x14ac:dyDescent="0.2">
      <c r="C2538" s="23"/>
      <c r="D2538" s="23"/>
    </row>
    <row r="2539" spans="3:4" x14ac:dyDescent="0.2">
      <c r="C2539" s="23"/>
      <c r="D2539" s="23"/>
    </row>
    <row r="2540" spans="3:4" x14ac:dyDescent="0.2">
      <c r="C2540" s="23"/>
      <c r="D2540" s="23"/>
    </row>
    <row r="2541" spans="3:4" x14ac:dyDescent="0.2">
      <c r="C2541" s="23"/>
      <c r="D2541" s="23"/>
    </row>
    <row r="2542" spans="3:4" x14ac:dyDescent="0.2">
      <c r="C2542" s="23"/>
      <c r="D2542" s="23"/>
    </row>
    <row r="2543" spans="3:4" x14ac:dyDescent="0.2">
      <c r="C2543" s="23"/>
      <c r="D2543" s="23"/>
    </row>
    <row r="2544" spans="3:4" x14ac:dyDescent="0.2">
      <c r="C2544" s="23"/>
      <c r="D2544" s="23"/>
    </row>
    <row r="2545" spans="3:4" x14ac:dyDescent="0.2">
      <c r="C2545" s="23"/>
      <c r="D2545" s="23"/>
    </row>
    <row r="2546" spans="3:4" x14ac:dyDescent="0.2">
      <c r="C2546" s="23"/>
      <c r="D2546" s="23"/>
    </row>
    <row r="2547" spans="3:4" x14ac:dyDescent="0.2">
      <c r="C2547" s="23"/>
      <c r="D2547" s="23"/>
    </row>
    <row r="2548" spans="3:4" x14ac:dyDescent="0.2">
      <c r="C2548" s="23"/>
      <c r="D2548" s="23"/>
    </row>
    <row r="2549" spans="3:4" x14ac:dyDescent="0.2">
      <c r="C2549" s="23"/>
      <c r="D2549" s="23"/>
    </row>
    <row r="2550" spans="3:4" x14ac:dyDescent="0.2">
      <c r="C2550" s="23"/>
      <c r="D2550" s="23"/>
    </row>
    <row r="2551" spans="3:4" x14ac:dyDescent="0.2">
      <c r="C2551" s="23"/>
      <c r="D2551" s="23"/>
    </row>
    <row r="2552" spans="3:4" x14ac:dyDescent="0.2">
      <c r="C2552" s="23"/>
      <c r="D2552" s="23"/>
    </row>
    <row r="2553" spans="3:4" x14ac:dyDescent="0.2">
      <c r="C2553" s="23"/>
      <c r="D2553" s="23"/>
    </row>
    <row r="2554" spans="3:4" x14ac:dyDescent="0.2">
      <c r="C2554" s="23"/>
      <c r="D2554" s="23"/>
    </row>
    <row r="2555" spans="3:4" x14ac:dyDescent="0.2">
      <c r="C2555" s="23"/>
      <c r="D2555" s="23"/>
    </row>
    <row r="2556" spans="3:4" x14ac:dyDescent="0.2">
      <c r="C2556" s="23"/>
      <c r="D2556" s="23"/>
    </row>
    <row r="2557" spans="3:4" x14ac:dyDescent="0.2">
      <c r="C2557" s="23"/>
      <c r="D2557" s="23"/>
    </row>
    <row r="2558" spans="3:4" x14ac:dyDescent="0.2">
      <c r="C2558" s="23"/>
      <c r="D2558" s="23"/>
    </row>
    <row r="2559" spans="3:4" x14ac:dyDescent="0.2">
      <c r="C2559" s="23"/>
      <c r="D2559" s="23"/>
    </row>
    <row r="2560" spans="3:4" x14ac:dyDescent="0.2">
      <c r="C2560" s="23"/>
      <c r="D2560" s="23"/>
    </row>
    <row r="2561" spans="3:4" x14ac:dyDescent="0.2">
      <c r="C2561" s="23"/>
      <c r="D2561" s="23"/>
    </row>
    <row r="2562" spans="3:4" x14ac:dyDescent="0.2">
      <c r="C2562" s="23"/>
      <c r="D2562" s="23"/>
    </row>
    <row r="2563" spans="3:4" x14ac:dyDescent="0.2">
      <c r="C2563" s="23"/>
      <c r="D2563" s="23"/>
    </row>
    <row r="2564" spans="3:4" x14ac:dyDescent="0.2">
      <c r="C2564" s="23"/>
      <c r="D2564" s="23"/>
    </row>
    <row r="2565" spans="3:4" x14ac:dyDescent="0.2">
      <c r="C2565" s="23"/>
      <c r="D2565" s="23"/>
    </row>
    <row r="2566" spans="3:4" x14ac:dyDescent="0.2">
      <c r="C2566" s="23"/>
      <c r="D2566" s="23"/>
    </row>
    <row r="2567" spans="3:4" x14ac:dyDescent="0.2">
      <c r="C2567" s="23"/>
      <c r="D2567" s="23"/>
    </row>
    <row r="2568" spans="3:4" x14ac:dyDescent="0.2">
      <c r="C2568" s="23"/>
      <c r="D2568" s="23"/>
    </row>
    <row r="2569" spans="3:4" x14ac:dyDescent="0.2">
      <c r="C2569" s="23"/>
      <c r="D2569" s="23"/>
    </row>
    <row r="2570" spans="3:4" x14ac:dyDescent="0.2">
      <c r="C2570" s="23"/>
      <c r="D2570" s="23"/>
    </row>
    <row r="2571" spans="3:4" x14ac:dyDescent="0.2">
      <c r="C2571" s="23"/>
      <c r="D2571" s="23"/>
    </row>
    <row r="2572" spans="3:4" x14ac:dyDescent="0.2">
      <c r="C2572" s="23"/>
      <c r="D2572" s="23"/>
    </row>
    <row r="2573" spans="3:4" x14ac:dyDescent="0.2">
      <c r="C2573" s="23"/>
      <c r="D2573" s="23"/>
    </row>
    <row r="2574" spans="3:4" x14ac:dyDescent="0.2">
      <c r="C2574" s="23"/>
      <c r="D2574" s="23"/>
    </row>
    <row r="2575" spans="3:4" x14ac:dyDescent="0.2">
      <c r="C2575" s="23"/>
      <c r="D2575" s="23"/>
    </row>
    <row r="2576" spans="3:4" x14ac:dyDescent="0.2">
      <c r="C2576" s="23"/>
      <c r="D2576" s="23"/>
    </row>
    <row r="2577" spans="3:4" x14ac:dyDescent="0.2">
      <c r="C2577" s="23"/>
      <c r="D2577" s="23"/>
    </row>
    <row r="2578" spans="3:4" x14ac:dyDescent="0.2">
      <c r="C2578" s="23"/>
      <c r="D2578" s="23"/>
    </row>
    <row r="2579" spans="3:4" x14ac:dyDescent="0.2">
      <c r="C2579" s="23"/>
      <c r="D2579" s="23"/>
    </row>
    <row r="2580" spans="3:4" x14ac:dyDescent="0.2">
      <c r="C2580" s="23"/>
      <c r="D2580" s="23"/>
    </row>
    <row r="2581" spans="3:4" x14ac:dyDescent="0.2">
      <c r="C2581" s="23"/>
      <c r="D2581" s="23"/>
    </row>
    <row r="2582" spans="3:4" x14ac:dyDescent="0.2">
      <c r="C2582" s="23"/>
      <c r="D2582" s="23"/>
    </row>
    <row r="2583" spans="3:4" x14ac:dyDescent="0.2">
      <c r="C2583" s="23"/>
      <c r="D2583" s="23"/>
    </row>
    <row r="2584" spans="3:4" x14ac:dyDescent="0.2">
      <c r="C2584" s="23"/>
      <c r="D2584" s="23"/>
    </row>
    <row r="2585" spans="3:4" x14ac:dyDescent="0.2">
      <c r="C2585" s="23"/>
      <c r="D2585" s="23"/>
    </row>
    <row r="2586" spans="3:4" x14ac:dyDescent="0.2">
      <c r="C2586" s="23"/>
      <c r="D2586" s="23"/>
    </row>
    <row r="2587" spans="3:4" x14ac:dyDescent="0.2">
      <c r="C2587" s="23"/>
      <c r="D2587" s="23"/>
    </row>
    <row r="2588" spans="3:4" x14ac:dyDescent="0.2">
      <c r="C2588" s="23"/>
      <c r="D2588" s="23"/>
    </row>
    <row r="2589" spans="3:4" x14ac:dyDescent="0.2">
      <c r="C2589" s="23"/>
      <c r="D2589" s="23"/>
    </row>
    <row r="2590" spans="3:4" x14ac:dyDescent="0.2">
      <c r="C2590" s="23"/>
      <c r="D2590" s="23"/>
    </row>
    <row r="2591" spans="3:4" x14ac:dyDescent="0.2">
      <c r="C2591" s="23"/>
      <c r="D2591" s="23"/>
    </row>
    <row r="2592" spans="3:4" x14ac:dyDescent="0.2">
      <c r="C2592" s="23"/>
      <c r="D2592" s="23"/>
    </row>
    <row r="2593" spans="3:4" x14ac:dyDescent="0.2">
      <c r="C2593" s="23"/>
      <c r="D2593" s="23"/>
    </row>
    <row r="2594" spans="3:4" x14ac:dyDescent="0.2">
      <c r="C2594" s="23"/>
      <c r="D2594" s="23"/>
    </row>
    <row r="2595" spans="3:4" x14ac:dyDescent="0.2">
      <c r="C2595" s="23"/>
      <c r="D2595" s="23"/>
    </row>
    <row r="2596" spans="3:4" x14ac:dyDescent="0.2">
      <c r="C2596" s="23"/>
      <c r="D2596" s="23"/>
    </row>
    <row r="2597" spans="3:4" x14ac:dyDescent="0.2">
      <c r="C2597" s="23"/>
      <c r="D2597" s="23"/>
    </row>
    <row r="2598" spans="3:4" x14ac:dyDescent="0.2">
      <c r="C2598" s="23"/>
      <c r="D2598" s="23"/>
    </row>
    <row r="2599" spans="3:4" x14ac:dyDescent="0.2">
      <c r="C2599" s="23"/>
      <c r="D2599" s="23"/>
    </row>
    <row r="2600" spans="3:4" x14ac:dyDescent="0.2">
      <c r="C2600" s="23"/>
      <c r="D2600" s="23"/>
    </row>
    <row r="2601" spans="3:4" x14ac:dyDescent="0.2">
      <c r="C2601" s="23"/>
      <c r="D2601" s="23"/>
    </row>
    <row r="2602" spans="3:4" x14ac:dyDescent="0.2">
      <c r="C2602" s="23"/>
      <c r="D2602" s="23"/>
    </row>
    <row r="2603" spans="3:4" x14ac:dyDescent="0.2">
      <c r="C2603" s="23"/>
      <c r="D2603" s="23"/>
    </row>
    <row r="2604" spans="3:4" x14ac:dyDescent="0.2">
      <c r="C2604" s="23"/>
      <c r="D2604" s="23"/>
    </row>
    <row r="2605" spans="3:4" x14ac:dyDescent="0.2">
      <c r="C2605" s="23"/>
      <c r="D2605" s="23"/>
    </row>
    <row r="2606" spans="3:4" x14ac:dyDescent="0.2">
      <c r="C2606" s="23"/>
      <c r="D2606" s="23"/>
    </row>
    <row r="2607" spans="3:4" x14ac:dyDescent="0.2">
      <c r="C2607" s="23"/>
      <c r="D2607" s="23"/>
    </row>
    <row r="2608" spans="3:4" x14ac:dyDescent="0.2">
      <c r="C2608" s="23"/>
      <c r="D2608" s="23"/>
    </row>
    <row r="2609" spans="3:4" x14ac:dyDescent="0.2">
      <c r="C2609" s="23"/>
      <c r="D2609" s="23"/>
    </row>
    <row r="2610" spans="3:4" x14ac:dyDescent="0.2">
      <c r="C2610" s="23"/>
      <c r="D2610" s="23"/>
    </row>
    <row r="2611" spans="3:4" x14ac:dyDescent="0.2">
      <c r="C2611" s="23"/>
      <c r="D2611" s="23"/>
    </row>
    <row r="2612" spans="3:4" x14ac:dyDescent="0.2">
      <c r="C2612" s="23"/>
      <c r="D2612" s="23"/>
    </row>
    <row r="2613" spans="3:4" x14ac:dyDescent="0.2">
      <c r="C2613" s="23"/>
      <c r="D2613" s="23"/>
    </row>
    <row r="2614" spans="3:4" x14ac:dyDescent="0.2">
      <c r="C2614" s="23"/>
      <c r="D2614" s="23"/>
    </row>
    <row r="2615" spans="3:4" x14ac:dyDescent="0.2">
      <c r="C2615" s="23"/>
      <c r="D2615" s="23"/>
    </row>
    <row r="2616" spans="3:4" x14ac:dyDescent="0.2">
      <c r="C2616" s="23"/>
      <c r="D2616" s="23"/>
    </row>
    <row r="2617" spans="3:4" x14ac:dyDescent="0.2">
      <c r="C2617" s="23"/>
      <c r="D2617" s="23"/>
    </row>
    <row r="2618" spans="3:4" x14ac:dyDescent="0.2">
      <c r="C2618" s="23"/>
      <c r="D2618" s="23"/>
    </row>
    <row r="2619" spans="3:4" x14ac:dyDescent="0.2">
      <c r="C2619" s="23"/>
      <c r="D2619" s="23"/>
    </row>
    <row r="2620" spans="3:4" x14ac:dyDescent="0.2">
      <c r="C2620" s="23"/>
      <c r="D2620" s="23"/>
    </row>
    <row r="2621" spans="3:4" x14ac:dyDescent="0.2">
      <c r="C2621" s="23"/>
      <c r="D2621" s="23"/>
    </row>
    <row r="2622" spans="3:4" x14ac:dyDescent="0.2">
      <c r="C2622" s="23"/>
      <c r="D2622" s="23"/>
    </row>
    <row r="2623" spans="3:4" x14ac:dyDescent="0.2">
      <c r="C2623" s="23"/>
      <c r="D2623" s="23"/>
    </row>
    <row r="2624" spans="3:4" x14ac:dyDescent="0.2">
      <c r="C2624" s="23"/>
      <c r="D2624" s="23"/>
    </row>
    <row r="2625" spans="3:4" x14ac:dyDescent="0.2">
      <c r="C2625" s="23"/>
      <c r="D2625" s="23"/>
    </row>
    <row r="2626" spans="3:4" x14ac:dyDescent="0.2">
      <c r="C2626" s="23"/>
      <c r="D2626" s="23"/>
    </row>
    <row r="2627" spans="3:4" x14ac:dyDescent="0.2">
      <c r="C2627" s="23"/>
      <c r="D2627" s="23"/>
    </row>
    <row r="2628" spans="3:4" x14ac:dyDescent="0.2">
      <c r="C2628" s="23"/>
      <c r="D2628" s="23"/>
    </row>
    <row r="2629" spans="3:4" x14ac:dyDescent="0.2">
      <c r="C2629" s="23"/>
      <c r="D2629" s="23"/>
    </row>
    <row r="2630" spans="3:4" x14ac:dyDescent="0.2">
      <c r="C2630" s="23"/>
      <c r="D2630" s="23"/>
    </row>
    <row r="2631" spans="3:4" x14ac:dyDescent="0.2">
      <c r="C2631" s="23"/>
      <c r="D2631" s="23"/>
    </row>
    <row r="2632" spans="3:4" x14ac:dyDescent="0.2">
      <c r="C2632" s="23"/>
      <c r="D2632" s="23"/>
    </row>
    <row r="2633" spans="3:4" x14ac:dyDescent="0.2">
      <c r="C2633" s="23"/>
      <c r="D2633" s="23"/>
    </row>
    <row r="2634" spans="3:4" x14ac:dyDescent="0.2">
      <c r="C2634" s="23"/>
      <c r="D2634" s="23"/>
    </row>
    <row r="2635" spans="3:4" x14ac:dyDescent="0.2">
      <c r="C2635" s="23"/>
      <c r="D2635" s="23"/>
    </row>
    <row r="2636" spans="3:4" x14ac:dyDescent="0.2">
      <c r="C2636" s="23"/>
      <c r="D2636" s="23"/>
    </row>
    <row r="2637" spans="3:4" x14ac:dyDescent="0.2">
      <c r="C2637" s="23"/>
      <c r="D2637" s="23"/>
    </row>
    <row r="2638" spans="3:4" x14ac:dyDescent="0.2">
      <c r="C2638" s="23"/>
      <c r="D2638" s="23"/>
    </row>
    <row r="2639" spans="3:4" x14ac:dyDescent="0.2">
      <c r="C2639" s="23"/>
      <c r="D2639" s="23"/>
    </row>
    <row r="2640" spans="3:4" x14ac:dyDescent="0.2">
      <c r="C2640" s="23"/>
      <c r="D2640" s="23"/>
    </row>
    <row r="2641" spans="3:4" x14ac:dyDescent="0.2">
      <c r="C2641" s="23"/>
      <c r="D2641" s="23"/>
    </row>
    <row r="2642" spans="3:4" x14ac:dyDescent="0.2">
      <c r="C2642" s="23"/>
      <c r="D2642" s="23"/>
    </row>
    <row r="2643" spans="3:4" x14ac:dyDescent="0.2">
      <c r="C2643" s="23"/>
      <c r="D2643" s="23"/>
    </row>
    <row r="2644" spans="3:4" x14ac:dyDescent="0.2">
      <c r="C2644" s="23"/>
      <c r="D2644" s="23"/>
    </row>
    <row r="2645" spans="3:4" x14ac:dyDescent="0.2">
      <c r="C2645" s="23"/>
      <c r="D2645" s="23"/>
    </row>
    <row r="2646" spans="3:4" x14ac:dyDescent="0.2">
      <c r="C2646" s="23"/>
      <c r="D2646" s="23"/>
    </row>
    <row r="2647" spans="3:4" x14ac:dyDescent="0.2">
      <c r="C2647" s="23"/>
      <c r="D2647" s="23"/>
    </row>
    <row r="2648" spans="3:4" x14ac:dyDescent="0.2">
      <c r="C2648" s="23"/>
      <c r="D2648" s="23"/>
    </row>
    <row r="2649" spans="3:4" x14ac:dyDescent="0.2">
      <c r="C2649" s="23"/>
      <c r="D2649" s="23"/>
    </row>
    <row r="2650" spans="3:4" x14ac:dyDescent="0.2">
      <c r="C2650" s="23"/>
      <c r="D2650" s="23"/>
    </row>
    <row r="2651" spans="3:4" x14ac:dyDescent="0.2">
      <c r="C2651" s="23"/>
      <c r="D2651" s="23"/>
    </row>
    <row r="2652" spans="3:4" x14ac:dyDescent="0.2">
      <c r="C2652" s="23"/>
      <c r="D2652" s="23"/>
    </row>
    <row r="2653" spans="3:4" x14ac:dyDescent="0.2">
      <c r="C2653" s="23"/>
      <c r="D2653" s="23"/>
    </row>
    <row r="2654" spans="3:4" x14ac:dyDescent="0.2">
      <c r="C2654" s="23"/>
      <c r="D2654" s="23"/>
    </row>
    <row r="2655" spans="3:4" x14ac:dyDescent="0.2">
      <c r="C2655" s="23"/>
      <c r="D2655" s="23"/>
    </row>
    <row r="2656" spans="3:4" x14ac:dyDescent="0.2">
      <c r="C2656" s="23"/>
      <c r="D2656" s="23"/>
    </row>
    <row r="2657" spans="3:4" x14ac:dyDescent="0.2">
      <c r="C2657" s="23"/>
      <c r="D2657" s="23"/>
    </row>
    <row r="2658" spans="3:4" x14ac:dyDescent="0.2">
      <c r="C2658" s="23"/>
      <c r="D2658" s="23"/>
    </row>
    <row r="2659" spans="3:4" x14ac:dyDescent="0.2">
      <c r="C2659" s="23"/>
      <c r="D2659" s="23"/>
    </row>
    <row r="2660" spans="3:4" x14ac:dyDescent="0.2">
      <c r="C2660" s="23"/>
      <c r="D2660" s="23"/>
    </row>
    <row r="2661" spans="3:4" x14ac:dyDescent="0.2">
      <c r="C2661" s="23"/>
      <c r="D2661" s="23"/>
    </row>
    <row r="2662" spans="3:4" x14ac:dyDescent="0.2">
      <c r="C2662" s="23"/>
      <c r="D2662" s="23"/>
    </row>
    <row r="2663" spans="3:4" x14ac:dyDescent="0.2">
      <c r="C2663" s="23"/>
      <c r="D2663" s="23"/>
    </row>
    <row r="2664" spans="3:4" x14ac:dyDescent="0.2">
      <c r="C2664" s="23"/>
      <c r="D2664" s="23"/>
    </row>
    <row r="2665" spans="3:4" x14ac:dyDescent="0.2">
      <c r="C2665" s="23"/>
      <c r="D2665" s="23"/>
    </row>
    <row r="2666" spans="3:4" x14ac:dyDescent="0.2">
      <c r="C2666" s="23"/>
      <c r="D2666" s="23"/>
    </row>
    <row r="2667" spans="3:4" x14ac:dyDescent="0.2">
      <c r="C2667" s="23"/>
      <c r="D2667" s="23"/>
    </row>
    <row r="2668" spans="3:4" x14ac:dyDescent="0.2">
      <c r="C2668" s="23"/>
      <c r="D2668" s="23"/>
    </row>
    <row r="2669" spans="3:4" x14ac:dyDescent="0.2">
      <c r="C2669" s="23"/>
      <c r="D2669" s="23"/>
    </row>
    <row r="2670" spans="3:4" x14ac:dyDescent="0.2">
      <c r="C2670" s="23"/>
      <c r="D2670" s="23"/>
    </row>
    <row r="2671" spans="3:4" x14ac:dyDescent="0.2">
      <c r="C2671" s="23"/>
      <c r="D2671" s="23"/>
    </row>
    <row r="2672" spans="3:4" x14ac:dyDescent="0.2">
      <c r="C2672" s="23"/>
      <c r="D2672" s="23"/>
    </row>
    <row r="2673" spans="3:4" x14ac:dyDescent="0.2">
      <c r="C2673" s="23"/>
      <c r="D2673" s="23"/>
    </row>
    <row r="2674" spans="3:4" x14ac:dyDescent="0.2">
      <c r="C2674" s="23"/>
      <c r="D2674" s="23"/>
    </row>
    <row r="2675" spans="3:4" x14ac:dyDescent="0.2">
      <c r="C2675" s="23"/>
      <c r="D2675" s="23"/>
    </row>
    <row r="2676" spans="3:4" x14ac:dyDescent="0.2">
      <c r="C2676" s="23"/>
      <c r="D2676" s="23"/>
    </row>
    <row r="2677" spans="3:4" x14ac:dyDescent="0.2">
      <c r="C2677" s="23"/>
      <c r="D2677" s="23"/>
    </row>
    <row r="2678" spans="3:4" x14ac:dyDescent="0.2">
      <c r="C2678" s="23"/>
      <c r="D2678" s="23"/>
    </row>
    <row r="2679" spans="3:4" x14ac:dyDescent="0.2">
      <c r="C2679" s="23"/>
      <c r="D2679" s="23"/>
    </row>
    <row r="2680" spans="3:4" x14ac:dyDescent="0.2">
      <c r="C2680" s="23"/>
      <c r="D2680" s="23"/>
    </row>
    <row r="2681" spans="3:4" x14ac:dyDescent="0.2">
      <c r="C2681" s="23"/>
      <c r="D2681" s="23"/>
    </row>
    <row r="2682" spans="3:4" x14ac:dyDescent="0.2">
      <c r="C2682" s="23"/>
      <c r="D2682" s="23"/>
    </row>
    <row r="2683" spans="3:4" x14ac:dyDescent="0.2">
      <c r="C2683" s="23"/>
      <c r="D2683" s="23"/>
    </row>
    <row r="2684" spans="3:4" x14ac:dyDescent="0.2">
      <c r="C2684" s="23"/>
      <c r="D2684" s="23"/>
    </row>
    <row r="2685" spans="3:4" x14ac:dyDescent="0.2">
      <c r="C2685" s="23"/>
      <c r="D2685" s="23"/>
    </row>
    <row r="2686" spans="3:4" x14ac:dyDescent="0.2">
      <c r="C2686" s="23"/>
      <c r="D2686" s="23"/>
    </row>
    <row r="2687" spans="3:4" x14ac:dyDescent="0.2">
      <c r="C2687" s="23"/>
      <c r="D2687" s="23"/>
    </row>
    <row r="2688" spans="3:4" x14ac:dyDescent="0.2">
      <c r="C2688" s="23"/>
      <c r="D2688" s="23"/>
    </row>
    <row r="2689" spans="3:4" x14ac:dyDescent="0.2">
      <c r="C2689" s="23"/>
      <c r="D2689" s="23"/>
    </row>
    <row r="2690" spans="3:4" x14ac:dyDescent="0.2">
      <c r="C2690" s="23"/>
      <c r="D2690" s="23"/>
    </row>
    <row r="2691" spans="3:4" x14ac:dyDescent="0.2">
      <c r="C2691" s="23"/>
      <c r="D2691" s="23"/>
    </row>
    <row r="2692" spans="3:4" x14ac:dyDescent="0.2">
      <c r="C2692" s="23"/>
      <c r="D2692" s="23"/>
    </row>
    <row r="2693" spans="3:4" x14ac:dyDescent="0.2">
      <c r="C2693" s="23"/>
      <c r="D2693" s="23"/>
    </row>
    <row r="2694" spans="3:4" x14ac:dyDescent="0.2">
      <c r="C2694" s="23"/>
      <c r="D2694" s="23"/>
    </row>
    <row r="2695" spans="3:4" x14ac:dyDescent="0.2">
      <c r="C2695" s="23"/>
      <c r="D2695" s="23"/>
    </row>
    <row r="2696" spans="3:4" x14ac:dyDescent="0.2">
      <c r="C2696" s="23"/>
      <c r="D2696" s="23"/>
    </row>
    <row r="2697" spans="3:4" x14ac:dyDescent="0.2">
      <c r="C2697" s="23"/>
      <c r="D2697" s="23"/>
    </row>
    <row r="2698" spans="3:4" x14ac:dyDescent="0.2">
      <c r="C2698" s="23"/>
      <c r="D2698" s="23"/>
    </row>
    <row r="2699" spans="3:4" x14ac:dyDescent="0.2">
      <c r="C2699" s="23"/>
      <c r="D2699" s="23"/>
    </row>
    <row r="2700" spans="3:4" x14ac:dyDescent="0.2">
      <c r="C2700" s="23"/>
      <c r="D2700" s="23"/>
    </row>
    <row r="2701" spans="3:4" x14ac:dyDescent="0.2">
      <c r="C2701" s="23"/>
      <c r="D2701" s="23"/>
    </row>
    <row r="2702" spans="3:4" x14ac:dyDescent="0.2">
      <c r="C2702" s="23"/>
      <c r="D2702" s="23"/>
    </row>
    <row r="2703" spans="3:4" x14ac:dyDescent="0.2">
      <c r="C2703" s="23"/>
      <c r="D2703" s="23"/>
    </row>
    <row r="2704" spans="3:4" x14ac:dyDescent="0.2">
      <c r="C2704" s="23"/>
      <c r="D2704" s="23"/>
    </row>
    <row r="2705" spans="3:4" x14ac:dyDescent="0.2">
      <c r="C2705" s="23"/>
      <c r="D2705" s="23"/>
    </row>
    <row r="2706" spans="3:4" x14ac:dyDescent="0.2">
      <c r="C2706" s="23"/>
      <c r="D2706" s="23"/>
    </row>
    <row r="2707" spans="3:4" x14ac:dyDescent="0.2">
      <c r="C2707" s="23"/>
      <c r="D2707" s="23"/>
    </row>
    <row r="2708" spans="3:4" x14ac:dyDescent="0.2">
      <c r="C2708" s="23"/>
      <c r="D2708" s="23"/>
    </row>
    <row r="2709" spans="3:4" x14ac:dyDescent="0.2">
      <c r="C2709" s="23"/>
      <c r="D2709" s="23"/>
    </row>
    <row r="2710" spans="3:4" x14ac:dyDescent="0.2">
      <c r="C2710" s="23"/>
      <c r="D2710" s="23"/>
    </row>
    <row r="2711" spans="3:4" x14ac:dyDescent="0.2">
      <c r="C2711" s="23"/>
      <c r="D2711" s="23"/>
    </row>
    <row r="2712" spans="3:4" x14ac:dyDescent="0.2">
      <c r="C2712" s="23"/>
      <c r="D2712" s="23"/>
    </row>
    <row r="2713" spans="3:4" x14ac:dyDescent="0.2">
      <c r="C2713" s="23"/>
      <c r="D2713" s="23"/>
    </row>
    <row r="2714" spans="3:4" x14ac:dyDescent="0.2">
      <c r="C2714" s="23"/>
      <c r="D2714" s="23"/>
    </row>
    <row r="2715" spans="3:4" x14ac:dyDescent="0.2">
      <c r="C2715" s="23"/>
      <c r="D2715" s="23"/>
    </row>
    <row r="2716" spans="3:4" x14ac:dyDescent="0.2">
      <c r="C2716" s="23"/>
      <c r="D2716" s="23"/>
    </row>
    <row r="2717" spans="3:4" x14ac:dyDescent="0.2">
      <c r="C2717" s="23"/>
      <c r="D2717" s="23"/>
    </row>
    <row r="2718" spans="3:4" x14ac:dyDescent="0.2">
      <c r="C2718" s="23"/>
      <c r="D2718" s="23"/>
    </row>
    <row r="2719" spans="3:4" x14ac:dyDescent="0.2">
      <c r="C2719" s="23"/>
      <c r="D2719" s="23"/>
    </row>
    <row r="2720" spans="3:4" x14ac:dyDescent="0.2">
      <c r="C2720" s="23"/>
      <c r="D2720" s="23"/>
    </row>
    <row r="2721" spans="3:4" x14ac:dyDescent="0.2">
      <c r="C2721" s="23"/>
      <c r="D2721" s="23"/>
    </row>
    <row r="2722" spans="3:4" x14ac:dyDescent="0.2">
      <c r="C2722" s="23"/>
      <c r="D2722" s="23"/>
    </row>
    <row r="2723" spans="3:4" x14ac:dyDescent="0.2">
      <c r="C2723" s="23"/>
      <c r="D2723" s="23"/>
    </row>
    <row r="2724" spans="3:4" x14ac:dyDescent="0.2">
      <c r="C2724" s="23"/>
      <c r="D2724" s="23"/>
    </row>
    <row r="2725" spans="3:4" x14ac:dyDescent="0.2">
      <c r="C2725" s="23"/>
      <c r="D2725" s="23"/>
    </row>
    <row r="2726" spans="3:4" x14ac:dyDescent="0.2">
      <c r="C2726" s="23"/>
      <c r="D2726" s="23"/>
    </row>
    <row r="2727" spans="3:4" x14ac:dyDescent="0.2">
      <c r="C2727" s="23"/>
      <c r="D2727" s="23"/>
    </row>
    <row r="2728" spans="3:4" x14ac:dyDescent="0.2">
      <c r="C2728" s="23"/>
      <c r="D2728" s="23"/>
    </row>
    <row r="2729" spans="3:4" x14ac:dyDescent="0.2">
      <c r="C2729" s="23"/>
      <c r="D2729" s="23"/>
    </row>
    <row r="2730" spans="3:4" x14ac:dyDescent="0.2">
      <c r="C2730" s="23"/>
      <c r="D2730" s="23"/>
    </row>
    <row r="2731" spans="3:4" x14ac:dyDescent="0.2">
      <c r="C2731" s="23"/>
      <c r="D2731" s="23"/>
    </row>
    <row r="2732" spans="3:4" x14ac:dyDescent="0.2">
      <c r="C2732" s="23"/>
      <c r="D2732" s="23"/>
    </row>
    <row r="2733" spans="3:4" x14ac:dyDescent="0.2">
      <c r="C2733" s="23"/>
      <c r="D2733" s="23"/>
    </row>
    <row r="2734" spans="3:4" x14ac:dyDescent="0.2">
      <c r="C2734" s="23"/>
      <c r="D2734" s="23"/>
    </row>
    <row r="2735" spans="3:4" x14ac:dyDescent="0.2">
      <c r="C2735" s="23"/>
      <c r="D2735" s="23"/>
    </row>
    <row r="2736" spans="3:4" x14ac:dyDescent="0.2">
      <c r="C2736" s="23"/>
      <c r="D2736" s="23"/>
    </row>
    <row r="2737" spans="3:4" x14ac:dyDescent="0.2">
      <c r="C2737" s="23"/>
      <c r="D2737" s="23"/>
    </row>
    <row r="2738" spans="3:4" x14ac:dyDescent="0.2">
      <c r="C2738" s="23"/>
      <c r="D2738" s="23"/>
    </row>
    <row r="2739" spans="3:4" x14ac:dyDescent="0.2">
      <c r="C2739" s="23"/>
      <c r="D2739" s="23"/>
    </row>
    <row r="2740" spans="3:4" x14ac:dyDescent="0.2">
      <c r="C2740" s="23"/>
      <c r="D2740" s="23"/>
    </row>
    <row r="2741" spans="3:4" x14ac:dyDescent="0.2">
      <c r="C2741" s="23"/>
      <c r="D2741" s="23"/>
    </row>
    <row r="2742" spans="3:4" x14ac:dyDescent="0.2">
      <c r="C2742" s="23"/>
      <c r="D2742" s="23"/>
    </row>
    <row r="2743" spans="3:4" x14ac:dyDescent="0.2">
      <c r="C2743" s="23"/>
      <c r="D2743" s="23"/>
    </row>
    <row r="2744" spans="3:4" x14ac:dyDescent="0.2">
      <c r="C2744" s="23"/>
      <c r="D2744" s="23"/>
    </row>
    <row r="2745" spans="3:4" x14ac:dyDescent="0.2">
      <c r="C2745" s="23"/>
      <c r="D2745" s="23"/>
    </row>
    <row r="2746" spans="3:4" x14ac:dyDescent="0.2">
      <c r="C2746" s="23"/>
      <c r="D2746" s="23"/>
    </row>
    <row r="2747" spans="3:4" x14ac:dyDescent="0.2">
      <c r="C2747" s="23"/>
      <c r="D2747" s="23"/>
    </row>
    <row r="2748" spans="3:4" x14ac:dyDescent="0.2">
      <c r="C2748" s="23"/>
      <c r="D2748" s="23"/>
    </row>
    <row r="2749" spans="3:4" x14ac:dyDescent="0.2">
      <c r="C2749" s="23"/>
      <c r="D2749" s="23"/>
    </row>
    <row r="2750" spans="3:4" x14ac:dyDescent="0.2">
      <c r="C2750" s="23"/>
      <c r="D2750" s="23"/>
    </row>
    <row r="2751" spans="3:4" x14ac:dyDescent="0.2">
      <c r="C2751" s="23"/>
      <c r="D2751" s="23"/>
    </row>
    <row r="2752" spans="3:4" x14ac:dyDescent="0.2">
      <c r="C2752" s="23"/>
      <c r="D2752" s="23"/>
    </row>
    <row r="2753" spans="3:4" x14ac:dyDescent="0.2">
      <c r="C2753" s="23"/>
      <c r="D2753" s="23"/>
    </row>
    <row r="2754" spans="3:4" x14ac:dyDescent="0.2">
      <c r="C2754" s="23"/>
      <c r="D2754" s="23"/>
    </row>
    <row r="2755" spans="3:4" x14ac:dyDescent="0.2">
      <c r="C2755" s="23"/>
      <c r="D2755" s="23"/>
    </row>
    <row r="2756" spans="3:4" x14ac:dyDescent="0.2">
      <c r="C2756" s="23"/>
      <c r="D2756" s="23"/>
    </row>
    <row r="2757" spans="3:4" x14ac:dyDescent="0.2">
      <c r="C2757" s="23"/>
      <c r="D2757" s="23"/>
    </row>
    <row r="2758" spans="3:4" x14ac:dyDescent="0.2">
      <c r="C2758" s="23"/>
      <c r="D2758" s="23"/>
    </row>
    <row r="2759" spans="3:4" x14ac:dyDescent="0.2">
      <c r="C2759" s="23"/>
      <c r="D2759" s="23"/>
    </row>
    <row r="2760" spans="3:4" x14ac:dyDescent="0.2">
      <c r="C2760" s="23"/>
      <c r="D2760" s="23"/>
    </row>
    <row r="2761" spans="3:4" x14ac:dyDescent="0.2">
      <c r="C2761" s="23"/>
      <c r="D2761" s="23"/>
    </row>
    <row r="2762" spans="3:4" x14ac:dyDescent="0.2">
      <c r="C2762" s="23"/>
      <c r="D2762" s="23"/>
    </row>
    <row r="2763" spans="3:4" x14ac:dyDescent="0.2">
      <c r="C2763" s="23"/>
      <c r="D2763" s="23"/>
    </row>
    <row r="2764" spans="3:4" x14ac:dyDescent="0.2">
      <c r="C2764" s="23"/>
      <c r="D2764" s="23"/>
    </row>
    <row r="2765" spans="3:4" x14ac:dyDescent="0.2">
      <c r="C2765" s="23"/>
      <c r="D2765" s="23"/>
    </row>
    <row r="2766" spans="3:4" x14ac:dyDescent="0.2">
      <c r="C2766" s="23"/>
      <c r="D2766" s="23"/>
    </row>
    <row r="2767" spans="3:4" x14ac:dyDescent="0.2">
      <c r="C2767" s="23"/>
      <c r="D2767" s="23"/>
    </row>
    <row r="2768" spans="3:4" x14ac:dyDescent="0.2">
      <c r="C2768" s="23"/>
      <c r="D2768" s="23"/>
    </row>
    <row r="2769" spans="3:4" x14ac:dyDescent="0.2">
      <c r="C2769" s="23"/>
      <c r="D2769" s="23"/>
    </row>
    <row r="2770" spans="3:4" x14ac:dyDescent="0.2">
      <c r="C2770" s="23"/>
      <c r="D2770" s="23"/>
    </row>
    <row r="2771" spans="3:4" x14ac:dyDescent="0.2">
      <c r="C2771" s="23"/>
      <c r="D2771" s="23"/>
    </row>
    <row r="2772" spans="3:4" x14ac:dyDescent="0.2">
      <c r="C2772" s="23"/>
      <c r="D2772" s="23"/>
    </row>
    <row r="2773" spans="3:4" x14ac:dyDescent="0.2">
      <c r="C2773" s="23"/>
      <c r="D2773" s="23"/>
    </row>
    <row r="2774" spans="3:4" x14ac:dyDescent="0.2">
      <c r="C2774" s="23"/>
      <c r="D2774" s="23"/>
    </row>
    <row r="2775" spans="3:4" x14ac:dyDescent="0.2">
      <c r="C2775" s="23"/>
      <c r="D2775" s="23"/>
    </row>
    <row r="2776" spans="3:4" x14ac:dyDescent="0.2">
      <c r="C2776" s="23"/>
      <c r="D2776" s="23"/>
    </row>
    <row r="2777" spans="3:4" x14ac:dyDescent="0.2">
      <c r="C2777" s="23"/>
      <c r="D2777" s="23"/>
    </row>
    <row r="2778" spans="3:4" x14ac:dyDescent="0.2">
      <c r="C2778" s="23"/>
      <c r="D2778" s="23"/>
    </row>
    <row r="2779" spans="3:4" x14ac:dyDescent="0.2">
      <c r="C2779" s="23"/>
      <c r="D2779" s="23"/>
    </row>
    <row r="2780" spans="3:4" x14ac:dyDescent="0.2">
      <c r="C2780" s="23"/>
      <c r="D2780" s="23"/>
    </row>
    <row r="2781" spans="3:4" x14ac:dyDescent="0.2">
      <c r="C2781" s="23"/>
      <c r="D2781" s="23"/>
    </row>
    <row r="2782" spans="3:4" x14ac:dyDescent="0.2">
      <c r="C2782" s="23"/>
      <c r="D2782" s="23"/>
    </row>
    <row r="2783" spans="3:4" x14ac:dyDescent="0.2">
      <c r="C2783" s="23"/>
      <c r="D2783" s="23"/>
    </row>
    <row r="2784" spans="3:4" x14ac:dyDescent="0.2">
      <c r="C2784" s="23"/>
      <c r="D2784" s="23"/>
    </row>
    <row r="2785" spans="3:4" x14ac:dyDescent="0.2">
      <c r="C2785" s="23"/>
      <c r="D2785" s="23"/>
    </row>
    <row r="2786" spans="3:4" x14ac:dyDescent="0.2">
      <c r="C2786" s="23"/>
      <c r="D2786" s="23"/>
    </row>
    <row r="2787" spans="3:4" x14ac:dyDescent="0.2">
      <c r="C2787" s="23"/>
      <c r="D2787" s="23"/>
    </row>
    <row r="2788" spans="3:4" x14ac:dyDescent="0.2">
      <c r="C2788" s="23"/>
      <c r="D2788" s="23"/>
    </row>
    <row r="2789" spans="3:4" x14ac:dyDescent="0.2">
      <c r="C2789" s="23"/>
      <c r="D2789" s="23"/>
    </row>
    <row r="2790" spans="3:4" x14ac:dyDescent="0.2">
      <c r="C2790" s="23"/>
      <c r="D2790" s="23"/>
    </row>
    <row r="2791" spans="3:4" x14ac:dyDescent="0.2">
      <c r="C2791" s="23"/>
      <c r="D2791" s="23"/>
    </row>
    <row r="2792" spans="3:4" x14ac:dyDescent="0.2">
      <c r="C2792" s="23"/>
      <c r="D2792" s="23"/>
    </row>
    <row r="2793" spans="3:4" x14ac:dyDescent="0.2">
      <c r="C2793" s="23"/>
      <c r="D2793" s="23"/>
    </row>
    <row r="2794" spans="3:4" x14ac:dyDescent="0.2">
      <c r="C2794" s="23"/>
      <c r="D2794" s="23"/>
    </row>
    <row r="2795" spans="3:4" x14ac:dyDescent="0.2">
      <c r="C2795" s="23"/>
      <c r="D2795" s="23"/>
    </row>
    <row r="2796" spans="3:4" x14ac:dyDescent="0.2">
      <c r="C2796" s="23"/>
      <c r="D2796" s="23"/>
    </row>
    <row r="2797" spans="3:4" x14ac:dyDescent="0.2">
      <c r="C2797" s="23"/>
      <c r="D2797" s="23"/>
    </row>
    <row r="2798" spans="3:4" x14ac:dyDescent="0.2">
      <c r="C2798" s="23"/>
      <c r="D2798" s="23"/>
    </row>
    <row r="2799" spans="3:4" x14ac:dyDescent="0.2">
      <c r="C2799" s="23"/>
      <c r="D2799" s="23"/>
    </row>
    <row r="2800" spans="3:4" x14ac:dyDescent="0.2">
      <c r="C2800" s="23"/>
      <c r="D2800" s="23"/>
    </row>
    <row r="2801" spans="3:4" x14ac:dyDescent="0.2">
      <c r="C2801" s="23"/>
      <c r="D2801" s="23"/>
    </row>
    <row r="2802" spans="3:4" x14ac:dyDescent="0.2">
      <c r="C2802" s="23"/>
      <c r="D2802" s="23"/>
    </row>
    <row r="2803" spans="3:4" x14ac:dyDescent="0.2">
      <c r="C2803" s="23"/>
      <c r="D2803" s="23"/>
    </row>
    <row r="2804" spans="3:4" x14ac:dyDescent="0.2">
      <c r="C2804" s="23"/>
      <c r="D2804" s="23"/>
    </row>
    <row r="2805" spans="3:4" x14ac:dyDescent="0.2">
      <c r="C2805" s="23"/>
      <c r="D2805" s="23"/>
    </row>
    <row r="2806" spans="3:4" x14ac:dyDescent="0.2">
      <c r="C2806" s="23"/>
      <c r="D2806" s="23"/>
    </row>
    <row r="2807" spans="3:4" x14ac:dyDescent="0.2">
      <c r="C2807" s="23"/>
      <c r="D2807" s="23"/>
    </row>
    <row r="2808" spans="3:4" x14ac:dyDescent="0.2">
      <c r="C2808" s="23"/>
      <c r="D2808" s="23"/>
    </row>
    <row r="2809" spans="3:4" x14ac:dyDescent="0.2">
      <c r="C2809" s="23"/>
      <c r="D2809" s="23"/>
    </row>
    <row r="2810" spans="3:4" x14ac:dyDescent="0.2">
      <c r="C2810" s="23"/>
      <c r="D2810" s="23"/>
    </row>
    <row r="2811" spans="3:4" x14ac:dyDescent="0.2">
      <c r="C2811" s="23"/>
      <c r="D2811" s="23"/>
    </row>
    <row r="2812" spans="3:4" x14ac:dyDescent="0.2">
      <c r="C2812" s="23"/>
      <c r="D2812" s="23"/>
    </row>
    <row r="2813" spans="3:4" x14ac:dyDescent="0.2">
      <c r="C2813" s="23"/>
      <c r="D2813" s="23"/>
    </row>
    <row r="2814" spans="3:4" x14ac:dyDescent="0.2">
      <c r="C2814" s="23"/>
      <c r="D2814" s="23"/>
    </row>
    <row r="2815" spans="3:4" x14ac:dyDescent="0.2">
      <c r="C2815" s="23"/>
      <c r="D2815" s="23"/>
    </row>
    <row r="2816" spans="3:4" x14ac:dyDescent="0.2">
      <c r="C2816" s="23"/>
      <c r="D2816" s="23"/>
    </row>
    <row r="2817" spans="3:4" x14ac:dyDescent="0.2">
      <c r="C2817" s="23"/>
      <c r="D2817" s="23"/>
    </row>
    <row r="2818" spans="3:4" x14ac:dyDescent="0.2">
      <c r="C2818" s="23"/>
      <c r="D2818" s="23"/>
    </row>
    <row r="2819" spans="3:4" x14ac:dyDescent="0.2">
      <c r="C2819" s="23"/>
      <c r="D2819" s="23"/>
    </row>
    <row r="2820" spans="3:4" x14ac:dyDescent="0.2">
      <c r="C2820" s="23"/>
      <c r="D2820" s="23"/>
    </row>
    <row r="2821" spans="3:4" x14ac:dyDescent="0.2">
      <c r="C2821" s="23"/>
      <c r="D2821" s="23"/>
    </row>
    <row r="2822" spans="3:4" x14ac:dyDescent="0.2">
      <c r="C2822" s="23"/>
      <c r="D2822" s="23"/>
    </row>
    <row r="2823" spans="3:4" x14ac:dyDescent="0.2">
      <c r="C2823" s="23"/>
      <c r="D2823" s="23"/>
    </row>
    <row r="2824" spans="3:4" x14ac:dyDescent="0.2">
      <c r="C2824" s="23"/>
      <c r="D2824" s="23"/>
    </row>
    <row r="2825" spans="3:4" x14ac:dyDescent="0.2">
      <c r="C2825" s="23"/>
      <c r="D2825" s="23"/>
    </row>
    <row r="2826" spans="3:4" x14ac:dyDescent="0.2">
      <c r="C2826" s="23"/>
      <c r="D2826" s="23"/>
    </row>
    <row r="2827" spans="3:4" x14ac:dyDescent="0.2">
      <c r="C2827" s="23"/>
      <c r="D2827" s="23"/>
    </row>
    <row r="2828" spans="3:4" x14ac:dyDescent="0.2">
      <c r="C2828" s="23"/>
      <c r="D2828" s="23"/>
    </row>
    <row r="2829" spans="3:4" x14ac:dyDescent="0.2">
      <c r="C2829" s="23"/>
      <c r="D2829" s="23"/>
    </row>
    <row r="2830" spans="3:4" x14ac:dyDescent="0.2">
      <c r="C2830" s="23"/>
      <c r="D2830" s="23"/>
    </row>
    <row r="2831" spans="3:4" x14ac:dyDescent="0.2">
      <c r="C2831" s="23"/>
      <c r="D2831" s="23"/>
    </row>
    <row r="2832" spans="3:4" x14ac:dyDescent="0.2">
      <c r="C2832" s="23"/>
      <c r="D2832" s="23"/>
    </row>
    <row r="2833" spans="3:4" x14ac:dyDescent="0.2">
      <c r="C2833" s="23"/>
      <c r="D2833" s="23"/>
    </row>
    <row r="2834" spans="3:4" x14ac:dyDescent="0.2">
      <c r="C2834" s="23"/>
      <c r="D2834" s="23"/>
    </row>
    <row r="2835" spans="3:4" x14ac:dyDescent="0.2">
      <c r="C2835" s="23"/>
      <c r="D2835" s="23"/>
    </row>
    <row r="2836" spans="3:4" x14ac:dyDescent="0.2">
      <c r="C2836" s="23"/>
      <c r="D2836" s="23"/>
    </row>
    <row r="2837" spans="3:4" x14ac:dyDescent="0.2">
      <c r="C2837" s="23"/>
      <c r="D2837" s="23"/>
    </row>
    <row r="2838" spans="3:4" x14ac:dyDescent="0.2">
      <c r="C2838" s="23"/>
      <c r="D2838" s="23"/>
    </row>
    <row r="2839" spans="3:4" x14ac:dyDescent="0.2">
      <c r="C2839" s="23"/>
      <c r="D2839" s="23"/>
    </row>
    <row r="2840" spans="3:4" x14ac:dyDescent="0.2">
      <c r="C2840" s="23"/>
      <c r="D2840" s="23"/>
    </row>
    <row r="2841" spans="3:4" x14ac:dyDescent="0.2">
      <c r="C2841" s="23"/>
      <c r="D2841" s="23"/>
    </row>
    <row r="2842" spans="3:4" x14ac:dyDescent="0.2">
      <c r="C2842" s="23"/>
      <c r="D2842" s="23"/>
    </row>
    <row r="2843" spans="3:4" x14ac:dyDescent="0.2">
      <c r="C2843" s="23"/>
      <c r="D2843" s="23"/>
    </row>
    <row r="2844" spans="3:4" x14ac:dyDescent="0.2">
      <c r="C2844" s="23"/>
      <c r="D2844" s="23"/>
    </row>
    <row r="2845" spans="3:4" x14ac:dyDescent="0.2">
      <c r="C2845" s="23"/>
      <c r="D2845" s="23"/>
    </row>
    <row r="2846" spans="3:4" x14ac:dyDescent="0.2">
      <c r="C2846" s="23"/>
      <c r="D2846" s="23"/>
    </row>
    <row r="2847" spans="3:4" x14ac:dyDescent="0.2">
      <c r="C2847" s="23"/>
      <c r="D2847" s="23"/>
    </row>
    <row r="2848" spans="3:4" x14ac:dyDescent="0.2">
      <c r="C2848" s="23"/>
      <c r="D2848" s="23"/>
    </row>
    <row r="2849" spans="3:4" x14ac:dyDescent="0.2">
      <c r="C2849" s="23"/>
      <c r="D2849" s="23"/>
    </row>
    <row r="2850" spans="3:4" x14ac:dyDescent="0.2">
      <c r="C2850" s="23"/>
      <c r="D2850" s="23"/>
    </row>
    <row r="2851" spans="3:4" x14ac:dyDescent="0.2">
      <c r="C2851" s="23"/>
      <c r="D2851" s="23"/>
    </row>
    <row r="2852" spans="3:4" x14ac:dyDescent="0.2">
      <c r="C2852" s="23"/>
      <c r="D2852" s="23"/>
    </row>
    <row r="2853" spans="3:4" x14ac:dyDescent="0.2">
      <c r="C2853" s="23"/>
      <c r="D2853" s="23"/>
    </row>
    <row r="2854" spans="3:4" x14ac:dyDescent="0.2">
      <c r="C2854" s="23"/>
      <c r="D2854" s="23"/>
    </row>
    <row r="2855" spans="3:4" x14ac:dyDescent="0.2">
      <c r="C2855" s="23"/>
      <c r="D2855" s="23"/>
    </row>
    <row r="2856" spans="3:4" x14ac:dyDescent="0.2">
      <c r="C2856" s="23"/>
      <c r="D2856" s="23"/>
    </row>
    <row r="2857" spans="3:4" x14ac:dyDescent="0.2">
      <c r="C2857" s="23"/>
      <c r="D2857" s="23"/>
    </row>
    <row r="2858" spans="3:4" x14ac:dyDescent="0.2">
      <c r="C2858" s="23"/>
      <c r="D2858" s="23"/>
    </row>
    <row r="2859" spans="3:4" x14ac:dyDescent="0.2">
      <c r="C2859" s="23"/>
      <c r="D2859" s="23"/>
    </row>
    <row r="2860" spans="3:4" x14ac:dyDescent="0.2">
      <c r="C2860" s="23"/>
      <c r="D2860" s="23"/>
    </row>
    <row r="2861" spans="3:4" x14ac:dyDescent="0.2">
      <c r="C2861" s="23"/>
      <c r="D2861" s="23"/>
    </row>
    <row r="2862" spans="3:4" x14ac:dyDescent="0.2">
      <c r="C2862" s="23"/>
      <c r="D2862" s="23"/>
    </row>
    <row r="2863" spans="3:4" x14ac:dyDescent="0.2">
      <c r="C2863" s="23"/>
      <c r="D2863" s="23"/>
    </row>
    <row r="2864" spans="3:4" x14ac:dyDescent="0.2">
      <c r="C2864" s="23"/>
      <c r="D2864" s="23"/>
    </row>
    <row r="2865" spans="3:4" x14ac:dyDescent="0.2">
      <c r="C2865" s="23"/>
      <c r="D2865" s="23"/>
    </row>
    <row r="2866" spans="3:4" x14ac:dyDescent="0.2">
      <c r="C2866" s="23"/>
      <c r="D2866" s="23"/>
    </row>
    <row r="2867" spans="3:4" x14ac:dyDescent="0.2">
      <c r="C2867" s="23"/>
      <c r="D2867" s="23"/>
    </row>
    <row r="2868" spans="3:4" x14ac:dyDescent="0.2">
      <c r="C2868" s="23"/>
      <c r="D2868" s="23"/>
    </row>
    <row r="2869" spans="3:4" x14ac:dyDescent="0.2">
      <c r="C2869" s="23"/>
      <c r="D2869" s="23"/>
    </row>
    <row r="2870" spans="3:4" x14ac:dyDescent="0.2">
      <c r="C2870" s="23"/>
      <c r="D2870" s="23"/>
    </row>
    <row r="2871" spans="3:4" x14ac:dyDescent="0.2">
      <c r="C2871" s="23"/>
      <c r="D2871" s="23"/>
    </row>
    <row r="2872" spans="3:4" x14ac:dyDescent="0.2">
      <c r="C2872" s="23"/>
      <c r="D2872" s="23"/>
    </row>
    <row r="2873" spans="3:4" x14ac:dyDescent="0.2">
      <c r="C2873" s="23"/>
      <c r="D2873" s="23"/>
    </row>
    <row r="2874" spans="3:4" x14ac:dyDescent="0.2">
      <c r="C2874" s="23"/>
      <c r="D2874" s="23"/>
    </row>
    <row r="2875" spans="3:4" x14ac:dyDescent="0.2">
      <c r="C2875" s="23"/>
      <c r="D2875" s="23"/>
    </row>
    <row r="2876" spans="3:4" x14ac:dyDescent="0.2">
      <c r="C2876" s="23"/>
      <c r="D2876" s="23"/>
    </row>
    <row r="2877" spans="3:4" x14ac:dyDescent="0.2">
      <c r="C2877" s="23"/>
      <c r="D2877" s="23"/>
    </row>
    <row r="2878" spans="3:4" x14ac:dyDescent="0.2">
      <c r="C2878" s="23"/>
      <c r="D2878" s="23"/>
    </row>
    <row r="2879" spans="3:4" x14ac:dyDescent="0.2">
      <c r="C2879" s="23"/>
      <c r="D2879" s="23"/>
    </row>
    <row r="2880" spans="3:4" x14ac:dyDescent="0.2">
      <c r="C2880" s="23"/>
      <c r="D2880" s="23"/>
    </row>
    <row r="2881" spans="3:4" x14ac:dyDescent="0.2">
      <c r="C2881" s="23"/>
      <c r="D2881" s="23"/>
    </row>
    <row r="2882" spans="3:4" x14ac:dyDescent="0.2">
      <c r="C2882" s="23"/>
      <c r="D2882" s="23"/>
    </row>
    <row r="2883" spans="3:4" x14ac:dyDescent="0.2">
      <c r="C2883" s="23"/>
      <c r="D2883" s="23"/>
    </row>
    <row r="2884" spans="3:4" x14ac:dyDescent="0.2">
      <c r="C2884" s="23"/>
      <c r="D2884" s="23"/>
    </row>
    <row r="2885" spans="3:4" x14ac:dyDescent="0.2">
      <c r="C2885" s="23"/>
      <c r="D2885" s="23"/>
    </row>
    <row r="2886" spans="3:4" x14ac:dyDescent="0.2">
      <c r="C2886" s="23"/>
      <c r="D2886" s="23"/>
    </row>
    <row r="2887" spans="3:4" x14ac:dyDescent="0.2">
      <c r="C2887" s="23"/>
      <c r="D2887" s="23"/>
    </row>
    <row r="2888" spans="3:4" x14ac:dyDescent="0.2">
      <c r="C2888" s="23"/>
      <c r="D2888" s="23"/>
    </row>
    <row r="2889" spans="3:4" x14ac:dyDescent="0.2">
      <c r="C2889" s="23"/>
      <c r="D2889" s="23"/>
    </row>
    <row r="2890" spans="3:4" x14ac:dyDescent="0.2">
      <c r="C2890" s="23"/>
      <c r="D2890" s="23"/>
    </row>
    <row r="2891" spans="3:4" x14ac:dyDescent="0.2">
      <c r="C2891" s="23"/>
      <c r="D2891" s="23"/>
    </row>
    <row r="2892" spans="3:4" x14ac:dyDescent="0.2">
      <c r="C2892" s="23"/>
      <c r="D2892" s="23"/>
    </row>
    <row r="2893" spans="3:4" x14ac:dyDescent="0.2">
      <c r="C2893" s="23"/>
      <c r="D2893" s="23"/>
    </row>
    <row r="2894" spans="3:4" x14ac:dyDescent="0.2">
      <c r="C2894" s="23"/>
      <c r="D2894" s="23"/>
    </row>
    <row r="2895" spans="3:4" x14ac:dyDescent="0.2">
      <c r="C2895" s="23"/>
      <c r="D2895" s="23"/>
    </row>
    <row r="2896" spans="3:4" x14ac:dyDescent="0.2">
      <c r="C2896" s="23"/>
      <c r="D2896" s="23"/>
    </row>
    <row r="2897" spans="3:4" x14ac:dyDescent="0.2">
      <c r="C2897" s="23"/>
      <c r="D2897" s="23"/>
    </row>
    <row r="2898" spans="3:4" x14ac:dyDescent="0.2">
      <c r="C2898" s="23"/>
      <c r="D2898" s="23"/>
    </row>
    <row r="2899" spans="3:4" x14ac:dyDescent="0.2">
      <c r="C2899" s="23"/>
      <c r="D2899" s="23"/>
    </row>
    <row r="2900" spans="3:4" x14ac:dyDescent="0.2">
      <c r="C2900" s="23"/>
      <c r="D2900" s="23"/>
    </row>
    <row r="2901" spans="3:4" x14ac:dyDescent="0.2">
      <c r="C2901" s="23"/>
      <c r="D2901" s="23"/>
    </row>
    <row r="2902" spans="3:4" x14ac:dyDescent="0.2">
      <c r="C2902" s="23"/>
      <c r="D2902" s="23"/>
    </row>
    <row r="2903" spans="3:4" x14ac:dyDescent="0.2">
      <c r="C2903" s="23"/>
      <c r="D2903" s="23"/>
    </row>
    <row r="2904" spans="3:4" x14ac:dyDescent="0.2">
      <c r="C2904" s="23"/>
      <c r="D2904" s="23"/>
    </row>
    <row r="2905" spans="3:4" x14ac:dyDescent="0.2">
      <c r="C2905" s="23"/>
      <c r="D2905" s="23"/>
    </row>
    <row r="2906" spans="3:4" x14ac:dyDescent="0.2">
      <c r="C2906" s="23"/>
      <c r="D2906" s="23"/>
    </row>
    <row r="2907" spans="3:4" x14ac:dyDescent="0.2">
      <c r="C2907" s="23"/>
      <c r="D2907" s="23"/>
    </row>
    <row r="2908" spans="3:4" x14ac:dyDescent="0.2">
      <c r="C2908" s="23"/>
      <c r="D2908" s="23"/>
    </row>
    <row r="2909" spans="3:4" x14ac:dyDescent="0.2">
      <c r="C2909" s="23"/>
      <c r="D2909" s="23"/>
    </row>
    <row r="2910" spans="3:4" x14ac:dyDescent="0.2">
      <c r="C2910" s="23"/>
      <c r="D2910" s="23"/>
    </row>
    <row r="2911" spans="3:4" x14ac:dyDescent="0.2">
      <c r="C2911" s="23"/>
      <c r="D2911" s="23"/>
    </row>
    <row r="2912" spans="3:4" x14ac:dyDescent="0.2">
      <c r="C2912" s="23"/>
      <c r="D2912" s="23"/>
    </row>
    <row r="2913" spans="3:4" x14ac:dyDescent="0.2">
      <c r="C2913" s="23"/>
      <c r="D2913" s="23"/>
    </row>
    <row r="2914" spans="3:4" x14ac:dyDescent="0.2">
      <c r="C2914" s="23"/>
      <c r="D2914" s="23"/>
    </row>
    <row r="2915" spans="3:4" x14ac:dyDescent="0.2">
      <c r="C2915" s="23"/>
      <c r="D2915" s="23"/>
    </row>
    <row r="2916" spans="3:4" x14ac:dyDescent="0.2">
      <c r="C2916" s="23"/>
      <c r="D2916" s="23"/>
    </row>
    <row r="2917" spans="3:4" x14ac:dyDescent="0.2">
      <c r="C2917" s="23"/>
      <c r="D2917" s="23"/>
    </row>
    <row r="2918" spans="3:4" x14ac:dyDescent="0.2">
      <c r="C2918" s="23"/>
      <c r="D2918" s="23"/>
    </row>
    <row r="2919" spans="3:4" x14ac:dyDescent="0.2">
      <c r="C2919" s="23"/>
      <c r="D2919" s="23"/>
    </row>
    <row r="2920" spans="3:4" x14ac:dyDescent="0.2">
      <c r="C2920" s="23"/>
      <c r="D2920" s="23"/>
    </row>
    <row r="2921" spans="3:4" x14ac:dyDescent="0.2">
      <c r="C2921" s="23"/>
      <c r="D2921" s="23"/>
    </row>
    <row r="2922" spans="3:4" x14ac:dyDescent="0.2">
      <c r="C2922" s="23"/>
      <c r="D2922" s="23"/>
    </row>
    <row r="2923" spans="3:4" x14ac:dyDescent="0.2">
      <c r="C2923" s="23"/>
      <c r="D2923" s="23"/>
    </row>
    <row r="2924" spans="3:4" x14ac:dyDescent="0.2">
      <c r="C2924" s="23"/>
      <c r="D2924" s="23"/>
    </row>
    <row r="2925" spans="3:4" x14ac:dyDescent="0.2">
      <c r="C2925" s="23"/>
      <c r="D2925" s="23"/>
    </row>
    <row r="2926" spans="3:4" x14ac:dyDescent="0.2">
      <c r="C2926" s="23"/>
      <c r="D2926" s="23"/>
    </row>
    <row r="2927" spans="3:4" x14ac:dyDescent="0.2">
      <c r="C2927" s="23"/>
      <c r="D2927" s="23"/>
    </row>
    <row r="2928" spans="3:4" x14ac:dyDescent="0.2">
      <c r="C2928" s="23"/>
      <c r="D2928" s="23"/>
    </row>
    <row r="2929" spans="3:4" x14ac:dyDescent="0.2">
      <c r="C2929" s="23"/>
      <c r="D2929" s="23"/>
    </row>
    <row r="2930" spans="3:4" x14ac:dyDescent="0.2">
      <c r="C2930" s="23"/>
      <c r="D2930" s="23"/>
    </row>
    <row r="2931" spans="3:4" x14ac:dyDescent="0.2">
      <c r="C2931" s="23"/>
      <c r="D2931" s="23"/>
    </row>
    <row r="2932" spans="3:4" x14ac:dyDescent="0.2">
      <c r="C2932" s="23"/>
      <c r="D2932" s="23"/>
    </row>
    <row r="2933" spans="3:4" x14ac:dyDescent="0.2">
      <c r="C2933" s="23"/>
      <c r="D2933" s="23"/>
    </row>
    <row r="2934" spans="3:4" x14ac:dyDescent="0.2">
      <c r="C2934" s="23"/>
      <c r="D2934" s="23"/>
    </row>
    <row r="2935" spans="3:4" x14ac:dyDescent="0.2">
      <c r="C2935" s="23"/>
      <c r="D2935" s="23"/>
    </row>
    <row r="2936" spans="3:4" x14ac:dyDescent="0.2">
      <c r="C2936" s="23"/>
      <c r="D2936" s="23"/>
    </row>
    <row r="2937" spans="3:4" x14ac:dyDescent="0.2">
      <c r="C2937" s="23"/>
      <c r="D2937" s="23"/>
    </row>
    <row r="2938" spans="3:4" x14ac:dyDescent="0.2">
      <c r="C2938" s="23"/>
      <c r="D2938" s="23"/>
    </row>
    <row r="2939" spans="3:4" x14ac:dyDescent="0.2">
      <c r="C2939" s="23"/>
      <c r="D2939" s="23"/>
    </row>
    <row r="2940" spans="3:4" x14ac:dyDescent="0.2">
      <c r="C2940" s="23"/>
      <c r="D2940" s="23"/>
    </row>
    <row r="2941" spans="3:4" x14ac:dyDescent="0.2">
      <c r="C2941" s="23"/>
      <c r="D2941" s="23"/>
    </row>
    <row r="2942" spans="3:4" x14ac:dyDescent="0.2">
      <c r="C2942" s="23"/>
      <c r="D2942" s="23"/>
    </row>
    <row r="2943" spans="3:4" x14ac:dyDescent="0.2">
      <c r="C2943" s="23"/>
      <c r="D2943" s="23"/>
    </row>
    <row r="2944" spans="3:4" x14ac:dyDescent="0.2">
      <c r="C2944" s="23"/>
      <c r="D2944" s="23"/>
    </row>
    <row r="2945" spans="3:4" x14ac:dyDescent="0.2">
      <c r="C2945" s="23"/>
      <c r="D2945" s="23"/>
    </row>
    <row r="2946" spans="3:4" x14ac:dyDescent="0.2">
      <c r="C2946" s="23"/>
      <c r="D2946" s="23"/>
    </row>
    <row r="2947" spans="3:4" x14ac:dyDescent="0.2">
      <c r="C2947" s="23"/>
      <c r="D2947" s="23"/>
    </row>
    <row r="2948" spans="3:4" x14ac:dyDescent="0.2">
      <c r="C2948" s="23"/>
      <c r="D2948" s="23"/>
    </row>
    <row r="2949" spans="3:4" x14ac:dyDescent="0.2">
      <c r="C2949" s="23"/>
      <c r="D2949" s="23"/>
    </row>
    <row r="2950" spans="3:4" x14ac:dyDescent="0.2">
      <c r="C2950" s="23"/>
      <c r="D2950" s="23"/>
    </row>
    <row r="2951" spans="3:4" x14ac:dyDescent="0.2">
      <c r="C2951" s="23"/>
      <c r="D2951" s="23"/>
    </row>
    <row r="2952" spans="3:4" x14ac:dyDescent="0.2">
      <c r="C2952" s="23"/>
      <c r="D2952" s="23"/>
    </row>
    <row r="2953" spans="3:4" x14ac:dyDescent="0.2">
      <c r="C2953" s="23"/>
      <c r="D2953" s="23"/>
    </row>
    <row r="2954" spans="3:4" x14ac:dyDescent="0.2">
      <c r="C2954" s="23"/>
      <c r="D2954" s="23"/>
    </row>
    <row r="2955" spans="3:4" x14ac:dyDescent="0.2">
      <c r="C2955" s="23"/>
      <c r="D2955" s="23"/>
    </row>
    <row r="2956" spans="3:4" x14ac:dyDescent="0.2">
      <c r="C2956" s="23"/>
      <c r="D2956" s="23"/>
    </row>
    <row r="2957" spans="3:4" x14ac:dyDescent="0.2">
      <c r="C2957" s="23"/>
      <c r="D2957" s="23"/>
    </row>
    <row r="2958" spans="3:4" x14ac:dyDescent="0.2">
      <c r="C2958" s="23"/>
      <c r="D2958" s="23"/>
    </row>
    <row r="2959" spans="3:4" x14ac:dyDescent="0.2">
      <c r="C2959" s="23"/>
      <c r="D2959" s="23"/>
    </row>
    <row r="2960" spans="3:4" x14ac:dyDescent="0.2">
      <c r="C2960" s="23"/>
      <c r="D2960" s="23"/>
    </row>
    <row r="2961" spans="3:4" x14ac:dyDescent="0.2">
      <c r="C2961" s="23"/>
      <c r="D2961" s="23"/>
    </row>
    <row r="2962" spans="3:4" x14ac:dyDescent="0.2">
      <c r="C2962" s="23"/>
      <c r="D2962" s="23"/>
    </row>
    <row r="2963" spans="3:4" x14ac:dyDescent="0.2">
      <c r="C2963" s="23"/>
      <c r="D2963" s="23"/>
    </row>
    <row r="2964" spans="3:4" x14ac:dyDescent="0.2">
      <c r="C2964" s="23"/>
      <c r="D2964" s="23"/>
    </row>
    <row r="2965" spans="3:4" x14ac:dyDescent="0.2">
      <c r="C2965" s="23"/>
      <c r="D2965" s="23"/>
    </row>
    <row r="2966" spans="3:4" x14ac:dyDescent="0.2">
      <c r="C2966" s="23"/>
      <c r="D2966" s="23"/>
    </row>
    <row r="2967" spans="3:4" x14ac:dyDescent="0.2">
      <c r="C2967" s="23"/>
      <c r="D2967" s="23"/>
    </row>
    <row r="2968" spans="3:4" x14ac:dyDescent="0.2">
      <c r="C2968" s="23"/>
      <c r="D2968" s="23"/>
    </row>
    <row r="2969" spans="3:4" x14ac:dyDescent="0.2">
      <c r="C2969" s="23"/>
      <c r="D2969" s="23"/>
    </row>
    <row r="2970" spans="3:4" x14ac:dyDescent="0.2">
      <c r="C2970" s="23"/>
      <c r="D2970" s="23"/>
    </row>
    <row r="2971" spans="3:4" x14ac:dyDescent="0.2">
      <c r="C2971" s="23"/>
      <c r="D2971" s="23"/>
    </row>
    <row r="2972" spans="3:4" x14ac:dyDescent="0.2">
      <c r="C2972" s="23"/>
      <c r="D2972" s="23"/>
    </row>
    <row r="2973" spans="3:4" x14ac:dyDescent="0.2">
      <c r="C2973" s="23"/>
      <c r="D2973" s="23"/>
    </row>
    <row r="2974" spans="3:4" x14ac:dyDescent="0.2">
      <c r="C2974" s="23"/>
      <c r="D2974" s="23"/>
    </row>
    <row r="2975" spans="3:4" x14ac:dyDescent="0.2">
      <c r="C2975" s="23"/>
      <c r="D2975" s="23"/>
    </row>
    <row r="2976" spans="3:4" x14ac:dyDescent="0.2">
      <c r="C2976" s="23"/>
      <c r="D2976" s="23"/>
    </row>
    <row r="2977" spans="3:4" x14ac:dyDescent="0.2">
      <c r="C2977" s="23"/>
      <c r="D2977" s="23"/>
    </row>
    <row r="2978" spans="3:4" x14ac:dyDescent="0.2">
      <c r="C2978" s="23"/>
      <c r="D2978" s="23"/>
    </row>
    <row r="2979" spans="3:4" x14ac:dyDescent="0.2">
      <c r="C2979" s="23"/>
      <c r="D2979" s="23"/>
    </row>
    <row r="2980" spans="3:4" x14ac:dyDescent="0.2">
      <c r="C2980" s="23"/>
      <c r="D2980" s="23"/>
    </row>
    <row r="2981" spans="3:4" x14ac:dyDescent="0.2">
      <c r="C2981" s="23"/>
      <c r="D2981" s="23"/>
    </row>
    <row r="2982" spans="3:4" x14ac:dyDescent="0.2">
      <c r="C2982" s="23"/>
      <c r="D2982" s="23"/>
    </row>
    <row r="2983" spans="3:4" x14ac:dyDescent="0.2">
      <c r="C2983" s="23"/>
      <c r="D2983" s="23"/>
    </row>
    <row r="2984" spans="3:4" x14ac:dyDescent="0.2">
      <c r="C2984" s="23"/>
      <c r="D2984" s="23"/>
    </row>
    <row r="2985" spans="3:4" x14ac:dyDescent="0.2">
      <c r="C2985" s="23"/>
      <c r="D2985" s="23"/>
    </row>
    <row r="2986" spans="3:4" x14ac:dyDescent="0.2">
      <c r="C2986" s="23"/>
      <c r="D2986" s="23"/>
    </row>
    <row r="2987" spans="3:4" x14ac:dyDescent="0.2">
      <c r="C2987" s="23"/>
      <c r="D2987" s="23"/>
    </row>
    <row r="2988" spans="3:4" x14ac:dyDescent="0.2">
      <c r="C2988" s="23"/>
      <c r="D2988" s="23"/>
    </row>
    <row r="2989" spans="3:4" x14ac:dyDescent="0.2">
      <c r="C2989" s="23"/>
      <c r="D2989" s="23"/>
    </row>
    <row r="2990" spans="3:4" x14ac:dyDescent="0.2">
      <c r="C2990" s="23"/>
      <c r="D2990" s="23"/>
    </row>
    <row r="2991" spans="3:4" x14ac:dyDescent="0.2">
      <c r="C2991" s="23"/>
      <c r="D2991" s="23"/>
    </row>
    <row r="2992" spans="3:4" x14ac:dyDescent="0.2">
      <c r="C2992" s="23"/>
      <c r="D2992" s="23"/>
    </row>
    <row r="2993" spans="3:4" x14ac:dyDescent="0.2">
      <c r="C2993" s="23"/>
      <c r="D2993" s="23"/>
    </row>
    <row r="2994" spans="3:4" x14ac:dyDescent="0.2">
      <c r="C2994" s="23"/>
      <c r="D2994" s="23"/>
    </row>
    <row r="2995" spans="3:4" x14ac:dyDescent="0.2">
      <c r="C2995" s="23"/>
      <c r="D2995" s="23"/>
    </row>
    <row r="2996" spans="3:4" x14ac:dyDescent="0.2">
      <c r="C2996" s="23"/>
      <c r="D2996" s="23"/>
    </row>
    <row r="2997" spans="3:4" x14ac:dyDescent="0.2">
      <c r="C2997" s="23"/>
      <c r="D2997" s="23"/>
    </row>
    <row r="2998" spans="3:4" x14ac:dyDescent="0.2">
      <c r="C2998" s="23"/>
      <c r="D2998" s="23"/>
    </row>
    <row r="2999" spans="3:4" x14ac:dyDescent="0.2">
      <c r="C2999" s="23"/>
      <c r="D2999" s="23"/>
    </row>
    <row r="3000" spans="3:4" x14ac:dyDescent="0.2">
      <c r="C3000" s="23"/>
      <c r="D3000" s="23"/>
    </row>
    <row r="3001" spans="3:4" x14ac:dyDescent="0.2">
      <c r="C3001" s="23"/>
      <c r="D3001" s="23"/>
    </row>
    <row r="3002" spans="3:4" x14ac:dyDescent="0.2">
      <c r="C3002" s="23"/>
      <c r="D3002" s="23"/>
    </row>
    <row r="3003" spans="3:4" x14ac:dyDescent="0.2">
      <c r="C3003" s="23"/>
      <c r="D3003" s="23"/>
    </row>
    <row r="3004" spans="3:4" x14ac:dyDescent="0.2">
      <c r="C3004" s="23"/>
      <c r="D3004" s="23"/>
    </row>
    <row r="3005" spans="3:4" x14ac:dyDescent="0.2">
      <c r="C3005" s="23"/>
      <c r="D3005" s="23"/>
    </row>
    <row r="3006" spans="3:4" x14ac:dyDescent="0.2">
      <c r="C3006" s="23"/>
      <c r="D3006" s="23"/>
    </row>
    <row r="3007" spans="3:4" x14ac:dyDescent="0.2">
      <c r="C3007" s="23"/>
      <c r="D3007" s="23"/>
    </row>
    <row r="3008" spans="3:4" x14ac:dyDescent="0.2">
      <c r="C3008" s="23"/>
      <c r="D3008" s="23"/>
    </row>
    <row r="3009" spans="3:4" x14ac:dyDescent="0.2">
      <c r="C3009" s="23"/>
      <c r="D3009" s="23"/>
    </row>
    <row r="3010" spans="3:4" x14ac:dyDescent="0.2">
      <c r="C3010" s="23"/>
      <c r="D3010" s="23"/>
    </row>
    <row r="3011" spans="3:4" x14ac:dyDescent="0.2">
      <c r="C3011" s="23"/>
      <c r="D3011" s="23"/>
    </row>
    <row r="3012" spans="3:4" x14ac:dyDescent="0.2">
      <c r="C3012" s="23"/>
      <c r="D3012" s="23"/>
    </row>
    <row r="3013" spans="3:4" x14ac:dyDescent="0.2">
      <c r="C3013" s="23"/>
      <c r="D3013" s="23"/>
    </row>
    <row r="3014" spans="3:4" x14ac:dyDescent="0.2">
      <c r="C3014" s="23"/>
      <c r="D3014" s="23"/>
    </row>
    <row r="3015" spans="3:4" x14ac:dyDescent="0.2">
      <c r="C3015" s="23"/>
      <c r="D3015" s="23"/>
    </row>
    <row r="3016" spans="3:4" x14ac:dyDescent="0.2">
      <c r="C3016" s="23"/>
      <c r="D3016" s="23"/>
    </row>
    <row r="3017" spans="3:4" x14ac:dyDescent="0.2">
      <c r="C3017" s="23"/>
      <c r="D3017" s="23"/>
    </row>
    <row r="3018" spans="3:4" x14ac:dyDescent="0.2">
      <c r="C3018" s="23"/>
      <c r="D3018" s="23"/>
    </row>
    <row r="3019" spans="3:4" x14ac:dyDescent="0.2">
      <c r="C3019" s="23"/>
      <c r="D3019" s="23"/>
    </row>
    <row r="3020" spans="3:4" x14ac:dyDescent="0.2">
      <c r="C3020" s="23"/>
      <c r="D3020" s="23"/>
    </row>
    <row r="3021" spans="3:4" x14ac:dyDescent="0.2">
      <c r="C3021" s="23"/>
      <c r="D3021" s="23"/>
    </row>
    <row r="3022" spans="3:4" x14ac:dyDescent="0.2">
      <c r="C3022" s="23"/>
      <c r="D3022" s="23"/>
    </row>
    <row r="3023" spans="3:4" x14ac:dyDescent="0.2">
      <c r="C3023" s="23"/>
      <c r="D3023" s="23"/>
    </row>
    <row r="3024" spans="3:4" x14ac:dyDescent="0.2">
      <c r="C3024" s="23"/>
      <c r="D3024" s="23"/>
    </row>
    <row r="3025" spans="3:4" x14ac:dyDescent="0.2">
      <c r="C3025" s="23"/>
      <c r="D3025" s="23"/>
    </row>
    <row r="3026" spans="3:4" x14ac:dyDescent="0.2">
      <c r="C3026" s="23"/>
      <c r="D3026" s="23"/>
    </row>
    <row r="3027" spans="3:4" x14ac:dyDescent="0.2">
      <c r="C3027" s="23"/>
      <c r="D3027" s="23"/>
    </row>
    <row r="3028" spans="3:4" x14ac:dyDescent="0.2">
      <c r="C3028" s="23"/>
      <c r="D3028" s="23"/>
    </row>
    <row r="3029" spans="3:4" x14ac:dyDescent="0.2">
      <c r="C3029" s="23"/>
      <c r="D3029" s="23"/>
    </row>
    <row r="3030" spans="3:4" x14ac:dyDescent="0.2">
      <c r="C3030" s="23"/>
      <c r="D3030" s="23"/>
    </row>
    <row r="3031" spans="3:4" x14ac:dyDescent="0.2">
      <c r="C3031" s="23"/>
      <c r="D3031" s="23"/>
    </row>
    <row r="3032" spans="3:4" x14ac:dyDescent="0.2">
      <c r="C3032" s="23"/>
      <c r="D3032" s="23"/>
    </row>
    <row r="3033" spans="3:4" x14ac:dyDescent="0.2">
      <c r="C3033" s="23"/>
      <c r="D3033" s="23"/>
    </row>
    <row r="3034" spans="3:4" x14ac:dyDescent="0.2">
      <c r="C3034" s="23"/>
      <c r="D3034" s="23"/>
    </row>
    <row r="3035" spans="3:4" x14ac:dyDescent="0.2">
      <c r="C3035" s="23"/>
      <c r="D3035" s="23"/>
    </row>
    <row r="3036" spans="3:4" x14ac:dyDescent="0.2">
      <c r="C3036" s="23"/>
      <c r="D3036" s="23"/>
    </row>
    <row r="3037" spans="3:4" x14ac:dyDescent="0.2">
      <c r="C3037" s="23"/>
      <c r="D3037" s="23"/>
    </row>
    <row r="3038" spans="3:4" x14ac:dyDescent="0.2">
      <c r="C3038" s="23"/>
      <c r="D3038" s="23"/>
    </row>
    <row r="3039" spans="3:4" x14ac:dyDescent="0.2">
      <c r="C3039" s="23"/>
      <c r="D3039" s="23"/>
    </row>
    <row r="3040" spans="3:4" x14ac:dyDescent="0.2">
      <c r="C3040" s="23"/>
      <c r="D3040" s="23"/>
    </row>
    <row r="3041" spans="3:4" x14ac:dyDescent="0.2">
      <c r="C3041" s="23"/>
      <c r="D3041" s="23"/>
    </row>
    <row r="3042" spans="3:4" x14ac:dyDescent="0.2">
      <c r="C3042" s="23"/>
      <c r="D3042" s="23"/>
    </row>
    <row r="3043" spans="3:4" x14ac:dyDescent="0.2">
      <c r="C3043" s="23"/>
      <c r="D3043" s="23"/>
    </row>
    <row r="3044" spans="3:4" x14ac:dyDescent="0.2">
      <c r="C3044" s="23"/>
      <c r="D3044" s="23"/>
    </row>
    <row r="3045" spans="3:4" x14ac:dyDescent="0.2">
      <c r="C3045" s="23"/>
      <c r="D3045" s="23"/>
    </row>
    <row r="3046" spans="3:4" x14ac:dyDescent="0.2">
      <c r="C3046" s="23"/>
      <c r="D3046" s="23"/>
    </row>
    <row r="3047" spans="3:4" x14ac:dyDescent="0.2">
      <c r="C3047" s="23"/>
      <c r="D3047" s="23"/>
    </row>
    <row r="3048" spans="3:4" x14ac:dyDescent="0.2">
      <c r="C3048" s="23"/>
      <c r="D3048" s="23"/>
    </row>
    <row r="3049" spans="3:4" x14ac:dyDescent="0.2">
      <c r="C3049" s="23"/>
      <c r="D3049" s="23"/>
    </row>
    <row r="3050" spans="3:4" x14ac:dyDescent="0.2">
      <c r="C3050" s="23"/>
      <c r="D3050" s="23"/>
    </row>
    <row r="3051" spans="3:4" x14ac:dyDescent="0.2">
      <c r="C3051" s="23"/>
      <c r="D3051" s="23"/>
    </row>
    <row r="3052" spans="3:4" x14ac:dyDescent="0.2">
      <c r="C3052" s="23"/>
      <c r="D3052" s="23"/>
    </row>
    <row r="3053" spans="3:4" x14ac:dyDescent="0.2">
      <c r="C3053" s="23"/>
      <c r="D3053" s="23"/>
    </row>
    <row r="3054" spans="3:4" x14ac:dyDescent="0.2">
      <c r="C3054" s="23"/>
      <c r="D3054" s="23"/>
    </row>
    <row r="3055" spans="3:4" x14ac:dyDescent="0.2">
      <c r="C3055" s="23"/>
      <c r="D3055" s="23"/>
    </row>
    <row r="3056" spans="3:4" x14ac:dyDescent="0.2">
      <c r="C3056" s="23"/>
      <c r="D3056" s="23"/>
    </row>
    <row r="3057" spans="3:4" x14ac:dyDescent="0.2">
      <c r="C3057" s="23"/>
      <c r="D3057" s="23"/>
    </row>
    <row r="3058" spans="3:4" x14ac:dyDescent="0.2">
      <c r="C3058" s="23"/>
      <c r="D3058" s="23"/>
    </row>
    <row r="3059" spans="3:4" x14ac:dyDescent="0.2">
      <c r="C3059" s="23"/>
      <c r="D3059" s="23"/>
    </row>
    <row r="3060" spans="3:4" x14ac:dyDescent="0.2">
      <c r="C3060" s="23"/>
      <c r="D3060" s="23"/>
    </row>
    <row r="3061" spans="3:4" x14ac:dyDescent="0.2">
      <c r="C3061" s="23"/>
      <c r="D3061" s="23"/>
    </row>
    <row r="3062" spans="3:4" x14ac:dyDescent="0.2">
      <c r="C3062" s="23"/>
      <c r="D3062" s="23"/>
    </row>
    <row r="3063" spans="3:4" x14ac:dyDescent="0.2">
      <c r="C3063" s="23"/>
      <c r="D3063" s="23"/>
    </row>
    <row r="3064" spans="3:4" x14ac:dyDescent="0.2">
      <c r="C3064" s="23"/>
      <c r="D3064" s="23"/>
    </row>
    <row r="3065" spans="3:4" x14ac:dyDescent="0.2">
      <c r="C3065" s="23"/>
      <c r="D3065" s="23"/>
    </row>
    <row r="3066" spans="3:4" x14ac:dyDescent="0.2">
      <c r="C3066" s="23"/>
      <c r="D3066" s="23"/>
    </row>
    <row r="3067" spans="3:4" x14ac:dyDescent="0.2">
      <c r="C3067" s="23"/>
      <c r="D3067" s="23"/>
    </row>
    <row r="3068" spans="3:4" x14ac:dyDescent="0.2">
      <c r="C3068" s="23"/>
      <c r="D3068" s="23"/>
    </row>
    <row r="3069" spans="3:4" x14ac:dyDescent="0.2">
      <c r="C3069" s="23"/>
      <c r="D3069" s="23"/>
    </row>
    <row r="3070" spans="3:4" x14ac:dyDescent="0.2">
      <c r="C3070" s="23"/>
      <c r="D3070" s="23"/>
    </row>
    <row r="3071" spans="3:4" x14ac:dyDescent="0.2">
      <c r="C3071" s="23"/>
      <c r="D3071" s="23"/>
    </row>
    <row r="3072" spans="3:4" x14ac:dyDescent="0.2">
      <c r="C3072" s="23"/>
      <c r="D3072" s="23"/>
    </row>
    <row r="3073" spans="3:4" x14ac:dyDescent="0.2">
      <c r="C3073" s="23"/>
      <c r="D3073" s="23"/>
    </row>
    <row r="3074" spans="3:4" x14ac:dyDescent="0.2">
      <c r="C3074" s="23"/>
      <c r="D3074" s="23"/>
    </row>
    <row r="3075" spans="3:4" x14ac:dyDescent="0.2">
      <c r="C3075" s="23"/>
      <c r="D3075" s="23"/>
    </row>
    <row r="3076" spans="3:4" x14ac:dyDescent="0.2">
      <c r="C3076" s="23"/>
      <c r="D3076" s="23"/>
    </row>
    <row r="3077" spans="3:4" x14ac:dyDescent="0.2">
      <c r="C3077" s="23"/>
      <c r="D3077" s="23"/>
    </row>
    <row r="3078" spans="3:4" x14ac:dyDescent="0.2">
      <c r="C3078" s="23"/>
      <c r="D3078" s="23"/>
    </row>
    <row r="3079" spans="3:4" x14ac:dyDescent="0.2">
      <c r="C3079" s="23"/>
      <c r="D3079" s="23"/>
    </row>
    <row r="3080" spans="3:4" x14ac:dyDescent="0.2">
      <c r="C3080" s="23"/>
      <c r="D3080" s="23"/>
    </row>
    <row r="3081" spans="3:4" x14ac:dyDescent="0.2">
      <c r="C3081" s="23"/>
      <c r="D3081" s="23"/>
    </row>
    <row r="3082" spans="3:4" x14ac:dyDescent="0.2">
      <c r="C3082" s="23"/>
      <c r="D3082" s="23"/>
    </row>
    <row r="3083" spans="3:4" x14ac:dyDescent="0.2">
      <c r="C3083" s="23"/>
      <c r="D3083" s="23"/>
    </row>
    <row r="3084" spans="3:4" x14ac:dyDescent="0.2">
      <c r="C3084" s="23"/>
      <c r="D3084" s="23"/>
    </row>
    <row r="3085" spans="3:4" x14ac:dyDescent="0.2">
      <c r="C3085" s="23"/>
      <c r="D3085" s="23"/>
    </row>
    <row r="3086" spans="3:4" x14ac:dyDescent="0.2">
      <c r="C3086" s="23"/>
      <c r="D3086" s="23"/>
    </row>
    <row r="3087" spans="3:4" x14ac:dyDescent="0.2">
      <c r="C3087" s="23"/>
      <c r="D3087" s="23"/>
    </row>
    <row r="3088" spans="3:4" x14ac:dyDescent="0.2">
      <c r="C3088" s="23"/>
      <c r="D3088" s="23"/>
    </row>
    <row r="3089" spans="3:4" x14ac:dyDescent="0.2">
      <c r="C3089" s="23"/>
      <c r="D3089" s="23"/>
    </row>
    <row r="3090" spans="3:4" x14ac:dyDescent="0.2">
      <c r="C3090" s="23"/>
      <c r="D3090" s="23"/>
    </row>
    <row r="3091" spans="3:4" x14ac:dyDescent="0.2">
      <c r="C3091" s="23"/>
      <c r="D3091" s="23"/>
    </row>
    <row r="3092" spans="3:4" x14ac:dyDescent="0.2">
      <c r="C3092" s="23"/>
      <c r="D3092" s="23"/>
    </row>
    <row r="3093" spans="3:4" x14ac:dyDescent="0.2">
      <c r="C3093" s="23"/>
      <c r="D3093" s="23"/>
    </row>
    <row r="3094" spans="3:4" x14ac:dyDescent="0.2">
      <c r="C3094" s="23"/>
      <c r="D3094" s="23"/>
    </row>
    <row r="3095" spans="3:4" x14ac:dyDescent="0.2">
      <c r="C3095" s="23"/>
      <c r="D3095" s="23"/>
    </row>
    <row r="3096" spans="3:4" x14ac:dyDescent="0.2">
      <c r="C3096" s="23"/>
      <c r="D3096" s="23"/>
    </row>
    <row r="3097" spans="3:4" x14ac:dyDescent="0.2">
      <c r="C3097" s="23"/>
      <c r="D3097" s="23"/>
    </row>
    <row r="3098" spans="3:4" x14ac:dyDescent="0.2">
      <c r="C3098" s="23"/>
      <c r="D3098" s="23"/>
    </row>
    <row r="3099" spans="3:4" x14ac:dyDescent="0.2">
      <c r="C3099" s="23"/>
      <c r="D3099" s="23"/>
    </row>
    <row r="3100" spans="3:4" x14ac:dyDescent="0.2">
      <c r="C3100" s="23"/>
      <c r="D3100" s="23"/>
    </row>
    <row r="3101" spans="3:4" x14ac:dyDescent="0.2">
      <c r="C3101" s="23"/>
      <c r="D3101" s="23"/>
    </row>
    <row r="3102" spans="3:4" x14ac:dyDescent="0.2">
      <c r="C3102" s="23"/>
      <c r="D3102" s="23"/>
    </row>
    <row r="3103" spans="3:4" x14ac:dyDescent="0.2">
      <c r="C3103" s="23"/>
      <c r="D3103" s="23"/>
    </row>
    <row r="3104" spans="3:4" x14ac:dyDescent="0.2">
      <c r="C3104" s="23"/>
      <c r="D3104" s="23"/>
    </row>
    <row r="3105" spans="3:4" x14ac:dyDescent="0.2">
      <c r="C3105" s="23"/>
      <c r="D3105" s="23"/>
    </row>
    <row r="3106" spans="3:4" x14ac:dyDescent="0.2">
      <c r="C3106" s="23"/>
      <c r="D3106" s="23"/>
    </row>
    <row r="3107" spans="3:4" x14ac:dyDescent="0.2">
      <c r="C3107" s="23"/>
      <c r="D3107" s="23"/>
    </row>
    <row r="3108" spans="3:4" x14ac:dyDescent="0.2">
      <c r="C3108" s="23"/>
      <c r="D3108" s="23"/>
    </row>
    <row r="3109" spans="3:4" x14ac:dyDescent="0.2">
      <c r="C3109" s="23"/>
      <c r="D3109" s="23"/>
    </row>
    <row r="3110" spans="3:4" x14ac:dyDescent="0.2">
      <c r="C3110" s="23"/>
      <c r="D3110" s="23"/>
    </row>
    <row r="3111" spans="3:4" x14ac:dyDescent="0.2">
      <c r="C3111" s="23"/>
      <c r="D3111" s="23"/>
    </row>
    <row r="3112" spans="3:4" x14ac:dyDescent="0.2">
      <c r="C3112" s="23"/>
      <c r="D3112" s="23"/>
    </row>
    <row r="3113" spans="3:4" x14ac:dyDescent="0.2">
      <c r="C3113" s="23"/>
      <c r="D3113" s="23"/>
    </row>
    <row r="3114" spans="3:4" x14ac:dyDescent="0.2">
      <c r="C3114" s="23"/>
      <c r="D3114" s="23"/>
    </row>
    <row r="3115" spans="3:4" x14ac:dyDescent="0.2">
      <c r="C3115" s="23"/>
      <c r="D3115" s="23"/>
    </row>
    <row r="3116" spans="3:4" x14ac:dyDescent="0.2">
      <c r="C3116" s="23"/>
      <c r="D3116" s="23"/>
    </row>
    <row r="3117" spans="3:4" x14ac:dyDescent="0.2">
      <c r="C3117" s="23"/>
      <c r="D3117" s="23"/>
    </row>
    <row r="3118" spans="3:4" x14ac:dyDescent="0.2">
      <c r="C3118" s="23"/>
      <c r="D3118" s="23"/>
    </row>
    <row r="3119" spans="3:4" x14ac:dyDescent="0.2">
      <c r="C3119" s="23"/>
      <c r="D3119" s="23"/>
    </row>
    <row r="3120" spans="3:4" x14ac:dyDescent="0.2">
      <c r="C3120" s="23"/>
      <c r="D3120" s="23"/>
    </row>
    <row r="3121" spans="3:4" x14ac:dyDescent="0.2">
      <c r="C3121" s="23"/>
      <c r="D3121" s="23"/>
    </row>
    <row r="3122" spans="3:4" x14ac:dyDescent="0.2">
      <c r="C3122" s="23"/>
      <c r="D3122" s="23"/>
    </row>
    <row r="3123" spans="3:4" x14ac:dyDescent="0.2">
      <c r="C3123" s="23"/>
      <c r="D3123" s="23"/>
    </row>
    <row r="3124" spans="3:4" x14ac:dyDescent="0.2">
      <c r="C3124" s="23"/>
      <c r="D3124" s="23"/>
    </row>
    <row r="3125" spans="3:4" x14ac:dyDescent="0.2">
      <c r="C3125" s="23"/>
      <c r="D3125" s="23"/>
    </row>
    <row r="3126" spans="3:4" x14ac:dyDescent="0.2">
      <c r="C3126" s="23"/>
      <c r="D3126" s="23"/>
    </row>
    <row r="3127" spans="3:4" x14ac:dyDescent="0.2">
      <c r="C3127" s="23"/>
      <c r="D3127" s="23"/>
    </row>
    <row r="3128" spans="3:4" x14ac:dyDescent="0.2">
      <c r="C3128" s="23"/>
      <c r="D3128" s="23"/>
    </row>
    <row r="3129" spans="3:4" x14ac:dyDescent="0.2">
      <c r="C3129" s="23"/>
      <c r="D3129" s="23"/>
    </row>
    <row r="3130" spans="3:4" x14ac:dyDescent="0.2">
      <c r="C3130" s="23"/>
      <c r="D3130" s="23"/>
    </row>
    <row r="3131" spans="3:4" x14ac:dyDescent="0.2">
      <c r="C3131" s="23"/>
      <c r="D3131" s="23"/>
    </row>
    <row r="3132" spans="3:4" x14ac:dyDescent="0.2">
      <c r="C3132" s="23"/>
      <c r="D3132" s="23"/>
    </row>
    <row r="3133" spans="3:4" x14ac:dyDescent="0.2">
      <c r="C3133" s="23"/>
      <c r="D3133" s="23"/>
    </row>
    <row r="3134" spans="3:4" x14ac:dyDescent="0.2">
      <c r="C3134" s="23"/>
      <c r="D3134" s="23"/>
    </row>
    <row r="3135" spans="3:4" x14ac:dyDescent="0.2">
      <c r="C3135" s="23"/>
      <c r="D3135" s="23"/>
    </row>
    <row r="3136" spans="3:4" x14ac:dyDescent="0.2">
      <c r="C3136" s="23"/>
      <c r="D3136" s="23"/>
    </row>
    <row r="3137" spans="3:4" x14ac:dyDescent="0.2">
      <c r="C3137" s="23"/>
      <c r="D3137" s="23"/>
    </row>
    <row r="3138" spans="3:4" x14ac:dyDescent="0.2">
      <c r="C3138" s="23"/>
      <c r="D3138" s="23"/>
    </row>
    <row r="3139" spans="3:4" x14ac:dyDescent="0.2">
      <c r="C3139" s="23"/>
      <c r="D3139" s="23"/>
    </row>
    <row r="3140" spans="3:4" x14ac:dyDescent="0.2">
      <c r="C3140" s="23"/>
      <c r="D3140" s="23"/>
    </row>
    <row r="3141" spans="3:4" x14ac:dyDescent="0.2">
      <c r="C3141" s="23"/>
      <c r="D3141" s="23"/>
    </row>
    <row r="3142" spans="3:4" x14ac:dyDescent="0.2">
      <c r="C3142" s="23"/>
      <c r="D3142" s="23"/>
    </row>
    <row r="3143" spans="3:4" x14ac:dyDescent="0.2">
      <c r="C3143" s="23"/>
      <c r="D3143" s="23"/>
    </row>
    <row r="3144" spans="3:4" x14ac:dyDescent="0.2">
      <c r="C3144" s="23"/>
      <c r="D3144" s="23"/>
    </row>
    <row r="3145" spans="3:4" x14ac:dyDescent="0.2">
      <c r="C3145" s="23"/>
      <c r="D3145" s="23"/>
    </row>
    <row r="3146" spans="3:4" x14ac:dyDescent="0.2">
      <c r="C3146" s="23"/>
      <c r="D3146" s="23"/>
    </row>
    <row r="3147" spans="3:4" x14ac:dyDescent="0.2">
      <c r="C3147" s="23"/>
      <c r="D3147" s="23"/>
    </row>
    <row r="3148" spans="3:4" x14ac:dyDescent="0.2">
      <c r="C3148" s="23"/>
      <c r="D3148" s="23"/>
    </row>
    <row r="3149" spans="3:4" x14ac:dyDescent="0.2">
      <c r="C3149" s="23"/>
      <c r="D3149" s="23"/>
    </row>
    <row r="3150" spans="3:4" x14ac:dyDescent="0.2">
      <c r="C3150" s="23"/>
      <c r="D3150" s="23"/>
    </row>
    <row r="3151" spans="3:4" x14ac:dyDescent="0.2">
      <c r="C3151" s="23"/>
      <c r="D3151" s="23"/>
    </row>
    <row r="3152" spans="3:4" x14ac:dyDescent="0.2">
      <c r="C3152" s="23"/>
      <c r="D3152" s="23"/>
    </row>
    <row r="3153" spans="3:4" x14ac:dyDescent="0.2">
      <c r="C3153" s="23"/>
      <c r="D3153" s="23"/>
    </row>
    <row r="3154" spans="3:4" x14ac:dyDescent="0.2">
      <c r="C3154" s="23"/>
      <c r="D3154" s="23"/>
    </row>
    <row r="3155" spans="3:4" x14ac:dyDescent="0.2">
      <c r="C3155" s="23"/>
      <c r="D3155" s="23"/>
    </row>
    <row r="3156" spans="3:4" x14ac:dyDescent="0.2">
      <c r="C3156" s="23"/>
      <c r="D3156" s="23"/>
    </row>
    <row r="3157" spans="3:4" x14ac:dyDescent="0.2">
      <c r="C3157" s="23"/>
      <c r="D3157" s="23"/>
    </row>
    <row r="3158" spans="3:4" x14ac:dyDescent="0.2">
      <c r="C3158" s="23"/>
      <c r="D3158" s="23"/>
    </row>
    <row r="3159" spans="3:4" x14ac:dyDescent="0.2">
      <c r="C3159" s="23"/>
      <c r="D3159" s="23"/>
    </row>
    <row r="3160" spans="3:4" x14ac:dyDescent="0.2">
      <c r="C3160" s="23"/>
      <c r="D3160" s="23"/>
    </row>
    <row r="3161" spans="3:4" x14ac:dyDescent="0.2">
      <c r="C3161" s="23"/>
      <c r="D3161" s="23"/>
    </row>
    <row r="3162" spans="3:4" x14ac:dyDescent="0.2">
      <c r="C3162" s="23"/>
      <c r="D3162" s="23"/>
    </row>
    <row r="3163" spans="3:4" x14ac:dyDescent="0.2">
      <c r="C3163" s="23"/>
      <c r="D3163" s="23"/>
    </row>
    <row r="3164" spans="3:4" x14ac:dyDescent="0.2">
      <c r="C3164" s="23"/>
      <c r="D3164" s="23"/>
    </row>
    <row r="3165" spans="3:4" x14ac:dyDescent="0.2">
      <c r="C3165" s="23"/>
      <c r="D3165" s="23"/>
    </row>
    <row r="3166" spans="3:4" x14ac:dyDescent="0.2">
      <c r="C3166" s="23"/>
      <c r="D3166" s="23"/>
    </row>
    <row r="3167" spans="3:4" x14ac:dyDescent="0.2">
      <c r="C3167" s="23"/>
      <c r="D3167" s="23"/>
    </row>
    <row r="3168" spans="3:4" x14ac:dyDescent="0.2">
      <c r="C3168" s="23"/>
      <c r="D3168" s="23"/>
    </row>
    <row r="3169" spans="3:4" x14ac:dyDescent="0.2">
      <c r="C3169" s="23"/>
      <c r="D3169" s="23"/>
    </row>
    <row r="3170" spans="3:4" x14ac:dyDescent="0.2">
      <c r="C3170" s="23"/>
      <c r="D3170" s="23"/>
    </row>
    <row r="3171" spans="3:4" x14ac:dyDescent="0.2">
      <c r="C3171" s="23"/>
      <c r="D3171" s="23"/>
    </row>
    <row r="3172" spans="3:4" x14ac:dyDescent="0.2">
      <c r="C3172" s="23"/>
      <c r="D3172" s="23"/>
    </row>
    <row r="3173" spans="3:4" x14ac:dyDescent="0.2">
      <c r="C3173" s="23"/>
      <c r="D3173" s="23"/>
    </row>
    <row r="3174" spans="3:4" x14ac:dyDescent="0.2">
      <c r="C3174" s="23"/>
      <c r="D3174" s="23"/>
    </row>
    <row r="3175" spans="3:4" x14ac:dyDescent="0.2">
      <c r="C3175" s="23"/>
      <c r="D3175" s="23"/>
    </row>
    <row r="3176" spans="3:4" x14ac:dyDescent="0.2">
      <c r="C3176" s="23"/>
      <c r="D3176" s="23"/>
    </row>
    <row r="3177" spans="3:4" x14ac:dyDescent="0.2">
      <c r="C3177" s="23"/>
      <c r="D3177" s="23"/>
    </row>
    <row r="3178" spans="3:4" x14ac:dyDescent="0.2">
      <c r="C3178" s="23"/>
      <c r="D3178" s="23"/>
    </row>
    <row r="3179" spans="3:4" x14ac:dyDescent="0.2">
      <c r="C3179" s="23"/>
      <c r="D3179" s="23"/>
    </row>
    <row r="3180" spans="3:4" x14ac:dyDescent="0.2">
      <c r="C3180" s="23"/>
      <c r="D3180" s="23"/>
    </row>
    <row r="3181" spans="3:4" x14ac:dyDescent="0.2">
      <c r="C3181" s="23"/>
      <c r="D3181" s="23"/>
    </row>
    <row r="3182" spans="3:4" x14ac:dyDescent="0.2">
      <c r="C3182" s="23"/>
      <c r="D3182" s="23"/>
    </row>
    <row r="3183" spans="3:4" x14ac:dyDescent="0.2">
      <c r="C3183" s="23"/>
      <c r="D3183" s="23"/>
    </row>
    <row r="3184" spans="3:4" x14ac:dyDescent="0.2">
      <c r="C3184" s="23"/>
      <c r="D3184" s="23"/>
    </row>
    <row r="3185" spans="3:4" x14ac:dyDescent="0.2">
      <c r="C3185" s="23"/>
      <c r="D3185" s="23"/>
    </row>
    <row r="3186" spans="3:4" x14ac:dyDescent="0.2">
      <c r="C3186" s="23"/>
      <c r="D3186" s="23"/>
    </row>
    <row r="3187" spans="3:4" x14ac:dyDescent="0.2">
      <c r="C3187" s="23"/>
      <c r="D3187" s="23"/>
    </row>
    <row r="3188" spans="3:4" x14ac:dyDescent="0.2">
      <c r="C3188" s="23"/>
      <c r="D3188" s="23"/>
    </row>
    <row r="3189" spans="3:4" x14ac:dyDescent="0.2">
      <c r="C3189" s="23"/>
      <c r="D3189" s="23"/>
    </row>
    <row r="3190" spans="3:4" x14ac:dyDescent="0.2">
      <c r="C3190" s="23"/>
      <c r="D3190" s="23"/>
    </row>
    <row r="3191" spans="3:4" x14ac:dyDescent="0.2">
      <c r="C3191" s="23"/>
      <c r="D3191" s="23"/>
    </row>
    <row r="3192" spans="3:4" x14ac:dyDescent="0.2">
      <c r="C3192" s="23"/>
      <c r="D3192" s="23"/>
    </row>
    <row r="3193" spans="3:4" x14ac:dyDescent="0.2">
      <c r="C3193" s="23"/>
      <c r="D3193" s="23"/>
    </row>
    <row r="3194" spans="3:4" x14ac:dyDescent="0.2">
      <c r="C3194" s="23"/>
      <c r="D3194" s="23"/>
    </row>
    <row r="3195" spans="3:4" x14ac:dyDescent="0.2">
      <c r="C3195" s="23"/>
      <c r="D3195" s="23"/>
    </row>
    <row r="3196" spans="3:4" x14ac:dyDescent="0.2">
      <c r="C3196" s="23"/>
      <c r="D3196" s="23"/>
    </row>
    <row r="3197" spans="3:4" x14ac:dyDescent="0.2">
      <c r="C3197" s="23"/>
      <c r="D3197" s="23"/>
    </row>
    <row r="3198" spans="3:4" x14ac:dyDescent="0.2">
      <c r="C3198" s="23"/>
      <c r="D3198" s="23"/>
    </row>
    <row r="3199" spans="3:4" x14ac:dyDescent="0.2">
      <c r="C3199" s="23"/>
      <c r="D3199" s="23"/>
    </row>
    <row r="3200" spans="3:4" x14ac:dyDescent="0.2">
      <c r="C3200" s="23"/>
      <c r="D3200" s="23"/>
    </row>
    <row r="3201" spans="3:4" x14ac:dyDescent="0.2">
      <c r="C3201" s="23"/>
      <c r="D3201" s="23"/>
    </row>
    <row r="3202" spans="3:4" x14ac:dyDescent="0.2">
      <c r="C3202" s="23"/>
      <c r="D3202" s="23"/>
    </row>
    <row r="3203" spans="3:4" x14ac:dyDescent="0.2">
      <c r="C3203" s="23"/>
      <c r="D3203" s="23"/>
    </row>
    <row r="3204" spans="3:4" x14ac:dyDescent="0.2">
      <c r="C3204" s="23"/>
      <c r="D3204" s="23"/>
    </row>
    <row r="3205" spans="3:4" x14ac:dyDescent="0.2">
      <c r="C3205" s="23"/>
      <c r="D3205" s="23"/>
    </row>
    <row r="3206" spans="3:4" x14ac:dyDescent="0.2">
      <c r="C3206" s="23"/>
      <c r="D3206" s="23"/>
    </row>
    <row r="3207" spans="3:4" x14ac:dyDescent="0.2">
      <c r="C3207" s="23"/>
      <c r="D3207" s="23"/>
    </row>
    <row r="3208" spans="3:4" x14ac:dyDescent="0.2">
      <c r="C3208" s="23"/>
      <c r="D3208" s="23"/>
    </row>
    <row r="3209" spans="3:4" x14ac:dyDescent="0.2">
      <c r="C3209" s="23"/>
      <c r="D3209" s="23"/>
    </row>
    <row r="3210" spans="3:4" x14ac:dyDescent="0.2">
      <c r="C3210" s="23"/>
      <c r="D3210" s="23"/>
    </row>
    <row r="3211" spans="3:4" x14ac:dyDescent="0.2">
      <c r="C3211" s="23"/>
      <c r="D3211" s="23"/>
    </row>
    <row r="3212" spans="3:4" x14ac:dyDescent="0.2">
      <c r="C3212" s="23"/>
      <c r="D3212" s="23"/>
    </row>
    <row r="3213" spans="3:4" x14ac:dyDescent="0.2">
      <c r="C3213" s="23"/>
      <c r="D3213" s="23"/>
    </row>
    <row r="3214" spans="3:4" x14ac:dyDescent="0.2">
      <c r="C3214" s="23"/>
      <c r="D3214" s="23"/>
    </row>
    <row r="3215" spans="3:4" x14ac:dyDescent="0.2">
      <c r="C3215" s="23"/>
      <c r="D3215" s="23"/>
    </row>
    <row r="3216" spans="3:4" x14ac:dyDescent="0.2">
      <c r="C3216" s="23"/>
      <c r="D3216" s="23"/>
    </row>
    <row r="3217" spans="3:4" x14ac:dyDescent="0.2">
      <c r="C3217" s="23"/>
      <c r="D3217" s="23"/>
    </row>
    <row r="3218" spans="3:4" x14ac:dyDescent="0.2">
      <c r="C3218" s="23"/>
      <c r="D3218" s="23"/>
    </row>
    <row r="3219" spans="3:4" x14ac:dyDescent="0.2">
      <c r="C3219" s="23"/>
      <c r="D3219" s="23"/>
    </row>
    <row r="3220" spans="3:4" x14ac:dyDescent="0.2">
      <c r="C3220" s="23"/>
      <c r="D3220" s="23"/>
    </row>
    <row r="3221" spans="3:4" x14ac:dyDescent="0.2">
      <c r="C3221" s="23"/>
      <c r="D3221" s="23"/>
    </row>
    <row r="3222" spans="3:4" x14ac:dyDescent="0.2">
      <c r="C3222" s="23"/>
      <c r="D3222" s="23"/>
    </row>
    <row r="3223" spans="3:4" x14ac:dyDescent="0.2">
      <c r="C3223" s="23"/>
      <c r="D3223" s="23"/>
    </row>
    <row r="3224" spans="3:4" x14ac:dyDescent="0.2">
      <c r="C3224" s="23"/>
      <c r="D3224" s="23"/>
    </row>
    <row r="3225" spans="3:4" x14ac:dyDescent="0.2">
      <c r="C3225" s="23"/>
      <c r="D3225" s="23"/>
    </row>
    <row r="3226" spans="3:4" x14ac:dyDescent="0.2">
      <c r="C3226" s="23"/>
      <c r="D3226" s="23"/>
    </row>
    <row r="3227" spans="3:4" x14ac:dyDescent="0.2">
      <c r="C3227" s="23"/>
      <c r="D3227" s="23"/>
    </row>
    <row r="3228" spans="3:4" x14ac:dyDescent="0.2">
      <c r="C3228" s="23"/>
      <c r="D3228" s="23"/>
    </row>
    <row r="3229" spans="3:4" x14ac:dyDescent="0.2">
      <c r="C3229" s="23"/>
      <c r="D3229" s="23"/>
    </row>
    <row r="3230" spans="3:4" x14ac:dyDescent="0.2">
      <c r="C3230" s="23"/>
      <c r="D3230" s="23"/>
    </row>
    <row r="3231" spans="3:4" x14ac:dyDescent="0.2">
      <c r="C3231" s="23"/>
      <c r="D3231" s="23"/>
    </row>
    <row r="3232" spans="3:4" x14ac:dyDescent="0.2">
      <c r="C3232" s="23"/>
      <c r="D3232" s="23"/>
    </row>
    <row r="3233" spans="3:4" x14ac:dyDescent="0.2">
      <c r="C3233" s="23"/>
      <c r="D3233" s="23"/>
    </row>
    <row r="3234" spans="3:4" x14ac:dyDescent="0.2">
      <c r="C3234" s="23"/>
      <c r="D3234" s="23"/>
    </row>
    <row r="3235" spans="3:4" x14ac:dyDescent="0.2">
      <c r="C3235" s="23"/>
      <c r="D3235" s="23"/>
    </row>
    <row r="3236" spans="3:4" x14ac:dyDescent="0.2">
      <c r="C3236" s="23"/>
      <c r="D3236" s="23"/>
    </row>
    <row r="3237" spans="3:4" x14ac:dyDescent="0.2">
      <c r="C3237" s="23"/>
      <c r="D3237" s="23"/>
    </row>
    <row r="3238" spans="3:4" x14ac:dyDescent="0.2">
      <c r="C3238" s="23"/>
      <c r="D3238" s="23"/>
    </row>
    <row r="3239" spans="3:4" x14ac:dyDescent="0.2">
      <c r="C3239" s="23"/>
      <c r="D3239" s="23"/>
    </row>
    <row r="3240" spans="3:4" x14ac:dyDescent="0.2">
      <c r="C3240" s="23"/>
      <c r="D3240" s="23"/>
    </row>
    <row r="3241" spans="3:4" x14ac:dyDescent="0.2">
      <c r="C3241" s="23"/>
      <c r="D3241" s="23"/>
    </row>
    <row r="3242" spans="3:4" x14ac:dyDescent="0.2">
      <c r="C3242" s="23"/>
      <c r="D3242" s="23"/>
    </row>
    <row r="3243" spans="3:4" x14ac:dyDescent="0.2">
      <c r="C3243" s="23"/>
      <c r="D3243" s="23"/>
    </row>
    <row r="3244" spans="3:4" x14ac:dyDescent="0.2">
      <c r="C3244" s="23"/>
      <c r="D3244" s="23"/>
    </row>
    <row r="3245" spans="3:4" x14ac:dyDescent="0.2">
      <c r="C3245" s="23"/>
      <c r="D3245" s="23"/>
    </row>
    <row r="3246" spans="3:4" x14ac:dyDescent="0.2">
      <c r="C3246" s="23"/>
      <c r="D3246" s="23"/>
    </row>
    <row r="3247" spans="3:4" x14ac:dyDescent="0.2">
      <c r="C3247" s="23"/>
      <c r="D3247" s="23"/>
    </row>
    <row r="3248" spans="3:4" x14ac:dyDescent="0.2">
      <c r="C3248" s="23"/>
      <c r="D3248" s="23"/>
    </row>
    <row r="3249" spans="3:4" x14ac:dyDescent="0.2">
      <c r="C3249" s="23"/>
      <c r="D3249" s="23"/>
    </row>
    <row r="3250" spans="3:4" x14ac:dyDescent="0.2">
      <c r="C3250" s="23"/>
      <c r="D3250" s="23"/>
    </row>
    <row r="3251" spans="3:4" x14ac:dyDescent="0.2">
      <c r="C3251" s="23"/>
      <c r="D3251" s="23"/>
    </row>
    <row r="3252" spans="3:4" x14ac:dyDescent="0.2">
      <c r="C3252" s="23"/>
      <c r="D3252" s="23"/>
    </row>
    <row r="3253" spans="3:4" x14ac:dyDescent="0.2">
      <c r="C3253" s="23"/>
      <c r="D3253" s="23"/>
    </row>
    <row r="3254" spans="3:4" x14ac:dyDescent="0.2">
      <c r="C3254" s="23"/>
      <c r="D3254" s="23"/>
    </row>
    <row r="3255" spans="3:4" x14ac:dyDescent="0.2">
      <c r="C3255" s="23"/>
      <c r="D3255" s="23"/>
    </row>
    <row r="3256" spans="3:4" x14ac:dyDescent="0.2">
      <c r="C3256" s="23"/>
      <c r="D3256" s="23"/>
    </row>
    <row r="3257" spans="3:4" x14ac:dyDescent="0.2">
      <c r="C3257" s="23"/>
      <c r="D3257" s="23"/>
    </row>
    <row r="3258" spans="3:4" x14ac:dyDescent="0.2">
      <c r="C3258" s="23"/>
      <c r="D3258" s="23"/>
    </row>
    <row r="3259" spans="3:4" x14ac:dyDescent="0.2">
      <c r="C3259" s="23"/>
      <c r="D3259" s="23"/>
    </row>
    <row r="3260" spans="3:4" x14ac:dyDescent="0.2">
      <c r="C3260" s="23"/>
      <c r="D3260" s="23"/>
    </row>
    <row r="3261" spans="3:4" x14ac:dyDescent="0.2">
      <c r="C3261" s="23"/>
      <c r="D3261" s="23"/>
    </row>
    <row r="3262" spans="3:4" x14ac:dyDescent="0.2">
      <c r="C3262" s="23"/>
      <c r="D3262" s="23"/>
    </row>
    <row r="3263" spans="3:4" x14ac:dyDescent="0.2">
      <c r="C3263" s="23"/>
      <c r="D3263" s="23"/>
    </row>
    <row r="3264" spans="3:4" x14ac:dyDescent="0.2">
      <c r="C3264" s="23"/>
      <c r="D3264" s="23"/>
    </row>
    <row r="3265" spans="3:4" x14ac:dyDescent="0.2">
      <c r="C3265" s="23"/>
      <c r="D3265" s="23"/>
    </row>
    <row r="3266" spans="3:4" x14ac:dyDescent="0.2">
      <c r="C3266" s="23"/>
      <c r="D3266" s="23"/>
    </row>
    <row r="3267" spans="3:4" x14ac:dyDescent="0.2">
      <c r="C3267" s="23"/>
      <c r="D3267" s="23"/>
    </row>
    <row r="3268" spans="3:4" x14ac:dyDescent="0.2">
      <c r="C3268" s="23"/>
      <c r="D3268" s="23"/>
    </row>
    <row r="3269" spans="3:4" x14ac:dyDescent="0.2">
      <c r="C3269" s="23"/>
      <c r="D3269" s="23"/>
    </row>
    <row r="3270" spans="3:4" x14ac:dyDescent="0.2">
      <c r="C3270" s="23"/>
      <c r="D3270" s="23"/>
    </row>
    <row r="3271" spans="3:4" x14ac:dyDescent="0.2">
      <c r="C3271" s="23"/>
      <c r="D3271" s="23"/>
    </row>
    <row r="3272" spans="3:4" x14ac:dyDescent="0.2">
      <c r="C3272" s="23"/>
      <c r="D3272" s="23"/>
    </row>
    <row r="3273" spans="3:4" x14ac:dyDescent="0.2">
      <c r="C3273" s="23"/>
      <c r="D3273" s="23"/>
    </row>
    <row r="3274" spans="3:4" x14ac:dyDescent="0.2">
      <c r="C3274" s="23"/>
      <c r="D3274" s="23"/>
    </row>
    <row r="3275" spans="3:4" x14ac:dyDescent="0.2">
      <c r="C3275" s="23"/>
      <c r="D3275" s="23"/>
    </row>
    <row r="3276" spans="3:4" x14ac:dyDescent="0.2">
      <c r="C3276" s="23"/>
      <c r="D3276" s="23"/>
    </row>
    <row r="3277" spans="3:4" x14ac:dyDescent="0.2">
      <c r="C3277" s="23"/>
      <c r="D3277" s="23"/>
    </row>
    <row r="3278" spans="3:4" x14ac:dyDescent="0.2">
      <c r="C3278" s="23"/>
      <c r="D3278" s="23"/>
    </row>
    <row r="3279" spans="3:4" x14ac:dyDescent="0.2">
      <c r="C3279" s="23"/>
      <c r="D3279" s="23"/>
    </row>
    <row r="3280" spans="3:4" x14ac:dyDescent="0.2">
      <c r="C3280" s="23"/>
      <c r="D3280" s="23"/>
    </row>
    <row r="3281" spans="3:4" x14ac:dyDescent="0.2">
      <c r="C3281" s="23"/>
      <c r="D3281" s="23"/>
    </row>
    <row r="3282" spans="3:4" x14ac:dyDescent="0.2">
      <c r="C3282" s="23"/>
      <c r="D3282" s="23"/>
    </row>
    <row r="3283" spans="3:4" x14ac:dyDescent="0.2">
      <c r="C3283" s="23"/>
      <c r="D3283" s="23"/>
    </row>
    <row r="3284" spans="3:4" x14ac:dyDescent="0.2">
      <c r="C3284" s="23"/>
      <c r="D3284" s="23"/>
    </row>
    <row r="3285" spans="3:4" x14ac:dyDescent="0.2">
      <c r="C3285" s="23"/>
      <c r="D3285" s="23"/>
    </row>
    <row r="3286" spans="3:4" x14ac:dyDescent="0.2">
      <c r="C3286" s="23"/>
      <c r="D3286" s="23"/>
    </row>
    <row r="3287" spans="3:4" x14ac:dyDescent="0.2">
      <c r="C3287" s="23"/>
      <c r="D3287" s="23"/>
    </row>
    <row r="3288" spans="3:4" x14ac:dyDescent="0.2">
      <c r="C3288" s="23"/>
      <c r="D3288" s="23"/>
    </row>
    <row r="3289" spans="3:4" x14ac:dyDescent="0.2">
      <c r="C3289" s="23"/>
      <c r="D3289" s="23"/>
    </row>
    <row r="3290" spans="3:4" x14ac:dyDescent="0.2">
      <c r="C3290" s="23"/>
      <c r="D3290" s="23"/>
    </row>
    <row r="3291" spans="3:4" x14ac:dyDescent="0.2">
      <c r="C3291" s="23"/>
      <c r="D3291" s="23"/>
    </row>
    <row r="3292" spans="3:4" x14ac:dyDescent="0.2">
      <c r="C3292" s="23"/>
      <c r="D3292" s="23"/>
    </row>
    <row r="3293" spans="3:4" x14ac:dyDescent="0.2">
      <c r="C3293" s="23"/>
      <c r="D3293" s="23"/>
    </row>
    <row r="3294" spans="3:4" x14ac:dyDescent="0.2">
      <c r="C3294" s="23"/>
      <c r="D3294" s="23"/>
    </row>
    <row r="3295" spans="3:4" x14ac:dyDescent="0.2">
      <c r="C3295" s="23"/>
      <c r="D3295" s="23"/>
    </row>
    <row r="3296" spans="3:4" x14ac:dyDescent="0.2">
      <c r="C3296" s="23"/>
      <c r="D3296" s="23"/>
    </row>
    <row r="3297" spans="3:4" x14ac:dyDescent="0.2">
      <c r="C3297" s="23"/>
      <c r="D3297" s="23"/>
    </row>
    <row r="3298" spans="3:4" x14ac:dyDescent="0.2">
      <c r="C3298" s="23"/>
      <c r="D3298" s="23"/>
    </row>
    <row r="3299" spans="3:4" x14ac:dyDescent="0.2">
      <c r="C3299" s="23"/>
      <c r="D3299" s="23"/>
    </row>
    <row r="3300" spans="3:4" x14ac:dyDescent="0.2">
      <c r="C3300" s="23"/>
      <c r="D3300" s="23"/>
    </row>
    <row r="3301" spans="3:4" x14ac:dyDescent="0.2">
      <c r="C3301" s="23"/>
      <c r="D3301" s="23"/>
    </row>
    <row r="3302" spans="3:4" x14ac:dyDescent="0.2">
      <c r="C3302" s="23"/>
      <c r="D3302" s="23"/>
    </row>
    <row r="3303" spans="3:4" x14ac:dyDescent="0.2">
      <c r="C3303" s="23"/>
      <c r="D3303" s="23"/>
    </row>
    <row r="3304" spans="3:4" x14ac:dyDescent="0.2">
      <c r="C3304" s="23"/>
      <c r="D3304" s="23"/>
    </row>
    <row r="3305" spans="3:4" x14ac:dyDescent="0.2">
      <c r="C3305" s="23"/>
      <c r="D3305" s="23"/>
    </row>
    <row r="3306" spans="3:4" x14ac:dyDescent="0.2">
      <c r="C3306" s="23"/>
      <c r="D3306" s="23"/>
    </row>
    <row r="3307" spans="3:4" x14ac:dyDescent="0.2">
      <c r="C3307" s="23"/>
      <c r="D3307" s="23"/>
    </row>
    <row r="3308" spans="3:4" x14ac:dyDescent="0.2">
      <c r="C3308" s="23"/>
      <c r="D3308" s="23"/>
    </row>
    <row r="3309" spans="3:4" x14ac:dyDescent="0.2">
      <c r="C3309" s="23"/>
      <c r="D3309" s="23"/>
    </row>
    <row r="3310" spans="3:4" x14ac:dyDescent="0.2">
      <c r="C3310" s="23"/>
      <c r="D3310" s="23"/>
    </row>
    <row r="3311" spans="3:4" x14ac:dyDescent="0.2">
      <c r="C3311" s="23"/>
      <c r="D3311" s="23"/>
    </row>
    <row r="3312" spans="3:4" x14ac:dyDescent="0.2">
      <c r="C3312" s="23"/>
      <c r="D3312" s="23"/>
    </row>
    <row r="3313" spans="3:4" x14ac:dyDescent="0.2">
      <c r="C3313" s="23"/>
      <c r="D3313" s="23"/>
    </row>
    <row r="3314" spans="3:4" x14ac:dyDescent="0.2">
      <c r="C3314" s="23"/>
      <c r="D3314" s="23"/>
    </row>
    <row r="3315" spans="3:4" x14ac:dyDescent="0.2">
      <c r="C3315" s="23"/>
      <c r="D3315" s="23"/>
    </row>
    <row r="3316" spans="3:4" x14ac:dyDescent="0.2">
      <c r="C3316" s="23"/>
      <c r="D3316" s="23"/>
    </row>
    <row r="3317" spans="3:4" x14ac:dyDescent="0.2">
      <c r="C3317" s="23"/>
      <c r="D3317" s="23"/>
    </row>
    <row r="3318" spans="3:4" x14ac:dyDescent="0.2">
      <c r="C3318" s="23"/>
      <c r="D3318" s="23"/>
    </row>
    <row r="3319" spans="3:4" x14ac:dyDescent="0.2">
      <c r="C3319" s="23"/>
      <c r="D3319" s="23"/>
    </row>
    <row r="3320" spans="3:4" x14ac:dyDescent="0.2">
      <c r="C3320" s="23"/>
      <c r="D3320" s="23"/>
    </row>
    <row r="3321" spans="3:4" x14ac:dyDescent="0.2">
      <c r="C3321" s="23"/>
      <c r="D3321" s="23"/>
    </row>
    <row r="3322" spans="3:4" x14ac:dyDescent="0.2">
      <c r="C3322" s="23"/>
      <c r="D3322" s="23"/>
    </row>
    <row r="3323" spans="3:4" x14ac:dyDescent="0.2">
      <c r="C3323" s="23"/>
      <c r="D3323" s="23"/>
    </row>
    <row r="3324" spans="3:4" x14ac:dyDescent="0.2">
      <c r="C3324" s="23"/>
      <c r="D3324" s="23"/>
    </row>
    <row r="3325" spans="3:4" x14ac:dyDescent="0.2">
      <c r="C3325" s="23"/>
      <c r="D3325" s="23"/>
    </row>
    <row r="3326" spans="3:4" x14ac:dyDescent="0.2">
      <c r="C3326" s="23"/>
      <c r="D3326" s="23"/>
    </row>
    <row r="3327" spans="3:4" x14ac:dyDescent="0.2">
      <c r="C3327" s="23"/>
      <c r="D3327" s="23"/>
    </row>
    <row r="3328" spans="3:4" x14ac:dyDescent="0.2">
      <c r="C3328" s="23"/>
      <c r="D3328" s="23"/>
    </row>
    <row r="3329" spans="3:4" x14ac:dyDescent="0.2">
      <c r="C3329" s="23"/>
      <c r="D3329" s="23"/>
    </row>
    <row r="3330" spans="3:4" x14ac:dyDescent="0.2">
      <c r="C3330" s="23"/>
      <c r="D3330" s="23"/>
    </row>
    <row r="3331" spans="3:4" x14ac:dyDescent="0.2">
      <c r="C3331" s="23"/>
      <c r="D3331" s="23"/>
    </row>
    <row r="3332" spans="3:4" x14ac:dyDescent="0.2">
      <c r="C3332" s="23"/>
      <c r="D3332" s="23"/>
    </row>
    <row r="3333" spans="3:4" x14ac:dyDescent="0.2">
      <c r="C3333" s="23"/>
      <c r="D3333" s="23"/>
    </row>
    <row r="3334" spans="3:4" x14ac:dyDescent="0.2">
      <c r="C3334" s="23"/>
      <c r="D3334" s="23"/>
    </row>
    <row r="3335" spans="3:4" x14ac:dyDescent="0.2">
      <c r="C3335" s="23"/>
      <c r="D3335" s="23"/>
    </row>
    <row r="3336" spans="3:4" x14ac:dyDescent="0.2">
      <c r="C3336" s="23"/>
      <c r="D3336" s="23"/>
    </row>
    <row r="3337" spans="3:4" x14ac:dyDescent="0.2">
      <c r="C3337" s="23"/>
      <c r="D3337" s="23"/>
    </row>
    <row r="3338" spans="3:4" x14ac:dyDescent="0.2">
      <c r="C3338" s="23"/>
      <c r="D3338" s="23"/>
    </row>
    <row r="3339" spans="3:4" x14ac:dyDescent="0.2">
      <c r="C3339" s="23"/>
      <c r="D3339" s="23"/>
    </row>
    <row r="3340" spans="3:4" x14ac:dyDescent="0.2">
      <c r="C3340" s="23"/>
      <c r="D3340" s="23"/>
    </row>
    <row r="3341" spans="3:4" x14ac:dyDescent="0.2">
      <c r="C3341" s="23"/>
      <c r="D3341" s="23"/>
    </row>
    <row r="3342" spans="3:4" x14ac:dyDescent="0.2">
      <c r="C3342" s="23"/>
      <c r="D3342" s="23"/>
    </row>
    <row r="3343" spans="3:4" x14ac:dyDescent="0.2">
      <c r="C3343" s="23"/>
      <c r="D3343" s="23"/>
    </row>
    <row r="3344" spans="3:4" x14ac:dyDescent="0.2">
      <c r="C3344" s="23"/>
      <c r="D3344" s="23"/>
    </row>
    <row r="3345" spans="3:4" x14ac:dyDescent="0.2">
      <c r="C3345" s="23"/>
      <c r="D3345" s="23"/>
    </row>
    <row r="3346" spans="3:4" x14ac:dyDescent="0.2">
      <c r="C3346" s="23"/>
      <c r="D3346" s="23"/>
    </row>
    <row r="3347" spans="3:4" x14ac:dyDescent="0.2">
      <c r="C3347" s="23"/>
      <c r="D3347" s="23"/>
    </row>
    <row r="3348" spans="3:4" x14ac:dyDescent="0.2">
      <c r="C3348" s="23"/>
      <c r="D3348" s="23"/>
    </row>
    <row r="3349" spans="3:4" x14ac:dyDescent="0.2">
      <c r="C3349" s="23"/>
      <c r="D3349" s="23"/>
    </row>
    <row r="3350" spans="3:4" x14ac:dyDescent="0.2">
      <c r="C3350" s="23"/>
      <c r="D3350" s="23"/>
    </row>
    <row r="3351" spans="3:4" x14ac:dyDescent="0.2">
      <c r="C3351" s="23"/>
      <c r="D3351" s="23"/>
    </row>
    <row r="3352" spans="3:4" x14ac:dyDescent="0.2">
      <c r="C3352" s="23"/>
      <c r="D3352" s="23"/>
    </row>
    <row r="3353" spans="3:4" x14ac:dyDescent="0.2">
      <c r="C3353" s="23"/>
      <c r="D3353" s="23"/>
    </row>
    <row r="3354" spans="3:4" x14ac:dyDescent="0.2">
      <c r="C3354" s="23"/>
      <c r="D3354" s="23"/>
    </row>
    <row r="3355" spans="3:4" x14ac:dyDescent="0.2">
      <c r="C3355" s="23"/>
      <c r="D3355" s="23"/>
    </row>
    <row r="3356" spans="3:4" x14ac:dyDescent="0.2">
      <c r="C3356" s="23"/>
      <c r="D3356" s="23"/>
    </row>
    <row r="3357" spans="3:4" x14ac:dyDescent="0.2">
      <c r="C3357" s="23"/>
      <c r="D3357" s="23"/>
    </row>
    <row r="3358" spans="3:4" x14ac:dyDescent="0.2">
      <c r="C3358" s="23"/>
      <c r="D3358" s="23"/>
    </row>
    <row r="3359" spans="3:4" x14ac:dyDescent="0.2">
      <c r="C3359" s="23"/>
      <c r="D3359" s="23"/>
    </row>
    <row r="3360" spans="3:4" x14ac:dyDescent="0.2">
      <c r="C3360" s="23"/>
      <c r="D3360" s="23"/>
    </row>
    <row r="3361" spans="3:4" x14ac:dyDescent="0.2">
      <c r="C3361" s="23"/>
      <c r="D3361" s="23"/>
    </row>
    <row r="3362" spans="3:4" x14ac:dyDescent="0.2">
      <c r="C3362" s="23"/>
      <c r="D3362" s="23"/>
    </row>
    <row r="3363" spans="3:4" x14ac:dyDescent="0.2">
      <c r="C3363" s="23"/>
      <c r="D3363" s="23"/>
    </row>
    <row r="3364" spans="3:4" x14ac:dyDescent="0.2">
      <c r="C3364" s="23"/>
      <c r="D3364" s="23"/>
    </row>
    <row r="3365" spans="3:4" x14ac:dyDescent="0.2">
      <c r="C3365" s="23"/>
      <c r="D3365" s="23"/>
    </row>
    <row r="3366" spans="3:4" x14ac:dyDescent="0.2">
      <c r="C3366" s="23"/>
      <c r="D3366" s="23"/>
    </row>
    <row r="3367" spans="3:4" x14ac:dyDescent="0.2">
      <c r="C3367" s="23"/>
      <c r="D3367" s="23"/>
    </row>
    <row r="3368" spans="3:4" x14ac:dyDescent="0.2">
      <c r="C3368" s="23"/>
      <c r="D3368" s="23"/>
    </row>
    <row r="3369" spans="3:4" x14ac:dyDescent="0.2">
      <c r="C3369" s="23"/>
      <c r="D3369" s="23"/>
    </row>
    <row r="3370" spans="3:4" x14ac:dyDescent="0.2">
      <c r="C3370" s="23"/>
      <c r="D3370" s="23"/>
    </row>
    <row r="3371" spans="3:4" x14ac:dyDescent="0.2">
      <c r="C3371" s="23"/>
      <c r="D3371" s="23"/>
    </row>
    <row r="3372" spans="3:4" x14ac:dyDescent="0.2">
      <c r="C3372" s="23"/>
      <c r="D3372" s="23"/>
    </row>
    <row r="3373" spans="3:4" x14ac:dyDescent="0.2">
      <c r="C3373" s="23"/>
      <c r="D3373" s="23"/>
    </row>
    <row r="3374" spans="3:4" x14ac:dyDescent="0.2">
      <c r="C3374" s="23"/>
      <c r="D3374" s="23"/>
    </row>
    <row r="3375" spans="3:4" x14ac:dyDescent="0.2">
      <c r="C3375" s="23"/>
      <c r="D3375" s="23"/>
    </row>
    <row r="3376" spans="3:4" x14ac:dyDescent="0.2">
      <c r="C3376" s="23"/>
      <c r="D3376" s="23"/>
    </row>
    <row r="3377" spans="3:4" x14ac:dyDescent="0.2">
      <c r="C3377" s="23"/>
      <c r="D3377" s="23"/>
    </row>
    <row r="3378" spans="3:4" x14ac:dyDescent="0.2">
      <c r="C3378" s="23"/>
      <c r="D3378" s="23"/>
    </row>
    <row r="3379" spans="3:4" x14ac:dyDescent="0.2">
      <c r="C3379" s="23"/>
      <c r="D3379" s="23"/>
    </row>
    <row r="3380" spans="3:4" x14ac:dyDescent="0.2">
      <c r="C3380" s="23"/>
      <c r="D3380" s="23"/>
    </row>
    <row r="3381" spans="3:4" x14ac:dyDescent="0.2">
      <c r="C3381" s="23"/>
      <c r="D3381" s="23"/>
    </row>
    <row r="3382" spans="3:4" x14ac:dyDescent="0.2">
      <c r="C3382" s="23"/>
      <c r="D3382" s="23"/>
    </row>
    <row r="3383" spans="3:4" x14ac:dyDescent="0.2">
      <c r="C3383" s="23"/>
      <c r="D3383" s="23"/>
    </row>
    <row r="3384" spans="3:4" x14ac:dyDescent="0.2">
      <c r="C3384" s="23"/>
      <c r="D3384" s="23"/>
    </row>
    <row r="3385" spans="3:4" x14ac:dyDescent="0.2">
      <c r="C3385" s="23"/>
      <c r="D3385" s="23"/>
    </row>
    <row r="3386" spans="3:4" x14ac:dyDescent="0.2">
      <c r="C3386" s="23"/>
      <c r="D3386" s="23"/>
    </row>
    <row r="3387" spans="3:4" x14ac:dyDescent="0.2">
      <c r="C3387" s="23"/>
      <c r="D3387" s="23"/>
    </row>
    <row r="3388" spans="3:4" x14ac:dyDescent="0.2">
      <c r="C3388" s="23"/>
      <c r="D3388" s="23"/>
    </row>
    <row r="3389" spans="3:4" x14ac:dyDescent="0.2">
      <c r="C3389" s="23"/>
      <c r="D3389" s="23"/>
    </row>
    <row r="3390" spans="3:4" x14ac:dyDescent="0.2">
      <c r="C3390" s="23"/>
      <c r="D3390" s="23"/>
    </row>
    <row r="3391" spans="3:4" x14ac:dyDescent="0.2">
      <c r="C3391" s="23"/>
      <c r="D3391" s="23"/>
    </row>
    <row r="3392" spans="3:4" x14ac:dyDescent="0.2">
      <c r="C3392" s="23"/>
      <c r="D3392" s="23"/>
    </row>
    <row r="3393" spans="3:4" x14ac:dyDescent="0.2">
      <c r="C3393" s="23"/>
      <c r="D3393" s="23"/>
    </row>
    <row r="3394" spans="3:4" x14ac:dyDescent="0.2">
      <c r="C3394" s="23"/>
      <c r="D3394" s="23"/>
    </row>
    <row r="3395" spans="3:4" x14ac:dyDescent="0.2">
      <c r="C3395" s="23"/>
      <c r="D3395" s="23"/>
    </row>
    <row r="3396" spans="3:4" x14ac:dyDescent="0.2">
      <c r="C3396" s="23"/>
      <c r="D3396" s="23"/>
    </row>
    <row r="3397" spans="3:4" x14ac:dyDescent="0.2">
      <c r="C3397" s="23"/>
      <c r="D3397" s="23"/>
    </row>
    <row r="3398" spans="3:4" x14ac:dyDescent="0.2">
      <c r="C3398" s="23"/>
      <c r="D3398" s="23"/>
    </row>
    <row r="3399" spans="3:4" x14ac:dyDescent="0.2">
      <c r="C3399" s="23"/>
      <c r="D3399" s="23"/>
    </row>
    <row r="3400" spans="3:4" x14ac:dyDescent="0.2">
      <c r="C3400" s="23"/>
      <c r="D3400" s="23"/>
    </row>
    <row r="3401" spans="3:4" x14ac:dyDescent="0.2">
      <c r="C3401" s="23"/>
      <c r="D3401" s="23"/>
    </row>
    <row r="3402" spans="3:4" x14ac:dyDescent="0.2">
      <c r="C3402" s="23"/>
      <c r="D3402" s="23"/>
    </row>
    <row r="3403" spans="3:4" x14ac:dyDescent="0.2">
      <c r="C3403" s="23"/>
      <c r="D3403" s="23"/>
    </row>
    <row r="3404" spans="3:4" x14ac:dyDescent="0.2">
      <c r="C3404" s="23"/>
      <c r="D3404" s="23"/>
    </row>
    <row r="3405" spans="3:4" x14ac:dyDescent="0.2">
      <c r="C3405" s="23"/>
      <c r="D3405" s="23"/>
    </row>
    <row r="3406" spans="3:4" x14ac:dyDescent="0.2">
      <c r="C3406" s="23"/>
      <c r="D3406" s="23"/>
    </row>
    <row r="3407" spans="3:4" x14ac:dyDescent="0.2">
      <c r="C3407" s="23"/>
      <c r="D3407" s="23"/>
    </row>
    <row r="3408" spans="3:4" x14ac:dyDescent="0.2">
      <c r="C3408" s="23"/>
      <c r="D3408" s="23"/>
    </row>
    <row r="3409" spans="3:4" x14ac:dyDescent="0.2">
      <c r="C3409" s="23"/>
      <c r="D3409" s="23"/>
    </row>
    <row r="3410" spans="3:4" x14ac:dyDescent="0.2">
      <c r="C3410" s="23"/>
      <c r="D3410" s="23"/>
    </row>
    <row r="3411" spans="3:4" x14ac:dyDescent="0.2">
      <c r="C3411" s="23"/>
      <c r="D3411" s="23"/>
    </row>
    <row r="3412" spans="3:4" x14ac:dyDescent="0.2">
      <c r="C3412" s="23"/>
      <c r="D3412" s="23"/>
    </row>
    <row r="3413" spans="3:4" x14ac:dyDescent="0.2">
      <c r="C3413" s="23"/>
      <c r="D3413" s="23"/>
    </row>
    <row r="3414" spans="3:4" x14ac:dyDescent="0.2">
      <c r="C3414" s="23"/>
      <c r="D3414" s="23"/>
    </row>
    <row r="3415" spans="3:4" x14ac:dyDescent="0.2">
      <c r="C3415" s="23"/>
      <c r="D3415" s="23"/>
    </row>
    <row r="3416" spans="3:4" x14ac:dyDescent="0.2">
      <c r="C3416" s="23"/>
      <c r="D3416" s="23"/>
    </row>
    <row r="3417" spans="3:4" x14ac:dyDescent="0.2">
      <c r="C3417" s="23"/>
      <c r="D3417" s="23"/>
    </row>
    <row r="3418" spans="3:4" x14ac:dyDescent="0.2">
      <c r="C3418" s="23"/>
      <c r="D3418" s="23"/>
    </row>
    <row r="3419" spans="3:4" x14ac:dyDescent="0.2">
      <c r="C3419" s="23"/>
      <c r="D3419" s="23"/>
    </row>
    <row r="3420" spans="3:4" x14ac:dyDescent="0.2">
      <c r="C3420" s="23"/>
      <c r="D3420" s="23"/>
    </row>
    <row r="3421" spans="3:4" x14ac:dyDescent="0.2">
      <c r="C3421" s="23"/>
      <c r="D3421" s="23"/>
    </row>
    <row r="3422" spans="3:4" x14ac:dyDescent="0.2">
      <c r="C3422" s="23"/>
      <c r="D3422" s="23"/>
    </row>
    <row r="3423" spans="3:4" x14ac:dyDescent="0.2">
      <c r="C3423" s="23"/>
      <c r="D3423" s="23"/>
    </row>
    <row r="3424" spans="3:4" x14ac:dyDescent="0.2">
      <c r="C3424" s="23"/>
      <c r="D3424" s="23"/>
    </row>
    <row r="3425" spans="3:4" x14ac:dyDescent="0.2">
      <c r="C3425" s="23"/>
      <c r="D3425" s="23"/>
    </row>
    <row r="3426" spans="3:4" x14ac:dyDescent="0.2">
      <c r="C3426" s="23"/>
      <c r="D3426" s="23"/>
    </row>
    <row r="3427" spans="3:4" x14ac:dyDescent="0.2">
      <c r="C3427" s="23"/>
      <c r="D3427" s="23"/>
    </row>
    <row r="3428" spans="3:4" x14ac:dyDescent="0.2">
      <c r="C3428" s="23"/>
      <c r="D3428" s="23"/>
    </row>
    <row r="3429" spans="3:4" x14ac:dyDescent="0.2">
      <c r="C3429" s="23"/>
      <c r="D3429" s="23"/>
    </row>
    <row r="3430" spans="3:4" x14ac:dyDescent="0.2">
      <c r="C3430" s="23"/>
      <c r="D3430" s="23"/>
    </row>
    <row r="3431" spans="3:4" x14ac:dyDescent="0.2">
      <c r="C3431" s="23"/>
      <c r="D3431" s="23"/>
    </row>
    <row r="3432" spans="3:4" x14ac:dyDescent="0.2">
      <c r="C3432" s="23"/>
      <c r="D3432" s="23"/>
    </row>
    <row r="3433" spans="3:4" x14ac:dyDescent="0.2">
      <c r="C3433" s="23"/>
      <c r="D3433" s="23"/>
    </row>
    <row r="3434" spans="3:4" x14ac:dyDescent="0.2">
      <c r="C3434" s="23"/>
      <c r="D3434" s="23"/>
    </row>
    <row r="3435" spans="3:4" x14ac:dyDescent="0.2">
      <c r="C3435" s="23"/>
      <c r="D3435" s="23"/>
    </row>
    <row r="3436" spans="3:4" x14ac:dyDescent="0.2">
      <c r="C3436" s="23"/>
      <c r="D3436" s="23"/>
    </row>
    <row r="3437" spans="3:4" x14ac:dyDescent="0.2">
      <c r="C3437" s="23"/>
      <c r="D3437" s="23"/>
    </row>
    <row r="3438" spans="3:4" x14ac:dyDescent="0.2">
      <c r="C3438" s="23"/>
      <c r="D3438" s="23"/>
    </row>
    <row r="3439" spans="3:4" x14ac:dyDescent="0.2">
      <c r="C3439" s="23"/>
      <c r="D3439" s="23"/>
    </row>
    <row r="3440" spans="3:4" x14ac:dyDescent="0.2">
      <c r="C3440" s="23"/>
      <c r="D3440" s="23"/>
    </row>
    <row r="3441" spans="3:4" x14ac:dyDescent="0.2">
      <c r="C3441" s="23"/>
      <c r="D3441" s="23"/>
    </row>
    <row r="3442" spans="3:4" x14ac:dyDescent="0.2">
      <c r="C3442" s="23"/>
      <c r="D3442" s="23"/>
    </row>
    <row r="3443" spans="3:4" x14ac:dyDescent="0.2">
      <c r="C3443" s="23"/>
      <c r="D3443" s="23"/>
    </row>
    <row r="3444" spans="3:4" x14ac:dyDescent="0.2">
      <c r="C3444" s="23"/>
      <c r="D3444" s="23"/>
    </row>
    <row r="3445" spans="3:4" x14ac:dyDescent="0.2">
      <c r="C3445" s="23"/>
      <c r="D3445" s="23"/>
    </row>
    <row r="3446" spans="3:4" x14ac:dyDescent="0.2">
      <c r="C3446" s="23"/>
      <c r="D3446" s="23"/>
    </row>
    <row r="3447" spans="3:4" x14ac:dyDescent="0.2">
      <c r="C3447" s="23"/>
      <c r="D3447" s="23"/>
    </row>
    <row r="3448" spans="3:4" x14ac:dyDescent="0.2">
      <c r="C3448" s="23"/>
      <c r="D3448" s="23"/>
    </row>
    <row r="3449" spans="3:4" x14ac:dyDescent="0.2">
      <c r="C3449" s="23"/>
      <c r="D3449" s="23"/>
    </row>
    <row r="3450" spans="3:4" x14ac:dyDescent="0.2">
      <c r="C3450" s="23"/>
      <c r="D3450" s="23"/>
    </row>
    <row r="3451" spans="3:4" x14ac:dyDescent="0.2">
      <c r="C3451" s="23"/>
      <c r="D3451" s="23"/>
    </row>
    <row r="3452" spans="3:4" x14ac:dyDescent="0.2">
      <c r="C3452" s="23"/>
      <c r="D3452" s="23"/>
    </row>
    <row r="3453" spans="3:4" x14ac:dyDescent="0.2">
      <c r="C3453" s="23"/>
      <c r="D3453" s="23"/>
    </row>
    <row r="3454" spans="3:4" x14ac:dyDescent="0.2">
      <c r="C3454" s="23"/>
      <c r="D3454" s="23"/>
    </row>
    <row r="3455" spans="3:4" x14ac:dyDescent="0.2">
      <c r="C3455" s="23"/>
      <c r="D3455" s="23"/>
    </row>
    <row r="3456" spans="3:4" x14ac:dyDescent="0.2">
      <c r="C3456" s="23"/>
      <c r="D3456" s="23"/>
    </row>
    <row r="3457" spans="3:4" x14ac:dyDescent="0.2">
      <c r="C3457" s="23"/>
      <c r="D3457" s="23"/>
    </row>
    <row r="3458" spans="3:4" x14ac:dyDescent="0.2">
      <c r="C3458" s="23"/>
      <c r="D3458" s="23"/>
    </row>
    <row r="3459" spans="3:4" x14ac:dyDescent="0.2">
      <c r="C3459" s="23"/>
      <c r="D3459" s="23"/>
    </row>
    <row r="3460" spans="3:4" x14ac:dyDescent="0.2">
      <c r="C3460" s="23"/>
      <c r="D3460" s="23"/>
    </row>
    <row r="3461" spans="3:4" x14ac:dyDescent="0.2">
      <c r="C3461" s="23"/>
      <c r="D3461" s="23"/>
    </row>
    <row r="3462" spans="3:4" x14ac:dyDescent="0.2">
      <c r="C3462" s="23"/>
      <c r="D3462" s="23"/>
    </row>
    <row r="3463" spans="3:4" x14ac:dyDescent="0.2">
      <c r="C3463" s="23"/>
      <c r="D3463" s="23"/>
    </row>
    <row r="3464" spans="3:4" x14ac:dyDescent="0.2">
      <c r="C3464" s="23"/>
      <c r="D3464" s="23"/>
    </row>
    <row r="3465" spans="3:4" x14ac:dyDescent="0.2">
      <c r="C3465" s="23"/>
      <c r="D3465" s="23"/>
    </row>
    <row r="3466" spans="3:4" x14ac:dyDescent="0.2">
      <c r="C3466" s="23"/>
      <c r="D3466" s="23"/>
    </row>
    <row r="3467" spans="3:4" x14ac:dyDescent="0.2">
      <c r="C3467" s="23"/>
      <c r="D3467" s="23"/>
    </row>
    <row r="3468" spans="3:4" x14ac:dyDescent="0.2">
      <c r="C3468" s="23"/>
      <c r="D3468" s="23"/>
    </row>
    <row r="3469" spans="3:4" x14ac:dyDescent="0.2">
      <c r="C3469" s="23"/>
      <c r="D3469" s="23"/>
    </row>
    <row r="3470" spans="3:4" x14ac:dyDescent="0.2">
      <c r="C3470" s="23"/>
      <c r="D3470" s="23"/>
    </row>
    <row r="3471" spans="3:4" x14ac:dyDescent="0.2">
      <c r="C3471" s="23"/>
      <c r="D3471" s="23"/>
    </row>
    <row r="3472" spans="3:4" x14ac:dyDescent="0.2">
      <c r="C3472" s="23"/>
      <c r="D3472" s="23"/>
    </row>
    <row r="3473" spans="3:4" x14ac:dyDescent="0.2">
      <c r="C3473" s="23"/>
      <c r="D3473" s="23"/>
    </row>
    <row r="3474" spans="3:4" x14ac:dyDescent="0.2">
      <c r="C3474" s="23"/>
      <c r="D3474" s="23"/>
    </row>
    <row r="3475" spans="3:4" x14ac:dyDescent="0.2">
      <c r="C3475" s="23"/>
      <c r="D3475" s="23"/>
    </row>
    <row r="3476" spans="3:4" x14ac:dyDescent="0.2">
      <c r="C3476" s="23"/>
      <c r="D3476" s="23"/>
    </row>
    <row r="3477" spans="3:4" x14ac:dyDescent="0.2">
      <c r="C3477" s="23"/>
      <c r="D3477" s="23"/>
    </row>
    <row r="3478" spans="3:4" x14ac:dyDescent="0.2">
      <c r="C3478" s="23"/>
      <c r="D3478" s="23"/>
    </row>
    <row r="3479" spans="3:4" x14ac:dyDescent="0.2">
      <c r="C3479" s="23"/>
      <c r="D3479" s="23"/>
    </row>
    <row r="3480" spans="3:4" x14ac:dyDescent="0.2">
      <c r="C3480" s="23"/>
      <c r="D3480" s="23"/>
    </row>
    <row r="3481" spans="3:4" x14ac:dyDescent="0.2">
      <c r="C3481" s="23"/>
      <c r="D3481" s="23"/>
    </row>
    <row r="3482" spans="3:4" x14ac:dyDescent="0.2">
      <c r="C3482" s="23"/>
      <c r="D3482" s="23"/>
    </row>
    <row r="3483" spans="3:4" x14ac:dyDescent="0.2">
      <c r="C3483" s="23"/>
      <c r="D3483" s="23"/>
    </row>
    <row r="3484" spans="3:4" x14ac:dyDescent="0.2">
      <c r="C3484" s="23"/>
      <c r="D3484" s="23"/>
    </row>
    <row r="3485" spans="3:4" x14ac:dyDescent="0.2">
      <c r="C3485" s="23"/>
      <c r="D3485" s="23"/>
    </row>
    <row r="3486" spans="3:4" x14ac:dyDescent="0.2">
      <c r="C3486" s="23"/>
      <c r="D3486" s="23"/>
    </row>
    <row r="3487" spans="3:4" x14ac:dyDescent="0.2">
      <c r="C3487" s="23"/>
      <c r="D3487" s="23"/>
    </row>
    <row r="3488" spans="3:4" x14ac:dyDescent="0.2">
      <c r="C3488" s="23"/>
      <c r="D3488" s="23"/>
    </row>
    <row r="3489" spans="3:4" x14ac:dyDescent="0.2">
      <c r="C3489" s="23"/>
      <c r="D3489" s="23"/>
    </row>
    <row r="3490" spans="3:4" x14ac:dyDescent="0.2">
      <c r="C3490" s="23"/>
      <c r="D3490" s="23"/>
    </row>
    <row r="3491" spans="3:4" x14ac:dyDescent="0.2">
      <c r="C3491" s="23"/>
      <c r="D3491" s="23"/>
    </row>
    <row r="3492" spans="3:4" x14ac:dyDescent="0.2">
      <c r="C3492" s="23"/>
      <c r="D3492" s="23"/>
    </row>
    <row r="3493" spans="3:4" x14ac:dyDescent="0.2">
      <c r="C3493" s="23"/>
      <c r="D3493" s="23"/>
    </row>
    <row r="3494" spans="3:4" x14ac:dyDescent="0.2">
      <c r="C3494" s="23"/>
      <c r="D3494" s="23"/>
    </row>
    <row r="3495" spans="3:4" x14ac:dyDescent="0.2">
      <c r="C3495" s="23"/>
      <c r="D3495" s="23"/>
    </row>
    <row r="3496" spans="3:4" x14ac:dyDescent="0.2">
      <c r="C3496" s="23"/>
      <c r="D3496" s="23"/>
    </row>
    <row r="3497" spans="3:4" x14ac:dyDescent="0.2">
      <c r="C3497" s="23"/>
      <c r="D3497" s="23"/>
    </row>
    <row r="3498" spans="3:4" x14ac:dyDescent="0.2">
      <c r="C3498" s="23"/>
      <c r="D3498" s="23"/>
    </row>
    <row r="3499" spans="3:4" x14ac:dyDescent="0.2">
      <c r="C3499" s="23"/>
      <c r="D3499" s="23"/>
    </row>
    <row r="3500" spans="3:4" x14ac:dyDescent="0.2">
      <c r="C3500" s="23"/>
      <c r="D3500" s="23"/>
    </row>
    <row r="3501" spans="3:4" x14ac:dyDescent="0.2">
      <c r="C3501" s="23"/>
      <c r="D3501" s="23"/>
    </row>
    <row r="3502" spans="3:4" x14ac:dyDescent="0.2">
      <c r="C3502" s="23"/>
      <c r="D3502" s="23"/>
    </row>
    <row r="3503" spans="3:4" x14ac:dyDescent="0.2">
      <c r="C3503" s="23"/>
      <c r="D3503" s="23"/>
    </row>
    <row r="3504" spans="3:4" x14ac:dyDescent="0.2">
      <c r="C3504" s="23"/>
      <c r="D3504" s="23"/>
    </row>
    <row r="3505" spans="3:4" x14ac:dyDescent="0.2">
      <c r="C3505" s="23"/>
      <c r="D3505" s="23"/>
    </row>
    <row r="3506" spans="3:4" x14ac:dyDescent="0.2">
      <c r="C3506" s="23"/>
      <c r="D3506" s="23"/>
    </row>
    <row r="3507" spans="3:4" x14ac:dyDescent="0.2">
      <c r="C3507" s="23"/>
      <c r="D3507" s="23"/>
    </row>
    <row r="3508" spans="3:4" x14ac:dyDescent="0.2">
      <c r="C3508" s="23"/>
      <c r="D3508" s="23"/>
    </row>
    <row r="3509" spans="3:4" x14ac:dyDescent="0.2">
      <c r="C3509" s="23"/>
      <c r="D3509" s="23"/>
    </row>
    <row r="3510" spans="3:4" x14ac:dyDescent="0.2">
      <c r="C3510" s="23"/>
      <c r="D3510" s="23"/>
    </row>
    <row r="3511" spans="3:4" x14ac:dyDescent="0.2">
      <c r="C3511" s="23"/>
      <c r="D3511" s="23"/>
    </row>
    <row r="3512" spans="3:4" x14ac:dyDescent="0.2">
      <c r="C3512" s="23"/>
      <c r="D3512" s="23"/>
    </row>
    <row r="3513" spans="3:4" x14ac:dyDescent="0.2">
      <c r="C3513" s="23"/>
      <c r="D3513" s="23"/>
    </row>
    <row r="3514" spans="3:4" x14ac:dyDescent="0.2">
      <c r="C3514" s="23"/>
      <c r="D3514" s="23"/>
    </row>
    <row r="3515" spans="3:4" x14ac:dyDescent="0.2">
      <c r="C3515" s="23"/>
      <c r="D3515" s="23"/>
    </row>
    <row r="3516" spans="3:4" x14ac:dyDescent="0.2">
      <c r="C3516" s="23"/>
      <c r="D3516" s="23"/>
    </row>
    <row r="3517" spans="3:4" x14ac:dyDescent="0.2">
      <c r="C3517" s="23"/>
      <c r="D3517" s="23"/>
    </row>
    <row r="3518" spans="3:4" x14ac:dyDescent="0.2">
      <c r="C3518" s="23"/>
      <c r="D3518" s="23"/>
    </row>
    <row r="3519" spans="3:4" x14ac:dyDescent="0.2">
      <c r="C3519" s="23"/>
      <c r="D3519" s="23"/>
    </row>
    <row r="3520" spans="3:4" x14ac:dyDescent="0.2">
      <c r="C3520" s="23"/>
      <c r="D3520" s="23"/>
    </row>
    <row r="3521" spans="3:4" x14ac:dyDescent="0.2">
      <c r="C3521" s="23"/>
      <c r="D3521" s="23"/>
    </row>
    <row r="3522" spans="3:4" x14ac:dyDescent="0.2">
      <c r="C3522" s="23"/>
      <c r="D3522" s="23"/>
    </row>
    <row r="3523" spans="3:4" x14ac:dyDescent="0.2">
      <c r="C3523" s="23"/>
      <c r="D3523" s="23"/>
    </row>
    <row r="3524" spans="3:4" x14ac:dyDescent="0.2">
      <c r="C3524" s="23"/>
      <c r="D3524" s="23"/>
    </row>
    <row r="3525" spans="3:4" x14ac:dyDescent="0.2">
      <c r="C3525" s="23"/>
      <c r="D3525" s="23"/>
    </row>
    <row r="3526" spans="3:4" x14ac:dyDescent="0.2">
      <c r="C3526" s="23"/>
      <c r="D3526" s="23"/>
    </row>
    <row r="3527" spans="3:4" x14ac:dyDescent="0.2">
      <c r="C3527" s="23"/>
      <c r="D3527" s="23"/>
    </row>
    <row r="3528" spans="3:4" x14ac:dyDescent="0.2">
      <c r="C3528" s="23"/>
      <c r="D3528" s="23"/>
    </row>
    <row r="3529" spans="3:4" x14ac:dyDescent="0.2">
      <c r="C3529" s="23"/>
      <c r="D3529" s="23"/>
    </row>
    <row r="3530" spans="3:4" x14ac:dyDescent="0.2">
      <c r="C3530" s="23"/>
      <c r="D3530" s="23"/>
    </row>
    <row r="3531" spans="3:4" x14ac:dyDescent="0.2">
      <c r="C3531" s="23"/>
      <c r="D3531" s="23"/>
    </row>
    <row r="3532" spans="3:4" x14ac:dyDescent="0.2">
      <c r="C3532" s="23"/>
      <c r="D3532" s="23"/>
    </row>
    <row r="3533" spans="3:4" x14ac:dyDescent="0.2">
      <c r="C3533" s="23"/>
      <c r="D3533" s="23"/>
    </row>
    <row r="3534" spans="3:4" x14ac:dyDescent="0.2">
      <c r="C3534" s="23"/>
      <c r="D3534" s="23"/>
    </row>
    <row r="3535" spans="3:4" x14ac:dyDescent="0.2">
      <c r="C3535" s="23"/>
      <c r="D3535" s="23"/>
    </row>
    <row r="3536" spans="3:4" x14ac:dyDescent="0.2">
      <c r="C3536" s="23"/>
      <c r="D3536" s="23"/>
    </row>
    <row r="3537" spans="3:4" x14ac:dyDescent="0.2">
      <c r="C3537" s="23"/>
      <c r="D3537" s="23"/>
    </row>
    <row r="3538" spans="3:4" x14ac:dyDescent="0.2">
      <c r="C3538" s="23"/>
      <c r="D3538" s="23"/>
    </row>
    <row r="3539" spans="3:4" x14ac:dyDescent="0.2">
      <c r="C3539" s="23"/>
      <c r="D3539" s="23"/>
    </row>
    <row r="3540" spans="3:4" x14ac:dyDescent="0.2">
      <c r="C3540" s="23"/>
      <c r="D3540" s="23"/>
    </row>
    <row r="3541" spans="3:4" x14ac:dyDescent="0.2">
      <c r="C3541" s="23"/>
      <c r="D3541" s="23"/>
    </row>
    <row r="3542" spans="3:4" x14ac:dyDescent="0.2">
      <c r="C3542" s="23"/>
      <c r="D3542" s="23"/>
    </row>
    <row r="3543" spans="3:4" x14ac:dyDescent="0.2">
      <c r="C3543" s="23"/>
      <c r="D3543" s="23"/>
    </row>
    <row r="3544" spans="3:4" x14ac:dyDescent="0.2">
      <c r="C3544" s="23"/>
      <c r="D3544" s="23"/>
    </row>
    <row r="3545" spans="3:4" x14ac:dyDescent="0.2">
      <c r="C3545" s="23"/>
      <c r="D3545" s="23"/>
    </row>
    <row r="3546" spans="3:4" x14ac:dyDescent="0.2">
      <c r="C3546" s="23"/>
      <c r="D3546" s="23"/>
    </row>
    <row r="3547" spans="3:4" x14ac:dyDescent="0.2">
      <c r="C3547" s="23"/>
      <c r="D3547" s="23"/>
    </row>
    <row r="3548" spans="3:4" x14ac:dyDescent="0.2">
      <c r="C3548" s="23"/>
      <c r="D3548" s="23"/>
    </row>
    <row r="3549" spans="3:4" x14ac:dyDescent="0.2">
      <c r="C3549" s="23"/>
      <c r="D3549" s="23"/>
    </row>
    <row r="3550" spans="3:4" x14ac:dyDescent="0.2">
      <c r="C3550" s="23"/>
      <c r="D3550" s="23"/>
    </row>
    <row r="3551" spans="3:4" x14ac:dyDescent="0.2">
      <c r="C3551" s="23"/>
      <c r="D3551" s="23"/>
    </row>
    <row r="3552" spans="3:4" x14ac:dyDescent="0.2">
      <c r="C3552" s="23"/>
      <c r="D3552" s="23"/>
    </row>
    <row r="3553" spans="3:4" x14ac:dyDescent="0.2">
      <c r="C3553" s="23"/>
      <c r="D3553" s="23"/>
    </row>
    <row r="3554" spans="3:4" x14ac:dyDescent="0.2">
      <c r="C3554" s="23"/>
      <c r="D3554" s="23"/>
    </row>
    <row r="3555" spans="3:4" x14ac:dyDescent="0.2">
      <c r="C3555" s="23"/>
      <c r="D3555" s="23"/>
    </row>
    <row r="3556" spans="3:4" x14ac:dyDescent="0.2">
      <c r="C3556" s="23"/>
      <c r="D3556" s="23"/>
    </row>
    <row r="3557" spans="3:4" x14ac:dyDescent="0.2">
      <c r="C3557" s="23"/>
      <c r="D3557" s="23"/>
    </row>
    <row r="3558" spans="3:4" x14ac:dyDescent="0.2">
      <c r="C3558" s="23"/>
      <c r="D3558" s="23"/>
    </row>
    <row r="3559" spans="3:4" x14ac:dyDescent="0.2">
      <c r="C3559" s="23"/>
      <c r="D3559" s="23"/>
    </row>
    <row r="3560" spans="3:4" x14ac:dyDescent="0.2">
      <c r="C3560" s="23"/>
      <c r="D3560" s="23"/>
    </row>
    <row r="3561" spans="3:4" x14ac:dyDescent="0.2">
      <c r="C3561" s="23"/>
      <c r="D3561" s="23"/>
    </row>
    <row r="3562" spans="3:4" x14ac:dyDescent="0.2">
      <c r="C3562" s="23"/>
      <c r="D3562" s="23"/>
    </row>
    <row r="3563" spans="3:4" x14ac:dyDescent="0.2">
      <c r="C3563" s="23"/>
      <c r="D3563" s="23"/>
    </row>
    <row r="3564" spans="3:4" x14ac:dyDescent="0.2">
      <c r="C3564" s="23"/>
      <c r="D3564" s="23"/>
    </row>
    <row r="3565" spans="3:4" x14ac:dyDescent="0.2">
      <c r="C3565" s="23"/>
      <c r="D3565" s="23"/>
    </row>
    <row r="3566" spans="3:4" x14ac:dyDescent="0.2">
      <c r="C3566" s="23"/>
      <c r="D3566" s="23"/>
    </row>
    <row r="3567" spans="3:4" x14ac:dyDescent="0.2">
      <c r="C3567" s="23"/>
      <c r="D3567" s="23"/>
    </row>
    <row r="3568" spans="3:4" x14ac:dyDescent="0.2">
      <c r="C3568" s="23"/>
      <c r="D3568" s="23"/>
    </row>
    <row r="3569" spans="3:4" x14ac:dyDescent="0.2">
      <c r="C3569" s="23"/>
      <c r="D3569" s="23"/>
    </row>
    <row r="3570" spans="3:4" x14ac:dyDescent="0.2">
      <c r="C3570" s="23"/>
      <c r="D3570" s="23"/>
    </row>
    <row r="3571" spans="3:4" x14ac:dyDescent="0.2">
      <c r="C3571" s="23"/>
      <c r="D3571" s="23"/>
    </row>
    <row r="3572" spans="3:4" x14ac:dyDescent="0.2">
      <c r="C3572" s="23"/>
      <c r="D3572" s="23"/>
    </row>
    <row r="3573" spans="3:4" x14ac:dyDescent="0.2">
      <c r="C3573" s="23"/>
      <c r="D3573" s="23"/>
    </row>
    <row r="3574" spans="3:4" x14ac:dyDescent="0.2">
      <c r="C3574" s="23"/>
      <c r="D3574" s="23"/>
    </row>
    <row r="3575" spans="3:4" x14ac:dyDescent="0.2">
      <c r="C3575" s="23"/>
      <c r="D3575" s="23"/>
    </row>
    <row r="3576" spans="3:4" x14ac:dyDescent="0.2">
      <c r="C3576" s="23"/>
      <c r="D3576" s="23"/>
    </row>
    <row r="3577" spans="3:4" x14ac:dyDescent="0.2">
      <c r="C3577" s="23"/>
      <c r="D3577" s="23"/>
    </row>
    <row r="3578" spans="3:4" x14ac:dyDescent="0.2">
      <c r="C3578" s="23"/>
      <c r="D3578" s="23"/>
    </row>
    <row r="3579" spans="3:4" x14ac:dyDescent="0.2">
      <c r="C3579" s="23"/>
      <c r="D3579" s="23"/>
    </row>
    <row r="3580" spans="3:4" x14ac:dyDescent="0.2">
      <c r="C3580" s="23"/>
      <c r="D3580" s="23"/>
    </row>
    <row r="3581" spans="3:4" x14ac:dyDescent="0.2">
      <c r="C3581" s="23"/>
      <c r="D3581" s="23"/>
    </row>
    <row r="3582" spans="3:4" x14ac:dyDescent="0.2">
      <c r="C3582" s="23"/>
      <c r="D3582" s="23"/>
    </row>
    <row r="3583" spans="3:4" x14ac:dyDescent="0.2">
      <c r="C3583" s="23"/>
      <c r="D3583" s="23"/>
    </row>
    <row r="3584" spans="3:4" x14ac:dyDescent="0.2">
      <c r="C3584" s="23"/>
      <c r="D3584" s="23"/>
    </row>
    <row r="3585" spans="3:4" x14ac:dyDescent="0.2">
      <c r="C3585" s="23"/>
      <c r="D3585" s="23"/>
    </row>
    <row r="3586" spans="3:4" x14ac:dyDescent="0.2">
      <c r="C3586" s="23"/>
      <c r="D3586" s="23"/>
    </row>
    <row r="3587" spans="3:4" x14ac:dyDescent="0.2">
      <c r="C3587" s="23"/>
      <c r="D3587" s="23"/>
    </row>
    <row r="3588" spans="3:4" x14ac:dyDescent="0.2">
      <c r="C3588" s="23"/>
      <c r="D3588" s="23"/>
    </row>
    <row r="3589" spans="3:4" x14ac:dyDescent="0.2">
      <c r="C3589" s="23"/>
      <c r="D3589" s="23"/>
    </row>
    <row r="3590" spans="3:4" x14ac:dyDescent="0.2">
      <c r="C3590" s="23"/>
      <c r="D3590" s="23"/>
    </row>
    <row r="3591" spans="3:4" x14ac:dyDescent="0.2">
      <c r="C3591" s="23"/>
      <c r="D3591" s="23"/>
    </row>
    <row r="3592" spans="3:4" x14ac:dyDescent="0.2">
      <c r="C3592" s="23"/>
      <c r="D3592" s="23"/>
    </row>
    <row r="3593" spans="3:4" x14ac:dyDescent="0.2">
      <c r="C3593" s="23"/>
      <c r="D3593" s="23"/>
    </row>
    <row r="3594" spans="3:4" x14ac:dyDescent="0.2">
      <c r="C3594" s="23"/>
      <c r="D3594" s="23"/>
    </row>
    <row r="3595" spans="3:4" x14ac:dyDescent="0.2">
      <c r="C3595" s="23"/>
      <c r="D3595" s="23"/>
    </row>
    <row r="3596" spans="3:4" x14ac:dyDescent="0.2">
      <c r="C3596" s="23"/>
      <c r="D3596" s="23"/>
    </row>
    <row r="3597" spans="3:4" x14ac:dyDescent="0.2">
      <c r="C3597" s="23"/>
      <c r="D3597" s="23"/>
    </row>
    <row r="3598" spans="3:4" x14ac:dyDescent="0.2">
      <c r="C3598" s="23"/>
      <c r="D3598" s="23"/>
    </row>
    <row r="3599" spans="3:4" x14ac:dyDescent="0.2">
      <c r="C3599" s="23"/>
      <c r="D3599" s="23"/>
    </row>
    <row r="3600" spans="3:4" x14ac:dyDescent="0.2">
      <c r="C3600" s="23"/>
      <c r="D3600" s="23"/>
    </row>
    <row r="3601" spans="3:4" x14ac:dyDescent="0.2">
      <c r="C3601" s="23"/>
      <c r="D3601" s="23"/>
    </row>
    <row r="3602" spans="3:4" x14ac:dyDescent="0.2">
      <c r="C3602" s="23"/>
      <c r="D3602" s="23"/>
    </row>
    <row r="3603" spans="3:4" x14ac:dyDescent="0.2">
      <c r="C3603" s="23"/>
      <c r="D3603" s="23"/>
    </row>
    <row r="3604" spans="3:4" x14ac:dyDescent="0.2">
      <c r="C3604" s="23"/>
      <c r="D3604" s="23"/>
    </row>
    <row r="3605" spans="3:4" x14ac:dyDescent="0.2">
      <c r="C3605" s="23"/>
      <c r="D3605" s="23"/>
    </row>
    <row r="3606" spans="3:4" x14ac:dyDescent="0.2">
      <c r="C3606" s="23"/>
      <c r="D3606" s="23"/>
    </row>
    <row r="3607" spans="3:4" x14ac:dyDescent="0.2">
      <c r="C3607" s="23"/>
      <c r="D3607" s="23"/>
    </row>
    <row r="3608" spans="3:4" x14ac:dyDescent="0.2">
      <c r="C3608" s="23"/>
      <c r="D3608" s="23"/>
    </row>
    <row r="3609" spans="3:4" x14ac:dyDescent="0.2">
      <c r="C3609" s="23"/>
      <c r="D3609" s="23"/>
    </row>
    <row r="3610" spans="3:4" x14ac:dyDescent="0.2">
      <c r="C3610" s="23"/>
      <c r="D3610" s="23"/>
    </row>
    <row r="3611" spans="3:4" x14ac:dyDescent="0.2">
      <c r="C3611" s="23"/>
      <c r="D3611" s="23"/>
    </row>
    <row r="3612" spans="3:4" x14ac:dyDescent="0.2">
      <c r="C3612" s="23"/>
      <c r="D3612" s="23"/>
    </row>
    <row r="3613" spans="3:4" x14ac:dyDescent="0.2">
      <c r="C3613" s="23"/>
      <c r="D3613" s="23"/>
    </row>
    <row r="3614" spans="3:4" x14ac:dyDescent="0.2">
      <c r="C3614" s="23"/>
      <c r="D3614" s="23"/>
    </row>
    <row r="3615" spans="3:4" x14ac:dyDescent="0.2">
      <c r="C3615" s="23"/>
      <c r="D3615" s="23"/>
    </row>
    <row r="3616" spans="3:4" x14ac:dyDescent="0.2">
      <c r="C3616" s="23"/>
      <c r="D3616" s="23"/>
    </row>
    <row r="3617" spans="3:4" x14ac:dyDescent="0.2">
      <c r="C3617" s="23"/>
      <c r="D3617" s="23"/>
    </row>
    <row r="3618" spans="3:4" x14ac:dyDescent="0.2">
      <c r="C3618" s="23"/>
      <c r="D3618" s="23"/>
    </row>
    <row r="3619" spans="3:4" x14ac:dyDescent="0.2">
      <c r="C3619" s="23"/>
      <c r="D3619" s="23"/>
    </row>
    <row r="3620" spans="3:4" x14ac:dyDescent="0.2">
      <c r="C3620" s="23"/>
      <c r="D3620" s="23"/>
    </row>
    <row r="3621" spans="3:4" x14ac:dyDescent="0.2">
      <c r="C3621" s="23"/>
      <c r="D3621" s="23"/>
    </row>
    <row r="3622" spans="3:4" x14ac:dyDescent="0.2">
      <c r="C3622" s="23"/>
      <c r="D3622" s="23"/>
    </row>
    <row r="3623" spans="3:4" x14ac:dyDescent="0.2">
      <c r="C3623" s="23"/>
      <c r="D3623" s="23"/>
    </row>
    <row r="3624" spans="3:4" x14ac:dyDescent="0.2">
      <c r="C3624" s="23"/>
      <c r="D3624" s="23"/>
    </row>
    <row r="3625" spans="3:4" x14ac:dyDescent="0.2">
      <c r="C3625" s="23"/>
      <c r="D3625" s="23"/>
    </row>
    <row r="3626" spans="3:4" x14ac:dyDescent="0.2">
      <c r="C3626" s="23"/>
      <c r="D3626" s="23"/>
    </row>
    <row r="3627" spans="3:4" x14ac:dyDescent="0.2">
      <c r="C3627" s="23"/>
      <c r="D3627" s="23"/>
    </row>
    <row r="3628" spans="3:4" x14ac:dyDescent="0.2">
      <c r="C3628" s="23"/>
      <c r="D3628" s="23"/>
    </row>
    <row r="3629" spans="3:4" x14ac:dyDescent="0.2">
      <c r="C3629" s="23"/>
      <c r="D3629" s="23"/>
    </row>
    <row r="3630" spans="3:4" x14ac:dyDescent="0.2">
      <c r="C3630" s="23"/>
      <c r="D3630" s="23"/>
    </row>
    <row r="3631" spans="3:4" x14ac:dyDescent="0.2">
      <c r="C3631" s="23"/>
      <c r="D3631" s="23"/>
    </row>
    <row r="3632" spans="3:4" x14ac:dyDescent="0.2">
      <c r="C3632" s="23"/>
      <c r="D3632" s="23"/>
    </row>
    <row r="3633" spans="3:4" x14ac:dyDescent="0.2">
      <c r="C3633" s="23"/>
      <c r="D3633" s="23"/>
    </row>
    <row r="3634" spans="3:4" x14ac:dyDescent="0.2">
      <c r="C3634" s="23"/>
      <c r="D3634" s="23"/>
    </row>
    <row r="3635" spans="3:4" x14ac:dyDescent="0.2">
      <c r="C3635" s="23"/>
      <c r="D3635" s="23"/>
    </row>
    <row r="3636" spans="3:4" x14ac:dyDescent="0.2">
      <c r="C3636" s="23"/>
      <c r="D3636" s="23"/>
    </row>
    <row r="3637" spans="3:4" x14ac:dyDescent="0.2">
      <c r="C3637" s="23"/>
      <c r="D3637" s="23"/>
    </row>
    <row r="3638" spans="3:4" x14ac:dyDescent="0.2">
      <c r="C3638" s="23"/>
      <c r="D3638" s="23"/>
    </row>
    <row r="3639" spans="3:4" x14ac:dyDescent="0.2">
      <c r="C3639" s="23"/>
      <c r="D3639" s="23"/>
    </row>
    <row r="3640" spans="3:4" x14ac:dyDescent="0.2">
      <c r="C3640" s="23"/>
      <c r="D3640" s="23"/>
    </row>
    <row r="3641" spans="3:4" x14ac:dyDescent="0.2">
      <c r="C3641" s="23"/>
      <c r="D3641" s="23"/>
    </row>
    <row r="3642" spans="3:4" x14ac:dyDescent="0.2">
      <c r="C3642" s="23"/>
      <c r="D3642" s="23"/>
    </row>
    <row r="3643" spans="3:4" x14ac:dyDescent="0.2">
      <c r="C3643" s="23"/>
      <c r="D3643" s="23"/>
    </row>
    <row r="3644" spans="3:4" x14ac:dyDescent="0.2">
      <c r="C3644" s="23"/>
      <c r="D3644" s="23"/>
    </row>
    <row r="3645" spans="3:4" x14ac:dyDescent="0.2">
      <c r="C3645" s="23"/>
      <c r="D3645" s="23"/>
    </row>
    <row r="3646" spans="3:4" x14ac:dyDescent="0.2">
      <c r="C3646" s="23"/>
      <c r="D3646" s="23"/>
    </row>
    <row r="3647" spans="3:4" x14ac:dyDescent="0.2">
      <c r="C3647" s="23"/>
      <c r="D3647" s="23"/>
    </row>
    <row r="3648" spans="3:4" x14ac:dyDescent="0.2">
      <c r="C3648" s="23"/>
      <c r="D3648" s="23"/>
    </row>
    <row r="3649" spans="3:4" x14ac:dyDescent="0.2">
      <c r="C3649" s="23"/>
      <c r="D3649" s="23"/>
    </row>
    <row r="3650" spans="3:4" x14ac:dyDescent="0.2">
      <c r="C3650" s="23"/>
      <c r="D3650" s="23"/>
    </row>
    <row r="3651" spans="3:4" x14ac:dyDescent="0.2">
      <c r="C3651" s="23"/>
      <c r="D3651" s="23"/>
    </row>
    <row r="3652" spans="3:4" x14ac:dyDescent="0.2">
      <c r="C3652" s="23"/>
      <c r="D3652" s="23"/>
    </row>
    <row r="3653" spans="3:4" x14ac:dyDescent="0.2">
      <c r="C3653" s="23"/>
      <c r="D3653" s="23"/>
    </row>
    <row r="3654" spans="3:4" x14ac:dyDescent="0.2">
      <c r="C3654" s="23"/>
      <c r="D3654" s="23"/>
    </row>
    <row r="3655" spans="3:4" x14ac:dyDescent="0.2">
      <c r="C3655" s="23"/>
      <c r="D3655" s="23"/>
    </row>
    <row r="3656" spans="3:4" x14ac:dyDescent="0.2">
      <c r="C3656" s="23"/>
      <c r="D3656" s="23"/>
    </row>
    <row r="3657" spans="3:4" x14ac:dyDescent="0.2">
      <c r="C3657" s="23"/>
      <c r="D3657" s="23"/>
    </row>
    <row r="3658" spans="3:4" x14ac:dyDescent="0.2">
      <c r="C3658" s="23"/>
      <c r="D3658" s="23"/>
    </row>
    <row r="3659" spans="3:4" x14ac:dyDescent="0.2">
      <c r="C3659" s="23"/>
      <c r="D3659" s="23"/>
    </row>
    <row r="3660" spans="3:4" x14ac:dyDescent="0.2">
      <c r="C3660" s="23"/>
      <c r="D3660" s="23"/>
    </row>
    <row r="3661" spans="3:4" x14ac:dyDescent="0.2">
      <c r="C3661" s="23"/>
      <c r="D3661" s="23"/>
    </row>
    <row r="3662" spans="3:4" x14ac:dyDescent="0.2">
      <c r="C3662" s="23"/>
      <c r="D3662" s="23"/>
    </row>
    <row r="3663" spans="3:4" x14ac:dyDescent="0.2">
      <c r="C3663" s="23"/>
      <c r="D3663" s="23"/>
    </row>
    <row r="3664" spans="3:4" x14ac:dyDescent="0.2">
      <c r="C3664" s="23"/>
      <c r="D3664" s="23"/>
    </row>
    <row r="3665" spans="3:4" x14ac:dyDescent="0.2">
      <c r="C3665" s="23"/>
      <c r="D3665" s="23"/>
    </row>
    <row r="3666" spans="3:4" x14ac:dyDescent="0.2">
      <c r="C3666" s="23"/>
      <c r="D3666" s="23"/>
    </row>
    <row r="3667" spans="3:4" x14ac:dyDescent="0.2">
      <c r="C3667" s="23"/>
      <c r="D3667" s="23"/>
    </row>
    <row r="3668" spans="3:4" x14ac:dyDescent="0.2">
      <c r="C3668" s="23"/>
      <c r="D3668" s="23"/>
    </row>
    <row r="3669" spans="3:4" x14ac:dyDescent="0.2">
      <c r="C3669" s="23"/>
      <c r="D3669" s="23"/>
    </row>
    <row r="3670" spans="3:4" x14ac:dyDescent="0.2">
      <c r="C3670" s="23"/>
      <c r="D3670" s="23"/>
    </row>
    <row r="3671" spans="3:4" x14ac:dyDescent="0.2">
      <c r="C3671" s="23"/>
      <c r="D3671" s="23"/>
    </row>
    <row r="3672" spans="3:4" x14ac:dyDescent="0.2">
      <c r="C3672" s="23"/>
      <c r="D3672" s="23"/>
    </row>
    <row r="3673" spans="3:4" x14ac:dyDescent="0.2">
      <c r="C3673" s="23"/>
      <c r="D3673" s="23"/>
    </row>
    <row r="3674" spans="3:4" x14ac:dyDescent="0.2">
      <c r="C3674" s="23"/>
      <c r="D3674" s="23"/>
    </row>
    <row r="3675" spans="3:4" x14ac:dyDescent="0.2">
      <c r="C3675" s="23"/>
      <c r="D3675" s="23"/>
    </row>
    <row r="3676" spans="3:4" x14ac:dyDescent="0.2">
      <c r="C3676" s="23"/>
      <c r="D3676" s="23"/>
    </row>
    <row r="3677" spans="3:4" x14ac:dyDescent="0.2">
      <c r="C3677" s="23"/>
      <c r="D3677" s="23"/>
    </row>
    <row r="3678" spans="3:4" x14ac:dyDescent="0.2">
      <c r="C3678" s="23"/>
      <c r="D3678" s="23"/>
    </row>
    <row r="3679" spans="3:4" x14ac:dyDescent="0.2">
      <c r="C3679" s="23"/>
      <c r="D3679" s="23"/>
    </row>
    <row r="3680" spans="3:4" x14ac:dyDescent="0.2">
      <c r="C3680" s="23"/>
      <c r="D3680" s="23"/>
    </row>
    <row r="3681" spans="3:4" x14ac:dyDescent="0.2">
      <c r="C3681" s="23"/>
      <c r="D3681" s="23"/>
    </row>
    <row r="3682" spans="3:4" x14ac:dyDescent="0.2">
      <c r="C3682" s="23"/>
      <c r="D3682" s="23"/>
    </row>
    <row r="3683" spans="3:4" x14ac:dyDescent="0.2">
      <c r="C3683" s="23"/>
      <c r="D3683" s="23"/>
    </row>
    <row r="3684" spans="3:4" x14ac:dyDescent="0.2">
      <c r="C3684" s="23"/>
      <c r="D3684" s="23"/>
    </row>
    <row r="3685" spans="3:4" x14ac:dyDescent="0.2">
      <c r="C3685" s="23"/>
      <c r="D3685" s="23"/>
    </row>
    <row r="3686" spans="3:4" x14ac:dyDescent="0.2">
      <c r="C3686" s="23"/>
      <c r="D3686" s="23"/>
    </row>
    <row r="3687" spans="3:4" x14ac:dyDescent="0.2">
      <c r="C3687" s="23"/>
      <c r="D3687" s="23"/>
    </row>
    <row r="3688" spans="3:4" x14ac:dyDescent="0.2">
      <c r="C3688" s="23"/>
      <c r="D3688" s="23"/>
    </row>
    <row r="3689" spans="3:4" x14ac:dyDescent="0.2">
      <c r="C3689" s="23"/>
      <c r="D3689" s="23"/>
    </row>
    <row r="3690" spans="3:4" x14ac:dyDescent="0.2">
      <c r="C3690" s="23"/>
      <c r="D3690" s="23"/>
    </row>
    <row r="3691" spans="3:4" x14ac:dyDescent="0.2">
      <c r="C3691" s="23"/>
      <c r="D3691" s="23"/>
    </row>
    <row r="3692" spans="3:4" x14ac:dyDescent="0.2">
      <c r="C3692" s="23"/>
      <c r="D3692" s="23"/>
    </row>
    <row r="3693" spans="3:4" x14ac:dyDescent="0.2">
      <c r="C3693" s="23"/>
      <c r="D3693" s="23"/>
    </row>
    <row r="3694" spans="3:4" x14ac:dyDescent="0.2">
      <c r="C3694" s="23"/>
      <c r="D3694" s="23"/>
    </row>
    <row r="3695" spans="3:4" x14ac:dyDescent="0.2">
      <c r="C3695" s="23"/>
      <c r="D3695" s="23"/>
    </row>
    <row r="3696" spans="3:4" x14ac:dyDescent="0.2">
      <c r="C3696" s="23"/>
      <c r="D3696" s="23"/>
    </row>
    <row r="3697" spans="3:4" x14ac:dyDescent="0.2">
      <c r="C3697" s="23"/>
      <c r="D3697" s="23"/>
    </row>
    <row r="3698" spans="3:4" x14ac:dyDescent="0.2">
      <c r="C3698" s="23"/>
      <c r="D3698" s="23"/>
    </row>
    <row r="3699" spans="3:4" x14ac:dyDescent="0.2">
      <c r="C3699" s="23"/>
      <c r="D3699" s="23"/>
    </row>
    <row r="3700" spans="3:4" x14ac:dyDescent="0.2">
      <c r="C3700" s="23"/>
      <c r="D3700" s="23"/>
    </row>
    <row r="3701" spans="3:4" x14ac:dyDescent="0.2">
      <c r="C3701" s="23"/>
      <c r="D3701" s="23"/>
    </row>
    <row r="3702" spans="3:4" x14ac:dyDescent="0.2">
      <c r="C3702" s="23"/>
      <c r="D3702" s="23"/>
    </row>
    <row r="3703" spans="3:4" x14ac:dyDescent="0.2">
      <c r="C3703" s="23"/>
      <c r="D3703" s="23"/>
    </row>
    <row r="3704" spans="3:4" x14ac:dyDescent="0.2">
      <c r="C3704" s="23"/>
      <c r="D3704" s="23"/>
    </row>
    <row r="3705" spans="3:4" x14ac:dyDescent="0.2">
      <c r="C3705" s="23"/>
      <c r="D3705" s="23"/>
    </row>
    <row r="3706" spans="3:4" x14ac:dyDescent="0.2">
      <c r="C3706" s="23"/>
      <c r="D3706" s="23"/>
    </row>
    <row r="3707" spans="3:4" x14ac:dyDescent="0.2">
      <c r="C3707" s="23"/>
      <c r="D3707" s="23"/>
    </row>
    <row r="3708" spans="3:4" x14ac:dyDescent="0.2">
      <c r="C3708" s="23"/>
      <c r="D3708" s="23"/>
    </row>
    <row r="3709" spans="3:4" x14ac:dyDescent="0.2">
      <c r="C3709" s="23"/>
      <c r="D3709" s="23"/>
    </row>
    <row r="3710" spans="3:4" x14ac:dyDescent="0.2">
      <c r="C3710" s="23"/>
      <c r="D3710" s="23"/>
    </row>
    <row r="3711" spans="3:4" x14ac:dyDescent="0.2">
      <c r="C3711" s="23"/>
      <c r="D3711" s="23"/>
    </row>
    <row r="3712" spans="3:4" x14ac:dyDescent="0.2">
      <c r="C3712" s="23"/>
      <c r="D3712" s="23"/>
    </row>
    <row r="3713" spans="3:4" x14ac:dyDescent="0.2">
      <c r="C3713" s="23"/>
      <c r="D3713" s="23"/>
    </row>
    <row r="3714" spans="3:4" x14ac:dyDescent="0.2">
      <c r="C3714" s="23"/>
      <c r="D3714" s="23"/>
    </row>
    <row r="3715" spans="3:4" x14ac:dyDescent="0.2">
      <c r="C3715" s="23"/>
      <c r="D3715" s="23"/>
    </row>
    <row r="3716" spans="3:4" x14ac:dyDescent="0.2">
      <c r="C3716" s="23"/>
      <c r="D3716" s="23"/>
    </row>
    <row r="3717" spans="3:4" x14ac:dyDescent="0.2">
      <c r="C3717" s="23"/>
      <c r="D3717" s="23"/>
    </row>
    <row r="3718" spans="3:4" x14ac:dyDescent="0.2">
      <c r="C3718" s="23"/>
      <c r="D3718" s="23"/>
    </row>
    <row r="3719" spans="3:4" x14ac:dyDescent="0.2">
      <c r="C3719" s="23"/>
      <c r="D3719" s="23"/>
    </row>
    <row r="3720" spans="3:4" x14ac:dyDescent="0.2">
      <c r="C3720" s="23"/>
      <c r="D3720" s="23"/>
    </row>
    <row r="3721" spans="3:4" x14ac:dyDescent="0.2">
      <c r="C3721" s="23"/>
      <c r="D3721" s="23"/>
    </row>
    <row r="3722" spans="3:4" x14ac:dyDescent="0.2">
      <c r="C3722" s="23"/>
      <c r="D3722" s="23"/>
    </row>
    <row r="3723" spans="3:4" x14ac:dyDescent="0.2">
      <c r="C3723" s="23"/>
      <c r="D3723" s="23"/>
    </row>
    <row r="3724" spans="3:4" x14ac:dyDescent="0.2">
      <c r="C3724" s="23"/>
      <c r="D3724" s="23"/>
    </row>
    <row r="3725" spans="3:4" x14ac:dyDescent="0.2">
      <c r="C3725" s="23"/>
      <c r="D3725" s="23"/>
    </row>
    <row r="3726" spans="3:4" x14ac:dyDescent="0.2">
      <c r="C3726" s="23"/>
      <c r="D3726" s="23"/>
    </row>
    <row r="3727" spans="3:4" x14ac:dyDescent="0.2">
      <c r="C3727" s="23"/>
      <c r="D3727" s="23"/>
    </row>
    <row r="3728" spans="3:4" x14ac:dyDescent="0.2">
      <c r="C3728" s="23"/>
      <c r="D3728" s="23"/>
    </row>
    <row r="3729" spans="3:4" x14ac:dyDescent="0.2">
      <c r="C3729" s="23"/>
      <c r="D3729" s="23"/>
    </row>
    <row r="3730" spans="3:4" x14ac:dyDescent="0.2">
      <c r="C3730" s="23"/>
      <c r="D3730" s="23"/>
    </row>
    <row r="3731" spans="3:4" x14ac:dyDescent="0.2">
      <c r="C3731" s="23"/>
      <c r="D3731" s="23"/>
    </row>
    <row r="3732" spans="3:4" x14ac:dyDescent="0.2">
      <c r="C3732" s="23"/>
      <c r="D3732" s="23"/>
    </row>
    <row r="3733" spans="3:4" x14ac:dyDescent="0.2">
      <c r="C3733" s="23"/>
      <c r="D3733" s="23"/>
    </row>
    <row r="3734" spans="3:4" x14ac:dyDescent="0.2">
      <c r="C3734" s="23"/>
      <c r="D3734" s="23"/>
    </row>
    <row r="3735" spans="3:4" x14ac:dyDescent="0.2">
      <c r="C3735" s="23"/>
      <c r="D3735" s="23"/>
    </row>
    <row r="3736" spans="3:4" x14ac:dyDescent="0.2">
      <c r="C3736" s="23"/>
      <c r="D3736" s="23"/>
    </row>
    <row r="3737" spans="3:4" x14ac:dyDescent="0.2">
      <c r="C3737" s="23"/>
      <c r="D3737" s="23"/>
    </row>
    <row r="3738" spans="3:4" x14ac:dyDescent="0.2">
      <c r="C3738" s="23"/>
      <c r="D3738" s="23"/>
    </row>
    <row r="3739" spans="3:4" x14ac:dyDescent="0.2">
      <c r="C3739" s="23"/>
      <c r="D3739" s="23"/>
    </row>
    <row r="3740" spans="3:4" x14ac:dyDescent="0.2">
      <c r="C3740" s="23"/>
      <c r="D3740" s="23"/>
    </row>
    <row r="3741" spans="3:4" x14ac:dyDescent="0.2">
      <c r="C3741" s="23"/>
      <c r="D3741" s="23"/>
    </row>
    <row r="3742" spans="3:4" x14ac:dyDescent="0.2">
      <c r="C3742" s="23"/>
      <c r="D3742" s="23"/>
    </row>
    <row r="3743" spans="3:4" x14ac:dyDescent="0.2">
      <c r="C3743" s="23"/>
      <c r="D3743" s="23"/>
    </row>
    <row r="3744" spans="3:4" x14ac:dyDescent="0.2">
      <c r="C3744" s="23"/>
      <c r="D3744" s="23"/>
    </row>
    <row r="3745" spans="3:4" x14ac:dyDescent="0.2">
      <c r="C3745" s="23"/>
      <c r="D3745" s="23"/>
    </row>
    <row r="3746" spans="3:4" x14ac:dyDescent="0.2">
      <c r="C3746" s="23"/>
      <c r="D3746" s="23"/>
    </row>
    <row r="3747" spans="3:4" x14ac:dyDescent="0.2">
      <c r="C3747" s="23"/>
      <c r="D3747" s="23"/>
    </row>
    <row r="3748" spans="3:4" x14ac:dyDescent="0.2">
      <c r="C3748" s="23"/>
      <c r="D3748" s="23"/>
    </row>
    <row r="3749" spans="3:4" x14ac:dyDescent="0.2">
      <c r="C3749" s="23"/>
      <c r="D3749" s="23"/>
    </row>
    <row r="3750" spans="3:4" x14ac:dyDescent="0.2">
      <c r="C3750" s="23"/>
      <c r="D3750" s="23"/>
    </row>
    <row r="3751" spans="3:4" x14ac:dyDescent="0.2">
      <c r="C3751" s="23"/>
      <c r="D3751" s="23"/>
    </row>
    <row r="3752" spans="3:4" x14ac:dyDescent="0.2">
      <c r="C3752" s="23"/>
      <c r="D3752" s="23"/>
    </row>
    <row r="3753" spans="3:4" x14ac:dyDescent="0.2">
      <c r="C3753" s="23"/>
      <c r="D3753" s="23"/>
    </row>
    <row r="3754" spans="3:4" x14ac:dyDescent="0.2">
      <c r="C3754" s="23"/>
      <c r="D3754" s="23"/>
    </row>
    <row r="3755" spans="3:4" x14ac:dyDescent="0.2">
      <c r="C3755" s="23"/>
      <c r="D3755" s="23"/>
    </row>
    <row r="3756" spans="3:4" x14ac:dyDescent="0.2">
      <c r="C3756" s="23"/>
      <c r="D3756" s="23"/>
    </row>
    <row r="3757" spans="3:4" x14ac:dyDescent="0.2">
      <c r="C3757" s="23"/>
      <c r="D3757" s="23"/>
    </row>
    <row r="3758" spans="3:4" x14ac:dyDescent="0.2">
      <c r="C3758" s="23"/>
      <c r="D3758" s="23"/>
    </row>
    <row r="3759" spans="3:4" x14ac:dyDescent="0.2">
      <c r="C3759" s="23"/>
      <c r="D3759" s="23"/>
    </row>
    <row r="3760" spans="3:4" x14ac:dyDescent="0.2">
      <c r="C3760" s="23"/>
      <c r="D3760" s="23"/>
    </row>
    <row r="3761" spans="3:4" x14ac:dyDescent="0.2">
      <c r="C3761" s="23"/>
      <c r="D3761" s="23"/>
    </row>
    <row r="3762" spans="3:4" x14ac:dyDescent="0.2">
      <c r="C3762" s="23"/>
      <c r="D3762" s="23"/>
    </row>
    <row r="3763" spans="3:4" x14ac:dyDescent="0.2">
      <c r="C3763" s="23"/>
      <c r="D3763" s="23"/>
    </row>
    <row r="3764" spans="3:4" x14ac:dyDescent="0.2">
      <c r="C3764" s="23"/>
      <c r="D3764" s="23"/>
    </row>
    <row r="3765" spans="3:4" x14ac:dyDescent="0.2">
      <c r="C3765" s="23"/>
      <c r="D3765" s="23"/>
    </row>
    <row r="3766" spans="3:4" x14ac:dyDescent="0.2">
      <c r="C3766" s="23"/>
      <c r="D3766" s="23"/>
    </row>
    <row r="3767" spans="3:4" x14ac:dyDescent="0.2">
      <c r="C3767" s="23"/>
      <c r="D3767" s="23"/>
    </row>
    <row r="3768" spans="3:4" x14ac:dyDescent="0.2">
      <c r="C3768" s="23"/>
      <c r="D3768" s="23"/>
    </row>
    <row r="3769" spans="3:4" x14ac:dyDescent="0.2">
      <c r="C3769" s="23"/>
      <c r="D3769" s="23"/>
    </row>
    <row r="3770" spans="3:4" x14ac:dyDescent="0.2">
      <c r="C3770" s="23"/>
      <c r="D3770" s="23"/>
    </row>
    <row r="3771" spans="3:4" x14ac:dyDescent="0.2">
      <c r="C3771" s="23"/>
      <c r="D3771" s="23"/>
    </row>
    <row r="3772" spans="3:4" x14ac:dyDescent="0.2">
      <c r="C3772" s="23"/>
      <c r="D3772" s="23"/>
    </row>
    <row r="3773" spans="3:4" x14ac:dyDescent="0.2">
      <c r="C3773" s="23"/>
      <c r="D3773" s="23"/>
    </row>
    <row r="3774" spans="3:4" x14ac:dyDescent="0.2">
      <c r="C3774" s="23"/>
      <c r="D3774" s="23"/>
    </row>
    <row r="3775" spans="3:4" x14ac:dyDescent="0.2">
      <c r="C3775" s="23"/>
      <c r="D3775" s="23"/>
    </row>
    <row r="3776" spans="3:4" x14ac:dyDescent="0.2">
      <c r="C3776" s="23"/>
      <c r="D3776" s="23"/>
    </row>
    <row r="3777" spans="3:4" x14ac:dyDescent="0.2">
      <c r="C3777" s="23"/>
      <c r="D3777" s="23"/>
    </row>
    <row r="3778" spans="3:4" x14ac:dyDescent="0.2">
      <c r="C3778" s="23"/>
      <c r="D3778" s="23"/>
    </row>
    <row r="3779" spans="3:4" x14ac:dyDescent="0.2">
      <c r="C3779" s="23"/>
      <c r="D3779" s="23"/>
    </row>
    <row r="3780" spans="3:4" x14ac:dyDescent="0.2">
      <c r="C3780" s="23"/>
      <c r="D3780" s="23"/>
    </row>
    <row r="3781" spans="3:4" x14ac:dyDescent="0.2">
      <c r="C3781" s="23"/>
      <c r="D3781" s="23"/>
    </row>
    <row r="3782" spans="3:4" x14ac:dyDescent="0.2">
      <c r="C3782" s="23"/>
      <c r="D3782" s="23"/>
    </row>
    <row r="3783" spans="3:4" x14ac:dyDescent="0.2">
      <c r="C3783" s="23"/>
      <c r="D3783" s="23"/>
    </row>
    <row r="3784" spans="3:4" x14ac:dyDescent="0.2">
      <c r="C3784" s="23"/>
      <c r="D3784" s="23"/>
    </row>
    <row r="3785" spans="3:4" x14ac:dyDescent="0.2">
      <c r="C3785" s="23"/>
      <c r="D3785" s="23"/>
    </row>
    <row r="3786" spans="3:4" x14ac:dyDescent="0.2">
      <c r="C3786" s="23"/>
      <c r="D3786" s="23"/>
    </row>
    <row r="3787" spans="3:4" x14ac:dyDescent="0.2">
      <c r="C3787" s="23"/>
      <c r="D3787" s="23"/>
    </row>
    <row r="3788" spans="3:4" x14ac:dyDescent="0.2">
      <c r="C3788" s="23"/>
      <c r="D3788" s="23"/>
    </row>
    <row r="3789" spans="3:4" x14ac:dyDescent="0.2">
      <c r="C3789" s="23"/>
      <c r="D3789" s="23"/>
    </row>
    <row r="3790" spans="3:4" x14ac:dyDescent="0.2">
      <c r="C3790" s="23"/>
      <c r="D3790" s="23"/>
    </row>
    <row r="3791" spans="3:4" x14ac:dyDescent="0.2">
      <c r="C3791" s="23"/>
      <c r="D3791" s="23"/>
    </row>
    <row r="3792" spans="3:4" x14ac:dyDescent="0.2">
      <c r="C3792" s="23"/>
      <c r="D3792" s="23"/>
    </row>
    <row r="3793" spans="3:4" x14ac:dyDescent="0.2">
      <c r="C3793" s="23"/>
      <c r="D3793" s="23"/>
    </row>
    <row r="3794" spans="3:4" x14ac:dyDescent="0.2">
      <c r="C3794" s="23"/>
      <c r="D3794" s="23"/>
    </row>
    <row r="3795" spans="3:4" x14ac:dyDescent="0.2">
      <c r="C3795" s="23"/>
      <c r="D3795" s="23"/>
    </row>
    <row r="3796" spans="3:4" x14ac:dyDescent="0.2">
      <c r="C3796" s="23"/>
      <c r="D3796" s="23"/>
    </row>
    <row r="3797" spans="3:4" x14ac:dyDescent="0.2">
      <c r="C3797" s="23"/>
      <c r="D3797" s="23"/>
    </row>
    <row r="3798" spans="3:4" x14ac:dyDescent="0.2">
      <c r="C3798" s="23"/>
      <c r="D3798" s="23"/>
    </row>
    <row r="3799" spans="3:4" x14ac:dyDescent="0.2">
      <c r="C3799" s="23"/>
      <c r="D3799" s="23"/>
    </row>
    <row r="3800" spans="3:4" x14ac:dyDescent="0.2">
      <c r="C3800" s="23"/>
      <c r="D3800" s="23"/>
    </row>
    <row r="3801" spans="3:4" x14ac:dyDescent="0.2">
      <c r="C3801" s="23"/>
      <c r="D3801" s="23"/>
    </row>
    <row r="3802" spans="3:4" x14ac:dyDescent="0.2">
      <c r="C3802" s="23"/>
      <c r="D3802" s="23"/>
    </row>
    <row r="3803" spans="3:4" x14ac:dyDescent="0.2">
      <c r="C3803" s="23"/>
      <c r="D3803" s="23"/>
    </row>
    <row r="3804" spans="3:4" x14ac:dyDescent="0.2">
      <c r="C3804" s="23"/>
      <c r="D3804" s="23"/>
    </row>
    <row r="3805" spans="3:4" x14ac:dyDescent="0.2">
      <c r="C3805" s="23"/>
      <c r="D3805" s="23"/>
    </row>
    <row r="3806" spans="3:4" x14ac:dyDescent="0.2">
      <c r="C3806" s="23"/>
      <c r="D3806" s="23"/>
    </row>
    <row r="3807" spans="3:4" x14ac:dyDescent="0.2">
      <c r="C3807" s="23"/>
      <c r="D3807" s="23"/>
    </row>
    <row r="3808" spans="3:4" x14ac:dyDescent="0.2">
      <c r="C3808" s="23"/>
      <c r="D3808" s="23"/>
    </row>
    <row r="3809" spans="3:4" x14ac:dyDescent="0.2">
      <c r="C3809" s="23"/>
      <c r="D3809" s="23"/>
    </row>
    <row r="3810" spans="3:4" x14ac:dyDescent="0.2">
      <c r="C3810" s="23"/>
      <c r="D3810" s="23"/>
    </row>
    <row r="3811" spans="3:4" x14ac:dyDescent="0.2">
      <c r="C3811" s="23"/>
      <c r="D3811" s="23"/>
    </row>
    <row r="3812" spans="3:4" x14ac:dyDescent="0.2">
      <c r="C3812" s="23"/>
      <c r="D3812" s="23"/>
    </row>
    <row r="3813" spans="3:4" x14ac:dyDescent="0.2">
      <c r="C3813" s="23"/>
      <c r="D3813" s="23"/>
    </row>
    <row r="3814" spans="3:4" x14ac:dyDescent="0.2">
      <c r="C3814" s="23"/>
      <c r="D3814" s="23"/>
    </row>
    <row r="3815" spans="3:4" x14ac:dyDescent="0.2">
      <c r="C3815" s="23"/>
      <c r="D3815" s="23"/>
    </row>
    <row r="3816" spans="3:4" x14ac:dyDescent="0.2">
      <c r="C3816" s="23"/>
      <c r="D3816" s="23"/>
    </row>
    <row r="3817" spans="3:4" x14ac:dyDescent="0.2">
      <c r="C3817" s="23"/>
      <c r="D3817" s="23"/>
    </row>
    <row r="3818" spans="3:4" x14ac:dyDescent="0.2">
      <c r="C3818" s="23"/>
      <c r="D3818" s="23"/>
    </row>
    <row r="3819" spans="3:4" x14ac:dyDescent="0.2">
      <c r="C3819" s="23"/>
      <c r="D3819" s="23"/>
    </row>
    <row r="3820" spans="3:4" x14ac:dyDescent="0.2">
      <c r="C3820" s="23"/>
      <c r="D3820" s="23"/>
    </row>
    <row r="3821" spans="3:4" x14ac:dyDescent="0.2">
      <c r="C3821" s="23"/>
      <c r="D3821" s="23"/>
    </row>
    <row r="3822" spans="3:4" x14ac:dyDescent="0.2">
      <c r="C3822" s="23"/>
      <c r="D3822" s="23"/>
    </row>
    <row r="3823" spans="3:4" x14ac:dyDescent="0.2">
      <c r="C3823" s="23"/>
      <c r="D3823" s="23"/>
    </row>
    <row r="3824" spans="3:4" x14ac:dyDescent="0.2">
      <c r="C3824" s="23"/>
      <c r="D3824" s="23"/>
    </row>
    <row r="3825" spans="3:4" x14ac:dyDescent="0.2">
      <c r="C3825" s="23"/>
      <c r="D3825" s="23"/>
    </row>
    <row r="3826" spans="3:4" x14ac:dyDescent="0.2">
      <c r="C3826" s="23"/>
      <c r="D3826" s="23"/>
    </row>
    <row r="3827" spans="3:4" x14ac:dyDescent="0.2">
      <c r="C3827" s="23"/>
      <c r="D3827" s="23"/>
    </row>
    <row r="3828" spans="3:4" x14ac:dyDescent="0.2">
      <c r="C3828" s="23"/>
      <c r="D3828" s="23"/>
    </row>
    <row r="3829" spans="3:4" x14ac:dyDescent="0.2">
      <c r="C3829" s="23"/>
      <c r="D3829" s="23"/>
    </row>
    <row r="3830" spans="3:4" x14ac:dyDescent="0.2">
      <c r="C3830" s="23"/>
      <c r="D3830" s="23"/>
    </row>
    <row r="3831" spans="3:4" x14ac:dyDescent="0.2">
      <c r="C3831" s="23"/>
      <c r="D3831" s="23"/>
    </row>
    <row r="3832" spans="3:4" x14ac:dyDescent="0.2">
      <c r="C3832" s="23"/>
      <c r="D3832" s="23"/>
    </row>
    <row r="3833" spans="3:4" x14ac:dyDescent="0.2">
      <c r="C3833" s="23"/>
      <c r="D3833" s="23"/>
    </row>
    <row r="3834" spans="3:4" x14ac:dyDescent="0.2">
      <c r="C3834" s="23"/>
      <c r="D3834" s="23"/>
    </row>
    <row r="3835" spans="3:4" x14ac:dyDescent="0.2">
      <c r="C3835" s="23"/>
      <c r="D3835" s="23"/>
    </row>
    <row r="3836" spans="3:4" x14ac:dyDescent="0.2">
      <c r="C3836" s="23"/>
      <c r="D3836" s="23"/>
    </row>
    <row r="3837" spans="3:4" x14ac:dyDescent="0.2">
      <c r="C3837" s="23"/>
      <c r="D3837" s="23"/>
    </row>
    <row r="3838" spans="3:4" x14ac:dyDescent="0.2">
      <c r="C3838" s="23"/>
      <c r="D3838" s="23"/>
    </row>
    <row r="3839" spans="3:4" x14ac:dyDescent="0.2">
      <c r="C3839" s="23"/>
      <c r="D3839" s="23"/>
    </row>
    <row r="3840" spans="3:4" x14ac:dyDescent="0.2">
      <c r="C3840" s="23"/>
      <c r="D3840" s="23"/>
    </row>
    <row r="3841" spans="3:4" x14ac:dyDescent="0.2">
      <c r="C3841" s="23"/>
      <c r="D3841" s="23"/>
    </row>
    <row r="3842" spans="3:4" x14ac:dyDescent="0.2">
      <c r="C3842" s="23"/>
      <c r="D3842" s="23"/>
    </row>
    <row r="3843" spans="3:4" x14ac:dyDescent="0.2">
      <c r="C3843" s="23"/>
      <c r="D3843" s="23"/>
    </row>
    <row r="3844" spans="3:4" x14ac:dyDescent="0.2">
      <c r="C3844" s="23"/>
      <c r="D3844" s="23"/>
    </row>
    <row r="3845" spans="3:4" x14ac:dyDescent="0.2">
      <c r="C3845" s="23"/>
      <c r="D3845" s="23"/>
    </row>
    <row r="3846" spans="3:4" x14ac:dyDescent="0.2">
      <c r="C3846" s="23"/>
      <c r="D3846" s="23"/>
    </row>
    <row r="3847" spans="3:4" x14ac:dyDescent="0.2">
      <c r="C3847" s="23"/>
      <c r="D3847" s="23"/>
    </row>
    <row r="3848" spans="3:4" x14ac:dyDescent="0.2">
      <c r="C3848" s="23"/>
      <c r="D3848" s="23"/>
    </row>
    <row r="3849" spans="3:4" x14ac:dyDescent="0.2">
      <c r="C3849" s="23"/>
      <c r="D3849" s="23"/>
    </row>
    <row r="3850" spans="3:4" x14ac:dyDescent="0.2">
      <c r="C3850" s="23"/>
      <c r="D3850" s="23"/>
    </row>
    <row r="3851" spans="3:4" x14ac:dyDescent="0.2">
      <c r="C3851" s="23"/>
      <c r="D3851" s="23"/>
    </row>
    <row r="3852" spans="3:4" x14ac:dyDescent="0.2">
      <c r="C3852" s="23"/>
      <c r="D3852" s="23"/>
    </row>
    <row r="3853" spans="3:4" x14ac:dyDescent="0.2">
      <c r="C3853" s="23"/>
      <c r="D3853" s="23"/>
    </row>
    <row r="3854" spans="3:4" x14ac:dyDescent="0.2">
      <c r="C3854" s="23"/>
      <c r="D3854" s="23"/>
    </row>
    <row r="3855" spans="3:4" x14ac:dyDescent="0.2">
      <c r="C3855" s="23"/>
      <c r="D3855" s="23"/>
    </row>
    <row r="3856" spans="3:4" x14ac:dyDescent="0.2">
      <c r="C3856" s="23"/>
      <c r="D3856" s="23"/>
    </row>
    <row r="3857" spans="3:4" x14ac:dyDescent="0.2">
      <c r="C3857" s="23"/>
      <c r="D3857" s="23"/>
    </row>
    <row r="3858" spans="3:4" x14ac:dyDescent="0.2">
      <c r="C3858" s="23"/>
      <c r="D3858" s="23"/>
    </row>
    <row r="3859" spans="3:4" x14ac:dyDescent="0.2">
      <c r="C3859" s="23"/>
      <c r="D3859" s="23"/>
    </row>
    <row r="3860" spans="3:4" x14ac:dyDescent="0.2">
      <c r="C3860" s="23"/>
      <c r="D3860" s="23"/>
    </row>
    <row r="3861" spans="3:4" x14ac:dyDescent="0.2">
      <c r="C3861" s="23"/>
      <c r="D3861" s="23"/>
    </row>
    <row r="3862" spans="3:4" x14ac:dyDescent="0.2">
      <c r="C3862" s="23"/>
      <c r="D3862" s="23"/>
    </row>
    <row r="3863" spans="3:4" x14ac:dyDescent="0.2">
      <c r="C3863" s="23"/>
      <c r="D3863" s="23"/>
    </row>
    <row r="3864" spans="3:4" x14ac:dyDescent="0.2">
      <c r="C3864" s="23"/>
      <c r="D3864" s="23"/>
    </row>
    <row r="3865" spans="3:4" x14ac:dyDescent="0.2">
      <c r="C3865" s="23"/>
      <c r="D3865" s="23"/>
    </row>
    <row r="3866" spans="3:4" x14ac:dyDescent="0.2">
      <c r="C3866" s="23"/>
      <c r="D3866" s="23"/>
    </row>
    <row r="3867" spans="3:4" x14ac:dyDescent="0.2">
      <c r="C3867" s="23"/>
      <c r="D3867" s="23"/>
    </row>
    <row r="3868" spans="3:4" x14ac:dyDescent="0.2">
      <c r="C3868" s="23"/>
      <c r="D3868" s="23"/>
    </row>
    <row r="3869" spans="3:4" x14ac:dyDescent="0.2">
      <c r="C3869" s="23"/>
      <c r="D3869" s="23"/>
    </row>
    <row r="3870" spans="3:4" x14ac:dyDescent="0.2">
      <c r="C3870" s="23"/>
      <c r="D3870" s="23"/>
    </row>
    <row r="3871" spans="3:4" x14ac:dyDescent="0.2">
      <c r="C3871" s="23"/>
      <c r="D3871" s="23"/>
    </row>
    <row r="3872" spans="3:4" x14ac:dyDescent="0.2">
      <c r="C3872" s="23"/>
      <c r="D3872" s="23"/>
    </row>
    <row r="3873" spans="3:4" x14ac:dyDescent="0.2">
      <c r="C3873" s="23"/>
      <c r="D3873" s="23"/>
    </row>
    <row r="3874" spans="3:4" x14ac:dyDescent="0.2">
      <c r="C3874" s="23"/>
      <c r="D3874" s="23"/>
    </row>
    <row r="3875" spans="3:4" x14ac:dyDescent="0.2">
      <c r="C3875" s="23"/>
      <c r="D3875" s="23"/>
    </row>
    <row r="3876" spans="3:4" x14ac:dyDescent="0.2">
      <c r="C3876" s="23"/>
      <c r="D3876" s="23"/>
    </row>
    <row r="3877" spans="3:4" x14ac:dyDescent="0.2">
      <c r="C3877" s="23"/>
      <c r="D3877" s="23"/>
    </row>
    <row r="3878" spans="3:4" x14ac:dyDescent="0.2">
      <c r="C3878" s="23"/>
      <c r="D3878" s="23"/>
    </row>
    <row r="3879" spans="3:4" x14ac:dyDescent="0.2">
      <c r="C3879" s="23"/>
      <c r="D3879" s="23"/>
    </row>
    <row r="3880" spans="3:4" x14ac:dyDescent="0.2">
      <c r="C3880" s="23"/>
      <c r="D3880" s="23"/>
    </row>
    <row r="3881" spans="3:4" x14ac:dyDescent="0.2">
      <c r="C3881" s="23"/>
      <c r="D3881" s="23"/>
    </row>
    <row r="3882" spans="3:4" x14ac:dyDescent="0.2">
      <c r="C3882" s="23"/>
      <c r="D3882" s="23"/>
    </row>
    <row r="3883" spans="3:4" x14ac:dyDescent="0.2">
      <c r="C3883" s="23"/>
      <c r="D3883" s="23"/>
    </row>
    <row r="3884" spans="3:4" x14ac:dyDescent="0.2">
      <c r="C3884" s="23"/>
      <c r="D3884" s="23"/>
    </row>
    <row r="3885" spans="3:4" x14ac:dyDescent="0.2">
      <c r="C3885" s="23"/>
      <c r="D3885" s="23"/>
    </row>
    <row r="3886" spans="3:4" x14ac:dyDescent="0.2">
      <c r="C3886" s="23"/>
      <c r="D3886" s="23"/>
    </row>
    <row r="3887" spans="3:4" x14ac:dyDescent="0.2">
      <c r="C3887" s="23"/>
      <c r="D3887" s="23"/>
    </row>
    <row r="3888" spans="3:4" x14ac:dyDescent="0.2">
      <c r="C3888" s="23"/>
      <c r="D3888" s="23"/>
    </row>
    <row r="3889" spans="3:4" x14ac:dyDescent="0.2">
      <c r="C3889" s="23"/>
      <c r="D3889" s="23"/>
    </row>
    <row r="3890" spans="3:4" x14ac:dyDescent="0.2">
      <c r="C3890" s="23"/>
      <c r="D3890" s="23"/>
    </row>
    <row r="3891" spans="3:4" x14ac:dyDescent="0.2">
      <c r="C3891" s="23"/>
      <c r="D3891" s="23"/>
    </row>
    <row r="3892" spans="3:4" x14ac:dyDescent="0.2">
      <c r="C3892" s="23"/>
      <c r="D3892" s="23"/>
    </row>
    <row r="3893" spans="3:4" x14ac:dyDescent="0.2">
      <c r="C3893" s="23"/>
      <c r="D3893" s="23"/>
    </row>
    <row r="3894" spans="3:4" x14ac:dyDescent="0.2">
      <c r="C3894" s="23"/>
      <c r="D3894" s="23"/>
    </row>
    <row r="3895" spans="3:4" x14ac:dyDescent="0.2">
      <c r="C3895" s="23"/>
      <c r="D3895" s="23"/>
    </row>
    <row r="3896" spans="3:4" x14ac:dyDescent="0.2">
      <c r="C3896" s="23"/>
      <c r="D3896" s="23"/>
    </row>
    <row r="3897" spans="3:4" x14ac:dyDescent="0.2">
      <c r="C3897" s="23"/>
      <c r="D3897" s="23"/>
    </row>
    <row r="3898" spans="3:4" x14ac:dyDescent="0.2">
      <c r="C3898" s="23"/>
      <c r="D3898" s="23"/>
    </row>
    <row r="3899" spans="3:4" x14ac:dyDescent="0.2">
      <c r="C3899" s="23"/>
      <c r="D3899" s="23"/>
    </row>
    <row r="3900" spans="3:4" x14ac:dyDescent="0.2">
      <c r="C3900" s="23"/>
      <c r="D3900" s="23"/>
    </row>
    <row r="3901" spans="3:4" x14ac:dyDescent="0.2">
      <c r="C3901" s="23"/>
      <c r="D3901" s="23"/>
    </row>
    <row r="3902" spans="3:4" x14ac:dyDescent="0.2">
      <c r="C3902" s="23"/>
      <c r="D3902" s="23"/>
    </row>
    <row r="3903" spans="3:4" x14ac:dyDescent="0.2">
      <c r="C3903" s="23"/>
      <c r="D3903" s="23"/>
    </row>
    <row r="3904" spans="3:4" x14ac:dyDescent="0.2">
      <c r="C3904" s="23"/>
      <c r="D3904" s="23"/>
    </row>
    <row r="3905" spans="3:4" x14ac:dyDescent="0.2">
      <c r="C3905" s="23"/>
      <c r="D3905" s="23"/>
    </row>
    <row r="3906" spans="3:4" x14ac:dyDescent="0.2">
      <c r="C3906" s="23"/>
      <c r="D3906" s="23"/>
    </row>
    <row r="3907" spans="3:4" x14ac:dyDescent="0.2">
      <c r="C3907" s="23"/>
      <c r="D3907" s="23"/>
    </row>
    <row r="3908" spans="3:4" x14ac:dyDescent="0.2">
      <c r="C3908" s="23"/>
      <c r="D3908" s="23"/>
    </row>
    <row r="3909" spans="3:4" x14ac:dyDescent="0.2">
      <c r="C3909" s="23"/>
      <c r="D3909" s="23"/>
    </row>
    <row r="3910" spans="3:4" x14ac:dyDescent="0.2">
      <c r="C3910" s="23"/>
      <c r="D3910" s="23"/>
    </row>
    <row r="3911" spans="3:4" x14ac:dyDescent="0.2">
      <c r="C3911" s="23"/>
      <c r="D3911" s="23"/>
    </row>
    <row r="3912" spans="3:4" x14ac:dyDescent="0.2">
      <c r="C3912" s="23"/>
      <c r="D3912" s="23"/>
    </row>
    <row r="3913" spans="3:4" x14ac:dyDescent="0.2">
      <c r="C3913" s="23"/>
      <c r="D3913" s="23"/>
    </row>
    <row r="3914" spans="3:4" x14ac:dyDescent="0.2">
      <c r="C3914" s="23"/>
      <c r="D3914" s="23"/>
    </row>
    <row r="3915" spans="3:4" x14ac:dyDescent="0.2">
      <c r="C3915" s="23"/>
      <c r="D3915" s="23"/>
    </row>
    <row r="3916" spans="3:4" x14ac:dyDescent="0.2">
      <c r="C3916" s="23"/>
      <c r="D3916" s="23"/>
    </row>
    <row r="3917" spans="3:4" x14ac:dyDescent="0.2">
      <c r="C3917" s="23"/>
      <c r="D3917" s="23"/>
    </row>
    <row r="3918" spans="3:4" x14ac:dyDescent="0.2">
      <c r="C3918" s="23"/>
      <c r="D3918" s="23"/>
    </row>
    <row r="3919" spans="3:4" x14ac:dyDescent="0.2">
      <c r="C3919" s="23"/>
      <c r="D3919" s="23"/>
    </row>
    <row r="3920" spans="3:4" x14ac:dyDescent="0.2">
      <c r="C3920" s="23"/>
      <c r="D3920" s="23"/>
    </row>
    <row r="3921" spans="3:4" x14ac:dyDescent="0.2">
      <c r="C3921" s="23"/>
      <c r="D3921" s="23"/>
    </row>
    <row r="3922" spans="3:4" x14ac:dyDescent="0.2">
      <c r="C3922" s="23"/>
      <c r="D3922" s="23"/>
    </row>
    <row r="3923" spans="3:4" x14ac:dyDescent="0.2">
      <c r="C3923" s="23"/>
      <c r="D3923" s="23"/>
    </row>
    <row r="3924" spans="3:4" x14ac:dyDescent="0.2">
      <c r="C3924" s="23"/>
      <c r="D3924" s="23"/>
    </row>
    <row r="3925" spans="3:4" x14ac:dyDescent="0.2">
      <c r="C3925" s="23"/>
      <c r="D3925" s="23"/>
    </row>
    <row r="3926" spans="3:4" x14ac:dyDescent="0.2">
      <c r="C3926" s="23"/>
      <c r="D3926" s="23"/>
    </row>
    <row r="3927" spans="3:4" x14ac:dyDescent="0.2">
      <c r="C3927" s="23"/>
      <c r="D3927" s="23"/>
    </row>
    <row r="3928" spans="3:4" x14ac:dyDescent="0.2">
      <c r="C3928" s="23"/>
      <c r="D3928" s="23"/>
    </row>
    <row r="3929" spans="3:4" x14ac:dyDescent="0.2">
      <c r="C3929" s="23"/>
      <c r="D3929" s="23"/>
    </row>
    <row r="3930" spans="3:4" x14ac:dyDescent="0.2">
      <c r="C3930" s="23"/>
      <c r="D3930" s="23"/>
    </row>
    <row r="3931" spans="3:4" x14ac:dyDescent="0.2">
      <c r="C3931" s="23"/>
      <c r="D3931" s="23"/>
    </row>
    <row r="3932" spans="3:4" x14ac:dyDescent="0.2">
      <c r="C3932" s="23"/>
      <c r="D3932" s="23"/>
    </row>
    <row r="3933" spans="3:4" x14ac:dyDescent="0.2">
      <c r="C3933" s="23"/>
      <c r="D3933" s="23"/>
    </row>
    <row r="3934" spans="3:4" x14ac:dyDescent="0.2">
      <c r="C3934" s="23"/>
      <c r="D3934" s="23"/>
    </row>
    <row r="3935" spans="3:4" x14ac:dyDescent="0.2">
      <c r="C3935" s="23"/>
      <c r="D3935" s="23"/>
    </row>
    <row r="3936" spans="3:4" x14ac:dyDescent="0.2">
      <c r="C3936" s="23"/>
      <c r="D3936" s="23"/>
    </row>
    <row r="3937" spans="3:4" x14ac:dyDescent="0.2">
      <c r="C3937" s="23"/>
      <c r="D3937" s="23"/>
    </row>
    <row r="3938" spans="3:4" x14ac:dyDescent="0.2">
      <c r="C3938" s="23"/>
      <c r="D3938" s="23"/>
    </row>
    <row r="3939" spans="3:4" x14ac:dyDescent="0.2">
      <c r="C3939" s="23"/>
      <c r="D3939" s="23"/>
    </row>
    <row r="3940" spans="3:4" x14ac:dyDescent="0.2">
      <c r="C3940" s="23"/>
      <c r="D3940" s="23"/>
    </row>
    <row r="3941" spans="3:4" x14ac:dyDescent="0.2">
      <c r="C3941" s="23"/>
      <c r="D3941" s="23"/>
    </row>
    <row r="3942" spans="3:4" x14ac:dyDescent="0.2">
      <c r="C3942" s="23"/>
      <c r="D3942" s="23"/>
    </row>
    <row r="3943" spans="3:4" x14ac:dyDescent="0.2">
      <c r="C3943" s="23"/>
      <c r="D3943" s="23"/>
    </row>
    <row r="3944" spans="3:4" x14ac:dyDescent="0.2">
      <c r="C3944" s="23"/>
      <c r="D3944" s="23"/>
    </row>
    <row r="3945" spans="3:4" x14ac:dyDescent="0.2">
      <c r="C3945" s="23"/>
      <c r="D3945" s="23"/>
    </row>
    <row r="3946" spans="3:4" x14ac:dyDescent="0.2">
      <c r="C3946" s="23"/>
      <c r="D3946" s="23"/>
    </row>
    <row r="3947" spans="3:4" x14ac:dyDescent="0.2">
      <c r="C3947" s="23"/>
      <c r="D3947" s="23"/>
    </row>
    <row r="3948" spans="3:4" x14ac:dyDescent="0.2">
      <c r="C3948" s="23"/>
      <c r="D3948" s="23"/>
    </row>
    <row r="3949" spans="3:4" x14ac:dyDescent="0.2">
      <c r="C3949" s="23"/>
      <c r="D3949" s="23"/>
    </row>
    <row r="3950" spans="3:4" x14ac:dyDescent="0.2">
      <c r="C3950" s="23"/>
      <c r="D3950" s="23"/>
    </row>
    <row r="3951" spans="3:4" x14ac:dyDescent="0.2">
      <c r="C3951" s="23"/>
      <c r="D3951" s="23"/>
    </row>
    <row r="3952" spans="3:4" x14ac:dyDescent="0.2">
      <c r="C3952" s="23"/>
      <c r="D3952" s="23"/>
    </row>
    <row r="3953" spans="3:4" x14ac:dyDescent="0.2">
      <c r="C3953" s="23"/>
      <c r="D3953" s="23"/>
    </row>
    <row r="3954" spans="3:4" x14ac:dyDescent="0.2">
      <c r="C3954" s="23"/>
      <c r="D3954" s="23"/>
    </row>
    <row r="3955" spans="3:4" x14ac:dyDescent="0.2">
      <c r="C3955" s="23"/>
      <c r="D3955" s="23"/>
    </row>
    <row r="3956" spans="3:4" x14ac:dyDescent="0.2">
      <c r="C3956" s="23"/>
      <c r="D3956" s="23"/>
    </row>
    <row r="3957" spans="3:4" x14ac:dyDescent="0.2">
      <c r="C3957" s="23"/>
      <c r="D3957" s="23"/>
    </row>
    <row r="3958" spans="3:4" x14ac:dyDescent="0.2">
      <c r="C3958" s="23"/>
      <c r="D3958" s="23"/>
    </row>
    <row r="3959" spans="3:4" x14ac:dyDescent="0.2">
      <c r="C3959" s="23"/>
      <c r="D3959" s="23"/>
    </row>
    <row r="3960" spans="3:4" x14ac:dyDescent="0.2">
      <c r="C3960" s="23"/>
      <c r="D3960" s="23"/>
    </row>
    <row r="3961" spans="3:4" x14ac:dyDescent="0.2">
      <c r="C3961" s="23"/>
      <c r="D3961" s="23"/>
    </row>
    <row r="3962" spans="3:4" x14ac:dyDescent="0.2">
      <c r="C3962" s="23"/>
      <c r="D3962" s="23"/>
    </row>
    <row r="3963" spans="3:4" x14ac:dyDescent="0.2">
      <c r="C3963" s="23"/>
      <c r="D3963" s="23"/>
    </row>
    <row r="3964" spans="3:4" x14ac:dyDescent="0.2">
      <c r="C3964" s="23"/>
      <c r="D3964" s="23"/>
    </row>
    <row r="3965" spans="3:4" x14ac:dyDescent="0.2">
      <c r="C3965" s="23"/>
      <c r="D3965" s="23"/>
    </row>
    <row r="3966" spans="3:4" x14ac:dyDescent="0.2">
      <c r="C3966" s="23"/>
      <c r="D3966" s="23"/>
    </row>
    <row r="3967" spans="3:4" x14ac:dyDescent="0.2">
      <c r="C3967" s="23"/>
      <c r="D3967" s="23"/>
    </row>
    <row r="3968" spans="3:4" x14ac:dyDescent="0.2">
      <c r="C3968" s="23"/>
      <c r="D3968" s="23"/>
    </row>
    <row r="3969" spans="3:4" x14ac:dyDescent="0.2">
      <c r="C3969" s="23"/>
      <c r="D3969" s="23"/>
    </row>
    <row r="3970" spans="3:4" x14ac:dyDescent="0.2">
      <c r="C3970" s="23"/>
      <c r="D3970" s="23"/>
    </row>
    <row r="3971" spans="3:4" x14ac:dyDescent="0.2">
      <c r="C3971" s="23"/>
      <c r="D3971" s="23"/>
    </row>
    <row r="3972" spans="3:4" x14ac:dyDescent="0.2">
      <c r="C3972" s="23"/>
      <c r="D3972" s="23"/>
    </row>
    <row r="3973" spans="3:4" x14ac:dyDescent="0.2">
      <c r="C3973" s="23"/>
      <c r="D3973" s="23"/>
    </row>
    <row r="3974" spans="3:4" x14ac:dyDescent="0.2">
      <c r="C3974" s="23"/>
      <c r="D3974" s="23"/>
    </row>
    <row r="3975" spans="3:4" x14ac:dyDescent="0.2">
      <c r="C3975" s="23"/>
      <c r="D3975" s="23"/>
    </row>
    <row r="3976" spans="3:4" x14ac:dyDescent="0.2">
      <c r="C3976" s="23"/>
      <c r="D3976" s="23"/>
    </row>
    <row r="3977" spans="3:4" x14ac:dyDescent="0.2">
      <c r="C3977" s="23"/>
      <c r="D3977" s="23"/>
    </row>
    <row r="3978" spans="3:4" x14ac:dyDescent="0.2">
      <c r="C3978" s="23"/>
      <c r="D3978" s="23"/>
    </row>
    <row r="3979" spans="3:4" x14ac:dyDescent="0.2">
      <c r="C3979" s="23"/>
      <c r="D3979" s="23"/>
    </row>
    <row r="3980" spans="3:4" x14ac:dyDescent="0.2">
      <c r="C3980" s="23"/>
      <c r="D3980" s="23"/>
    </row>
    <row r="3981" spans="3:4" x14ac:dyDescent="0.2">
      <c r="C3981" s="23"/>
      <c r="D3981" s="23"/>
    </row>
    <row r="3982" spans="3:4" x14ac:dyDescent="0.2">
      <c r="C3982" s="23"/>
      <c r="D3982" s="23"/>
    </row>
    <row r="3983" spans="3:4" x14ac:dyDescent="0.2">
      <c r="C3983" s="23"/>
      <c r="D3983" s="23"/>
    </row>
    <row r="3984" spans="3:4" x14ac:dyDescent="0.2">
      <c r="C3984" s="23"/>
      <c r="D3984" s="23"/>
    </row>
    <row r="3985" spans="3:4" x14ac:dyDescent="0.2">
      <c r="C3985" s="23"/>
      <c r="D3985" s="23"/>
    </row>
    <row r="3986" spans="3:4" x14ac:dyDescent="0.2">
      <c r="C3986" s="23"/>
      <c r="D3986" s="23"/>
    </row>
    <row r="3987" spans="3:4" x14ac:dyDescent="0.2">
      <c r="C3987" s="23"/>
      <c r="D3987" s="23"/>
    </row>
    <row r="3988" spans="3:4" x14ac:dyDescent="0.2">
      <c r="C3988" s="23"/>
      <c r="D3988" s="23"/>
    </row>
    <row r="3989" spans="3:4" x14ac:dyDescent="0.2">
      <c r="C3989" s="23"/>
      <c r="D3989" s="23"/>
    </row>
    <row r="3990" spans="3:4" x14ac:dyDescent="0.2">
      <c r="C3990" s="23"/>
      <c r="D3990" s="23"/>
    </row>
    <row r="3991" spans="3:4" x14ac:dyDescent="0.2">
      <c r="C3991" s="23"/>
      <c r="D3991" s="23"/>
    </row>
    <row r="3992" spans="3:4" x14ac:dyDescent="0.2">
      <c r="C3992" s="23"/>
      <c r="D3992" s="23"/>
    </row>
    <row r="3993" spans="3:4" x14ac:dyDescent="0.2">
      <c r="C3993" s="23"/>
      <c r="D3993" s="23"/>
    </row>
    <row r="3994" spans="3:4" x14ac:dyDescent="0.2">
      <c r="C3994" s="23"/>
      <c r="D3994" s="23"/>
    </row>
    <row r="3995" spans="3:4" x14ac:dyDescent="0.2">
      <c r="C3995" s="23"/>
      <c r="D3995" s="23"/>
    </row>
    <row r="3996" spans="3:4" x14ac:dyDescent="0.2">
      <c r="C3996" s="23"/>
      <c r="D3996" s="23"/>
    </row>
    <row r="3997" spans="3:4" x14ac:dyDescent="0.2">
      <c r="C3997" s="23"/>
      <c r="D3997" s="23"/>
    </row>
    <row r="3998" spans="3:4" x14ac:dyDescent="0.2">
      <c r="C3998" s="23"/>
      <c r="D3998" s="23"/>
    </row>
    <row r="3999" spans="3:4" x14ac:dyDescent="0.2">
      <c r="C3999" s="23"/>
      <c r="D3999" s="23"/>
    </row>
    <row r="4000" spans="3:4" x14ac:dyDescent="0.2">
      <c r="C4000" s="23"/>
      <c r="D4000" s="23"/>
    </row>
    <row r="4001" spans="3:4" x14ac:dyDescent="0.2">
      <c r="C4001" s="23"/>
      <c r="D4001" s="23"/>
    </row>
    <row r="4002" spans="3:4" x14ac:dyDescent="0.2">
      <c r="C4002" s="23"/>
      <c r="D4002" s="23"/>
    </row>
    <row r="4003" spans="3:4" x14ac:dyDescent="0.2">
      <c r="C4003" s="23"/>
      <c r="D4003" s="23"/>
    </row>
    <row r="4004" spans="3:4" x14ac:dyDescent="0.2">
      <c r="C4004" s="23"/>
      <c r="D4004" s="23"/>
    </row>
    <row r="4005" spans="3:4" x14ac:dyDescent="0.2">
      <c r="C4005" s="23"/>
      <c r="D4005" s="23"/>
    </row>
    <row r="4006" spans="3:4" x14ac:dyDescent="0.2">
      <c r="C4006" s="23"/>
      <c r="D4006" s="23"/>
    </row>
    <row r="4007" spans="3:4" x14ac:dyDescent="0.2">
      <c r="C4007" s="23"/>
      <c r="D4007" s="23"/>
    </row>
    <row r="4008" spans="3:4" x14ac:dyDescent="0.2">
      <c r="C4008" s="23"/>
      <c r="D4008" s="23"/>
    </row>
    <row r="4009" spans="3:4" x14ac:dyDescent="0.2">
      <c r="C4009" s="23"/>
      <c r="D4009" s="23"/>
    </row>
    <row r="4010" spans="3:4" x14ac:dyDescent="0.2">
      <c r="C4010" s="23"/>
      <c r="D4010" s="23"/>
    </row>
    <row r="4011" spans="3:4" x14ac:dyDescent="0.2">
      <c r="C4011" s="23"/>
      <c r="D4011" s="23"/>
    </row>
    <row r="4012" spans="3:4" x14ac:dyDescent="0.2">
      <c r="C4012" s="23"/>
      <c r="D4012" s="23"/>
    </row>
    <row r="4013" spans="3:4" x14ac:dyDescent="0.2">
      <c r="C4013" s="23"/>
      <c r="D4013" s="23"/>
    </row>
    <row r="4014" spans="3:4" x14ac:dyDescent="0.2">
      <c r="C4014" s="23"/>
      <c r="D4014" s="23"/>
    </row>
    <row r="4015" spans="3:4" x14ac:dyDescent="0.2">
      <c r="C4015" s="23"/>
      <c r="D4015" s="23"/>
    </row>
    <row r="4016" spans="3:4" x14ac:dyDescent="0.2">
      <c r="C4016" s="23"/>
      <c r="D4016" s="23"/>
    </row>
    <row r="4017" spans="3:4" x14ac:dyDescent="0.2">
      <c r="C4017" s="23"/>
      <c r="D4017" s="23"/>
    </row>
    <row r="4018" spans="3:4" x14ac:dyDescent="0.2">
      <c r="C4018" s="23"/>
      <c r="D4018" s="23"/>
    </row>
    <row r="4019" spans="3:4" x14ac:dyDescent="0.2">
      <c r="C4019" s="23"/>
      <c r="D4019" s="23"/>
    </row>
    <row r="4020" spans="3:4" x14ac:dyDescent="0.2">
      <c r="C4020" s="23"/>
      <c r="D4020" s="23"/>
    </row>
    <row r="4021" spans="3:4" x14ac:dyDescent="0.2">
      <c r="C4021" s="23"/>
      <c r="D4021" s="23"/>
    </row>
    <row r="4022" spans="3:4" x14ac:dyDescent="0.2">
      <c r="C4022" s="23"/>
      <c r="D4022" s="23"/>
    </row>
    <row r="4023" spans="3:4" x14ac:dyDescent="0.2">
      <c r="C4023" s="23"/>
      <c r="D4023" s="23"/>
    </row>
    <row r="4024" spans="3:4" x14ac:dyDescent="0.2">
      <c r="C4024" s="23"/>
      <c r="D4024" s="23"/>
    </row>
    <row r="4025" spans="3:4" x14ac:dyDescent="0.2">
      <c r="C4025" s="23"/>
      <c r="D4025" s="23"/>
    </row>
    <row r="4026" spans="3:4" x14ac:dyDescent="0.2">
      <c r="C4026" s="23"/>
      <c r="D4026" s="23"/>
    </row>
    <row r="4027" spans="3:4" x14ac:dyDescent="0.2">
      <c r="C4027" s="23"/>
      <c r="D4027" s="23"/>
    </row>
    <row r="4028" spans="3:4" x14ac:dyDescent="0.2">
      <c r="C4028" s="23"/>
      <c r="D4028" s="23"/>
    </row>
    <row r="4029" spans="3:4" x14ac:dyDescent="0.2">
      <c r="C4029" s="23"/>
      <c r="D4029" s="23"/>
    </row>
    <row r="4030" spans="3:4" x14ac:dyDescent="0.2">
      <c r="C4030" s="23"/>
      <c r="D4030" s="23"/>
    </row>
    <row r="4031" spans="3:4" x14ac:dyDescent="0.2">
      <c r="C4031" s="23"/>
      <c r="D4031" s="23"/>
    </row>
    <row r="4032" spans="3:4" x14ac:dyDescent="0.2">
      <c r="C4032" s="23"/>
      <c r="D4032" s="23"/>
    </row>
    <row r="4033" spans="3:4" x14ac:dyDescent="0.2">
      <c r="C4033" s="23"/>
      <c r="D4033" s="23"/>
    </row>
    <row r="4034" spans="3:4" x14ac:dyDescent="0.2">
      <c r="C4034" s="23"/>
      <c r="D4034" s="23"/>
    </row>
    <row r="4035" spans="3:4" x14ac:dyDescent="0.2">
      <c r="C4035" s="23"/>
      <c r="D4035" s="23"/>
    </row>
    <row r="4036" spans="3:4" x14ac:dyDescent="0.2">
      <c r="C4036" s="23"/>
      <c r="D4036" s="23"/>
    </row>
    <row r="4037" spans="3:4" x14ac:dyDescent="0.2">
      <c r="C4037" s="23"/>
      <c r="D4037" s="23"/>
    </row>
    <row r="4038" spans="3:4" x14ac:dyDescent="0.2">
      <c r="C4038" s="23"/>
      <c r="D4038" s="23"/>
    </row>
    <row r="4039" spans="3:4" x14ac:dyDescent="0.2">
      <c r="C4039" s="23"/>
      <c r="D4039" s="23"/>
    </row>
    <row r="4040" spans="3:4" x14ac:dyDescent="0.2">
      <c r="C4040" s="23"/>
      <c r="D4040" s="23"/>
    </row>
    <row r="4041" spans="3:4" x14ac:dyDescent="0.2">
      <c r="C4041" s="23"/>
      <c r="D4041" s="23"/>
    </row>
    <row r="4042" spans="3:4" x14ac:dyDescent="0.2">
      <c r="C4042" s="23"/>
      <c r="D4042" s="23"/>
    </row>
    <row r="4043" spans="3:4" x14ac:dyDescent="0.2">
      <c r="C4043" s="23"/>
      <c r="D4043" s="23"/>
    </row>
    <row r="4044" spans="3:4" x14ac:dyDescent="0.2">
      <c r="C4044" s="23"/>
      <c r="D4044" s="23"/>
    </row>
    <row r="4045" spans="3:4" x14ac:dyDescent="0.2">
      <c r="C4045" s="23"/>
      <c r="D4045" s="23"/>
    </row>
    <row r="4046" spans="3:4" x14ac:dyDescent="0.2">
      <c r="C4046" s="23"/>
      <c r="D4046" s="23"/>
    </row>
    <row r="4047" spans="3:4" x14ac:dyDescent="0.2">
      <c r="C4047" s="23"/>
      <c r="D4047" s="23"/>
    </row>
    <row r="4048" spans="3:4" x14ac:dyDescent="0.2">
      <c r="C4048" s="23"/>
      <c r="D4048" s="23"/>
    </row>
    <row r="4049" spans="3:4" x14ac:dyDescent="0.2">
      <c r="C4049" s="23"/>
      <c r="D4049" s="23"/>
    </row>
    <row r="4050" spans="3:4" x14ac:dyDescent="0.2">
      <c r="C4050" s="23"/>
      <c r="D4050" s="23"/>
    </row>
    <row r="4051" spans="3:4" x14ac:dyDescent="0.2">
      <c r="C4051" s="23"/>
      <c r="D4051" s="23"/>
    </row>
    <row r="4052" spans="3:4" x14ac:dyDescent="0.2">
      <c r="C4052" s="23"/>
      <c r="D4052" s="23"/>
    </row>
    <row r="4053" spans="3:4" x14ac:dyDescent="0.2">
      <c r="C4053" s="23"/>
      <c r="D4053" s="23"/>
    </row>
    <row r="4054" spans="3:4" x14ac:dyDescent="0.2">
      <c r="C4054" s="23"/>
      <c r="D4054" s="23"/>
    </row>
    <row r="4055" spans="3:4" x14ac:dyDescent="0.2">
      <c r="C4055" s="23"/>
      <c r="D4055" s="23"/>
    </row>
    <row r="4056" spans="3:4" x14ac:dyDescent="0.2">
      <c r="C4056" s="23"/>
      <c r="D4056" s="23"/>
    </row>
    <row r="4057" spans="3:4" x14ac:dyDescent="0.2">
      <c r="C4057" s="23"/>
      <c r="D4057" s="23"/>
    </row>
    <row r="4058" spans="3:4" x14ac:dyDescent="0.2">
      <c r="C4058" s="23"/>
      <c r="D4058" s="23"/>
    </row>
    <row r="4059" spans="3:4" x14ac:dyDescent="0.2">
      <c r="C4059" s="23"/>
      <c r="D4059" s="23"/>
    </row>
    <row r="4060" spans="3:4" x14ac:dyDescent="0.2">
      <c r="C4060" s="23"/>
      <c r="D4060" s="23"/>
    </row>
    <row r="4061" spans="3:4" x14ac:dyDescent="0.2">
      <c r="C4061" s="23"/>
      <c r="D4061" s="23"/>
    </row>
    <row r="4062" spans="3:4" x14ac:dyDescent="0.2">
      <c r="C4062" s="23"/>
      <c r="D4062" s="23"/>
    </row>
    <row r="4063" spans="3:4" x14ac:dyDescent="0.2">
      <c r="C4063" s="23"/>
      <c r="D4063" s="23"/>
    </row>
    <row r="4064" spans="3:4" x14ac:dyDescent="0.2">
      <c r="C4064" s="23"/>
      <c r="D4064" s="23"/>
    </row>
    <row r="4065" spans="3:4" x14ac:dyDescent="0.2">
      <c r="C4065" s="23"/>
      <c r="D4065" s="23"/>
    </row>
    <row r="4066" spans="3:4" x14ac:dyDescent="0.2">
      <c r="C4066" s="23"/>
      <c r="D4066" s="23"/>
    </row>
    <row r="4067" spans="3:4" x14ac:dyDescent="0.2">
      <c r="C4067" s="23"/>
      <c r="D4067" s="23"/>
    </row>
    <row r="4068" spans="3:4" x14ac:dyDescent="0.2">
      <c r="C4068" s="23"/>
      <c r="D4068" s="23"/>
    </row>
    <row r="4069" spans="3:4" x14ac:dyDescent="0.2">
      <c r="C4069" s="23"/>
      <c r="D4069" s="23"/>
    </row>
    <row r="4070" spans="3:4" x14ac:dyDescent="0.2">
      <c r="C4070" s="23"/>
      <c r="D4070" s="23"/>
    </row>
    <row r="4071" spans="3:4" x14ac:dyDescent="0.2">
      <c r="C4071" s="23"/>
      <c r="D4071" s="23"/>
    </row>
    <row r="4072" spans="3:4" x14ac:dyDescent="0.2">
      <c r="C4072" s="23"/>
      <c r="D4072" s="23"/>
    </row>
    <row r="4073" spans="3:4" x14ac:dyDescent="0.2">
      <c r="C4073" s="23"/>
      <c r="D4073" s="23"/>
    </row>
    <row r="4074" spans="3:4" x14ac:dyDescent="0.2">
      <c r="C4074" s="23"/>
      <c r="D4074" s="23"/>
    </row>
    <row r="4075" spans="3:4" x14ac:dyDescent="0.2">
      <c r="C4075" s="23"/>
      <c r="D4075" s="23"/>
    </row>
    <row r="4076" spans="3:4" x14ac:dyDescent="0.2">
      <c r="C4076" s="23"/>
      <c r="D4076" s="23"/>
    </row>
    <row r="4077" spans="3:4" x14ac:dyDescent="0.2">
      <c r="C4077" s="23"/>
      <c r="D4077" s="23"/>
    </row>
    <row r="4078" spans="3:4" x14ac:dyDescent="0.2">
      <c r="C4078" s="23"/>
      <c r="D4078" s="23"/>
    </row>
    <row r="4079" spans="3:4" x14ac:dyDescent="0.2">
      <c r="C4079" s="23"/>
      <c r="D4079" s="23"/>
    </row>
    <row r="4080" spans="3:4" x14ac:dyDescent="0.2">
      <c r="C4080" s="23"/>
      <c r="D4080" s="23"/>
    </row>
    <row r="4081" spans="3:4" x14ac:dyDescent="0.2">
      <c r="C4081" s="23"/>
      <c r="D4081" s="23"/>
    </row>
    <row r="4082" spans="3:4" x14ac:dyDescent="0.2">
      <c r="C4082" s="23"/>
      <c r="D4082" s="23"/>
    </row>
    <row r="4083" spans="3:4" x14ac:dyDescent="0.2">
      <c r="C4083" s="23"/>
      <c r="D4083" s="23"/>
    </row>
    <row r="4084" spans="3:4" x14ac:dyDescent="0.2">
      <c r="C4084" s="23"/>
      <c r="D4084" s="23"/>
    </row>
    <row r="4085" spans="3:4" x14ac:dyDescent="0.2">
      <c r="C4085" s="23"/>
      <c r="D4085" s="23"/>
    </row>
    <row r="4086" spans="3:4" x14ac:dyDescent="0.2">
      <c r="C4086" s="23"/>
      <c r="D4086" s="23"/>
    </row>
    <row r="4087" spans="3:4" x14ac:dyDescent="0.2">
      <c r="C4087" s="23"/>
      <c r="D4087" s="23"/>
    </row>
    <row r="4088" spans="3:4" x14ac:dyDescent="0.2">
      <c r="C4088" s="23"/>
      <c r="D4088" s="23"/>
    </row>
    <row r="4089" spans="3:4" x14ac:dyDescent="0.2">
      <c r="C4089" s="23"/>
      <c r="D4089" s="23"/>
    </row>
    <row r="4090" spans="3:4" x14ac:dyDescent="0.2">
      <c r="C4090" s="23"/>
      <c r="D4090" s="23"/>
    </row>
    <row r="4091" spans="3:4" x14ac:dyDescent="0.2">
      <c r="C4091" s="23"/>
      <c r="D4091" s="23"/>
    </row>
    <row r="4092" spans="3:4" x14ac:dyDescent="0.2">
      <c r="C4092" s="23"/>
      <c r="D4092" s="23"/>
    </row>
    <row r="4093" spans="3:4" x14ac:dyDescent="0.2">
      <c r="C4093" s="23"/>
      <c r="D4093" s="23"/>
    </row>
    <row r="4094" spans="3:4" x14ac:dyDescent="0.2">
      <c r="C4094" s="23"/>
      <c r="D4094" s="23"/>
    </row>
    <row r="4095" spans="3:4" x14ac:dyDescent="0.2">
      <c r="C4095" s="23"/>
      <c r="D4095" s="23"/>
    </row>
    <row r="4096" spans="3:4" x14ac:dyDescent="0.2">
      <c r="C4096" s="23"/>
      <c r="D4096" s="23"/>
    </row>
    <row r="4097" spans="3:4" x14ac:dyDescent="0.2">
      <c r="C4097" s="23"/>
      <c r="D4097" s="23"/>
    </row>
    <row r="4098" spans="3:4" x14ac:dyDescent="0.2">
      <c r="C4098" s="23"/>
      <c r="D4098" s="23"/>
    </row>
    <row r="4099" spans="3:4" x14ac:dyDescent="0.2">
      <c r="C4099" s="23"/>
      <c r="D4099" s="23"/>
    </row>
    <row r="4100" spans="3:4" x14ac:dyDescent="0.2">
      <c r="C4100" s="23"/>
      <c r="D4100" s="23"/>
    </row>
    <row r="4101" spans="3:4" x14ac:dyDescent="0.2">
      <c r="C4101" s="23"/>
      <c r="D4101" s="23"/>
    </row>
    <row r="4102" spans="3:4" x14ac:dyDescent="0.2">
      <c r="C4102" s="23"/>
      <c r="D4102" s="23"/>
    </row>
    <row r="4103" spans="3:4" x14ac:dyDescent="0.2">
      <c r="C4103" s="23"/>
      <c r="D4103" s="23"/>
    </row>
    <row r="4104" spans="3:4" x14ac:dyDescent="0.2">
      <c r="C4104" s="23"/>
      <c r="D4104" s="23"/>
    </row>
    <row r="4105" spans="3:4" x14ac:dyDescent="0.2">
      <c r="C4105" s="23"/>
      <c r="D4105" s="23"/>
    </row>
    <row r="4106" spans="3:4" x14ac:dyDescent="0.2">
      <c r="C4106" s="23"/>
      <c r="D4106" s="23"/>
    </row>
    <row r="4107" spans="3:4" x14ac:dyDescent="0.2">
      <c r="C4107" s="23"/>
      <c r="D4107" s="23"/>
    </row>
    <row r="4108" spans="3:4" x14ac:dyDescent="0.2">
      <c r="C4108" s="23"/>
      <c r="D4108" s="23"/>
    </row>
    <row r="4109" spans="3:4" x14ac:dyDescent="0.2">
      <c r="C4109" s="23"/>
      <c r="D4109" s="23"/>
    </row>
    <row r="4110" spans="3:4" x14ac:dyDescent="0.2">
      <c r="C4110" s="23"/>
      <c r="D4110" s="23"/>
    </row>
    <row r="4111" spans="3:4" x14ac:dyDescent="0.2">
      <c r="C4111" s="23"/>
      <c r="D4111" s="23"/>
    </row>
    <row r="4112" spans="3:4" x14ac:dyDescent="0.2">
      <c r="C4112" s="23"/>
      <c r="D4112" s="23"/>
    </row>
    <row r="4113" spans="3:4" x14ac:dyDescent="0.2">
      <c r="C4113" s="23"/>
      <c r="D4113" s="23"/>
    </row>
    <row r="4114" spans="3:4" x14ac:dyDescent="0.2">
      <c r="C4114" s="23"/>
      <c r="D4114" s="23"/>
    </row>
    <row r="4115" spans="3:4" x14ac:dyDescent="0.2">
      <c r="C4115" s="23"/>
      <c r="D4115" s="23"/>
    </row>
    <row r="4116" spans="3:4" x14ac:dyDescent="0.2">
      <c r="C4116" s="23"/>
      <c r="D4116" s="23"/>
    </row>
    <row r="4117" spans="3:4" x14ac:dyDescent="0.2">
      <c r="C4117" s="23"/>
      <c r="D4117" s="23"/>
    </row>
    <row r="4118" spans="3:4" x14ac:dyDescent="0.2">
      <c r="C4118" s="23"/>
      <c r="D4118" s="23"/>
    </row>
    <row r="4119" spans="3:4" x14ac:dyDescent="0.2">
      <c r="C4119" s="23"/>
      <c r="D4119" s="23"/>
    </row>
    <row r="4120" spans="3:4" x14ac:dyDescent="0.2">
      <c r="C4120" s="23"/>
      <c r="D4120" s="23"/>
    </row>
    <row r="4121" spans="3:4" x14ac:dyDescent="0.2">
      <c r="C4121" s="23"/>
      <c r="D4121" s="23"/>
    </row>
    <row r="4122" spans="3:4" x14ac:dyDescent="0.2">
      <c r="C4122" s="23"/>
      <c r="D4122" s="23"/>
    </row>
    <row r="4123" spans="3:4" x14ac:dyDescent="0.2">
      <c r="C4123" s="23"/>
      <c r="D4123" s="23"/>
    </row>
    <row r="4124" spans="3:4" x14ac:dyDescent="0.2">
      <c r="C4124" s="23"/>
      <c r="D4124" s="23"/>
    </row>
    <row r="4125" spans="3:4" x14ac:dyDescent="0.2">
      <c r="C4125" s="23"/>
      <c r="D4125" s="23"/>
    </row>
    <row r="4126" spans="3:4" x14ac:dyDescent="0.2">
      <c r="C4126" s="23"/>
      <c r="D4126" s="23"/>
    </row>
    <row r="4127" spans="3:4" x14ac:dyDescent="0.2">
      <c r="C4127" s="23"/>
      <c r="D4127" s="23"/>
    </row>
    <row r="4128" spans="3:4" x14ac:dyDescent="0.2">
      <c r="C4128" s="23"/>
      <c r="D4128" s="23"/>
    </row>
    <row r="4129" spans="3:4" x14ac:dyDescent="0.2">
      <c r="C4129" s="23"/>
      <c r="D4129" s="23"/>
    </row>
    <row r="4130" spans="3:4" x14ac:dyDescent="0.2">
      <c r="C4130" s="23"/>
      <c r="D4130" s="23"/>
    </row>
    <row r="4131" spans="3:4" x14ac:dyDescent="0.2">
      <c r="C4131" s="23"/>
      <c r="D4131" s="23"/>
    </row>
    <row r="4132" spans="3:4" x14ac:dyDescent="0.2">
      <c r="C4132" s="23"/>
      <c r="D4132" s="23"/>
    </row>
    <row r="4133" spans="3:4" x14ac:dyDescent="0.2">
      <c r="C4133" s="23"/>
      <c r="D4133" s="23"/>
    </row>
    <row r="4134" spans="3:4" x14ac:dyDescent="0.2">
      <c r="C4134" s="23"/>
      <c r="D4134" s="23"/>
    </row>
    <row r="4135" spans="3:4" x14ac:dyDescent="0.2">
      <c r="C4135" s="23"/>
      <c r="D4135" s="23"/>
    </row>
    <row r="4136" spans="3:4" x14ac:dyDescent="0.2">
      <c r="C4136" s="23"/>
      <c r="D4136" s="23"/>
    </row>
    <row r="4137" spans="3:4" x14ac:dyDescent="0.2">
      <c r="C4137" s="23"/>
      <c r="D4137" s="23"/>
    </row>
    <row r="4138" spans="3:4" x14ac:dyDescent="0.2">
      <c r="C4138" s="23"/>
      <c r="D4138" s="23"/>
    </row>
    <row r="4139" spans="3:4" x14ac:dyDescent="0.2">
      <c r="C4139" s="23"/>
      <c r="D4139" s="23"/>
    </row>
    <row r="4140" spans="3:4" x14ac:dyDescent="0.2">
      <c r="C4140" s="23"/>
      <c r="D4140" s="23"/>
    </row>
    <row r="4141" spans="3:4" x14ac:dyDescent="0.2">
      <c r="C4141" s="23"/>
      <c r="D4141" s="23"/>
    </row>
    <row r="4142" spans="3:4" x14ac:dyDescent="0.2">
      <c r="C4142" s="23"/>
      <c r="D4142" s="23"/>
    </row>
    <row r="4143" spans="3:4" x14ac:dyDescent="0.2">
      <c r="C4143" s="23"/>
      <c r="D4143" s="23"/>
    </row>
    <row r="4144" spans="3:4" x14ac:dyDescent="0.2">
      <c r="C4144" s="23"/>
      <c r="D4144" s="23"/>
    </row>
    <row r="4145" spans="3:4" x14ac:dyDescent="0.2">
      <c r="C4145" s="23"/>
      <c r="D4145" s="23"/>
    </row>
    <row r="4146" spans="3:4" x14ac:dyDescent="0.2">
      <c r="C4146" s="23"/>
      <c r="D4146" s="23"/>
    </row>
    <row r="4147" spans="3:4" x14ac:dyDescent="0.2">
      <c r="C4147" s="23"/>
      <c r="D4147" s="23"/>
    </row>
    <row r="4148" spans="3:4" x14ac:dyDescent="0.2">
      <c r="C4148" s="23"/>
      <c r="D4148" s="23"/>
    </row>
    <row r="4149" spans="3:4" x14ac:dyDescent="0.2">
      <c r="C4149" s="23"/>
      <c r="D4149" s="23"/>
    </row>
    <row r="4150" spans="3:4" x14ac:dyDescent="0.2">
      <c r="C4150" s="23"/>
      <c r="D4150" s="23"/>
    </row>
    <row r="4151" spans="3:4" x14ac:dyDescent="0.2">
      <c r="C4151" s="23"/>
      <c r="D4151" s="23"/>
    </row>
    <row r="4152" spans="3:4" x14ac:dyDescent="0.2">
      <c r="C4152" s="23"/>
      <c r="D4152" s="23"/>
    </row>
    <row r="4153" spans="3:4" x14ac:dyDescent="0.2">
      <c r="C4153" s="23"/>
      <c r="D4153" s="23"/>
    </row>
    <row r="4154" spans="3:4" x14ac:dyDescent="0.2">
      <c r="C4154" s="23"/>
      <c r="D4154" s="23"/>
    </row>
    <row r="4155" spans="3:4" x14ac:dyDescent="0.2">
      <c r="C4155" s="23"/>
      <c r="D4155" s="23"/>
    </row>
    <row r="4156" spans="3:4" x14ac:dyDescent="0.2">
      <c r="C4156" s="23"/>
      <c r="D4156" s="23"/>
    </row>
    <row r="4157" spans="3:4" x14ac:dyDescent="0.2">
      <c r="C4157" s="23"/>
      <c r="D4157" s="23"/>
    </row>
    <row r="4158" spans="3:4" x14ac:dyDescent="0.2">
      <c r="C4158" s="23"/>
      <c r="D4158" s="23"/>
    </row>
    <row r="4159" spans="3:4" x14ac:dyDescent="0.2">
      <c r="C4159" s="23"/>
      <c r="D4159" s="23"/>
    </row>
    <row r="4160" spans="3:4" x14ac:dyDescent="0.2">
      <c r="C4160" s="23"/>
      <c r="D4160" s="23"/>
    </row>
    <row r="4161" spans="3:4" x14ac:dyDescent="0.2">
      <c r="C4161" s="23"/>
      <c r="D4161" s="23"/>
    </row>
    <row r="4162" spans="3:4" x14ac:dyDescent="0.2">
      <c r="C4162" s="23"/>
      <c r="D4162" s="23"/>
    </row>
    <row r="4163" spans="3:4" x14ac:dyDescent="0.2">
      <c r="C4163" s="23"/>
      <c r="D4163" s="23"/>
    </row>
    <row r="4164" spans="3:4" x14ac:dyDescent="0.2">
      <c r="C4164" s="23"/>
      <c r="D4164" s="23"/>
    </row>
    <row r="4165" spans="3:4" x14ac:dyDescent="0.2">
      <c r="C4165" s="23"/>
      <c r="D4165" s="23"/>
    </row>
    <row r="4166" spans="3:4" x14ac:dyDescent="0.2">
      <c r="C4166" s="23"/>
      <c r="D4166" s="23"/>
    </row>
    <row r="4167" spans="3:4" x14ac:dyDescent="0.2">
      <c r="C4167" s="23"/>
      <c r="D4167" s="23"/>
    </row>
    <row r="4168" spans="3:4" x14ac:dyDescent="0.2">
      <c r="C4168" s="23"/>
      <c r="D4168" s="23"/>
    </row>
    <row r="4169" spans="3:4" x14ac:dyDescent="0.2">
      <c r="C4169" s="23"/>
      <c r="D4169" s="23"/>
    </row>
    <row r="4170" spans="3:4" x14ac:dyDescent="0.2">
      <c r="C4170" s="23"/>
      <c r="D4170" s="23"/>
    </row>
    <row r="4171" spans="3:4" x14ac:dyDescent="0.2">
      <c r="C4171" s="23"/>
      <c r="D4171" s="23"/>
    </row>
    <row r="4172" spans="3:4" x14ac:dyDescent="0.2">
      <c r="C4172" s="23"/>
      <c r="D4172" s="23"/>
    </row>
    <row r="4173" spans="3:4" x14ac:dyDescent="0.2">
      <c r="C4173" s="23"/>
      <c r="D4173" s="23"/>
    </row>
    <row r="4174" spans="3:4" x14ac:dyDescent="0.2">
      <c r="C4174" s="23"/>
      <c r="D4174" s="23"/>
    </row>
    <row r="4175" spans="3:4" x14ac:dyDescent="0.2">
      <c r="C4175" s="23"/>
      <c r="D4175" s="23"/>
    </row>
    <row r="4176" spans="3:4" x14ac:dyDescent="0.2">
      <c r="C4176" s="23"/>
      <c r="D4176" s="23"/>
    </row>
    <row r="4177" spans="3:4" x14ac:dyDescent="0.2">
      <c r="C4177" s="23"/>
      <c r="D4177" s="23"/>
    </row>
    <row r="4178" spans="3:4" x14ac:dyDescent="0.2">
      <c r="C4178" s="23"/>
      <c r="D4178" s="23"/>
    </row>
    <row r="4179" spans="3:4" x14ac:dyDescent="0.2">
      <c r="C4179" s="23"/>
      <c r="D4179" s="23"/>
    </row>
    <row r="4180" spans="3:4" x14ac:dyDescent="0.2">
      <c r="C4180" s="23"/>
      <c r="D4180" s="23"/>
    </row>
    <row r="4181" spans="3:4" x14ac:dyDescent="0.2">
      <c r="C4181" s="23"/>
      <c r="D4181" s="23"/>
    </row>
    <row r="4182" spans="3:4" x14ac:dyDescent="0.2">
      <c r="C4182" s="23"/>
      <c r="D4182" s="23"/>
    </row>
    <row r="4183" spans="3:4" x14ac:dyDescent="0.2">
      <c r="C4183" s="23"/>
      <c r="D4183" s="23"/>
    </row>
    <row r="4184" spans="3:4" x14ac:dyDescent="0.2">
      <c r="C4184" s="23"/>
      <c r="D4184" s="23"/>
    </row>
    <row r="4185" spans="3:4" x14ac:dyDescent="0.2">
      <c r="C4185" s="23"/>
      <c r="D4185" s="23"/>
    </row>
    <row r="4186" spans="3:4" x14ac:dyDescent="0.2">
      <c r="C4186" s="23"/>
      <c r="D4186" s="23"/>
    </row>
    <row r="4187" spans="3:4" x14ac:dyDescent="0.2">
      <c r="C4187" s="23"/>
      <c r="D4187" s="23"/>
    </row>
    <row r="4188" spans="3:4" x14ac:dyDescent="0.2">
      <c r="C4188" s="23"/>
      <c r="D4188" s="23"/>
    </row>
    <row r="4189" spans="3:4" x14ac:dyDescent="0.2">
      <c r="C4189" s="23"/>
      <c r="D4189" s="23"/>
    </row>
    <row r="4190" spans="3:4" x14ac:dyDescent="0.2">
      <c r="C4190" s="23"/>
      <c r="D4190" s="23"/>
    </row>
    <row r="4191" spans="3:4" x14ac:dyDescent="0.2">
      <c r="C4191" s="23"/>
      <c r="D4191" s="23"/>
    </row>
    <row r="4192" spans="3:4" x14ac:dyDescent="0.2">
      <c r="C4192" s="23"/>
      <c r="D4192" s="23"/>
    </row>
    <row r="4193" spans="3:4" x14ac:dyDescent="0.2">
      <c r="C4193" s="23"/>
      <c r="D4193" s="23"/>
    </row>
    <row r="4194" spans="3:4" x14ac:dyDescent="0.2">
      <c r="C4194" s="23"/>
      <c r="D4194" s="23"/>
    </row>
    <row r="4195" spans="3:4" x14ac:dyDescent="0.2">
      <c r="C4195" s="23"/>
      <c r="D4195" s="23"/>
    </row>
    <row r="4196" spans="3:4" x14ac:dyDescent="0.2">
      <c r="C4196" s="23"/>
      <c r="D4196" s="23"/>
    </row>
    <row r="4197" spans="3:4" x14ac:dyDescent="0.2">
      <c r="C4197" s="23"/>
      <c r="D4197" s="23"/>
    </row>
    <row r="4198" spans="3:4" x14ac:dyDescent="0.2">
      <c r="C4198" s="23"/>
      <c r="D4198" s="23"/>
    </row>
    <row r="4199" spans="3:4" x14ac:dyDescent="0.2">
      <c r="C4199" s="23"/>
      <c r="D4199" s="23"/>
    </row>
    <row r="4200" spans="3:4" x14ac:dyDescent="0.2">
      <c r="C4200" s="23"/>
      <c r="D4200" s="23"/>
    </row>
    <row r="4201" spans="3:4" x14ac:dyDescent="0.2">
      <c r="C4201" s="23"/>
      <c r="D4201" s="23"/>
    </row>
    <row r="4202" spans="3:4" x14ac:dyDescent="0.2">
      <c r="C4202" s="23"/>
      <c r="D4202" s="23"/>
    </row>
    <row r="4203" spans="3:4" x14ac:dyDescent="0.2">
      <c r="C4203" s="23"/>
      <c r="D4203" s="23"/>
    </row>
    <row r="4204" spans="3:4" x14ac:dyDescent="0.2">
      <c r="C4204" s="23"/>
      <c r="D4204" s="23"/>
    </row>
    <row r="4205" spans="3:4" x14ac:dyDescent="0.2">
      <c r="C4205" s="23"/>
      <c r="D4205" s="23"/>
    </row>
    <row r="4206" spans="3:4" x14ac:dyDescent="0.2">
      <c r="C4206" s="23"/>
      <c r="D4206" s="23"/>
    </row>
    <row r="4207" spans="3:4" x14ac:dyDescent="0.2">
      <c r="C4207" s="23"/>
      <c r="D4207" s="23"/>
    </row>
    <row r="4208" spans="3:4" x14ac:dyDescent="0.2">
      <c r="C4208" s="23"/>
      <c r="D4208" s="23"/>
    </row>
    <row r="4209" spans="3:4" x14ac:dyDescent="0.2">
      <c r="C4209" s="23"/>
      <c r="D4209" s="23"/>
    </row>
    <row r="4210" spans="3:4" x14ac:dyDescent="0.2">
      <c r="C4210" s="23"/>
      <c r="D4210" s="23"/>
    </row>
    <row r="4211" spans="3:4" x14ac:dyDescent="0.2">
      <c r="C4211" s="23"/>
      <c r="D4211" s="23"/>
    </row>
    <row r="4212" spans="3:4" x14ac:dyDescent="0.2">
      <c r="C4212" s="23"/>
      <c r="D4212" s="23"/>
    </row>
    <row r="4213" spans="3:4" x14ac:dyDescent="0.2">
      <c r="C4213" s="23"/>
      <c r="D4213" s="23"/>
    </row>
    <row r="4214" spans="3:4" x14ac:dyDescent="0.2">
      <c r="C4214" s="23"/>
      <c r="D4214" s="23"/>
    </row>
    <row r="4215" spans="3:4" x14ac:dyDescent="0.2">
      <c r="C4215" s="23"/>
      <c r="D4215" s="23"/>
    </row>
    <row r="4216" spans="3:4" x14ac:dyDescent="0.2">
      <c r="C4216" s="23"/>
      <c r="D4216" s="23"/>
    </row>
    <row r="4217" spans="3:4" x14ac:dyDescent="0.2">
      <c r="C4217" s="23"/>
      <c r="D4217" s="23"/>
    </row>
    <row r="4218" spans="3:4" x14ac:dyDescent="0.2">
      <c r="C4218" s="23"/>
      <c r="D4218" s="23"/>
    </row>
    <row r="4219" spans="3:4" x14ac:dyDescent="0.2">
      <c r="C4219" s="23"/>
      <c r="D4219" s="23"/>
    </row>
    <row r="4220" spans="3:4" x14ac:dyDescent="0.2">
      <c r="C4220" s="23"/>
      <c r="D4220" s="23"/>
    </row>
    <row r="4221" spans="3:4" x14ac:dyDescent="0.2">
      <c r="C4221" s="23"/>
      <c r="D4221" s="23"/>
    </row>
    <row r="4222" spans="3:4" x14ac:dyDescent="0.2">
      <c r="C4222" s="23"/>
      <c r="D4222" s="23"/>
    </row>
    <row r="4223" spans="3:4" x14ac:dyDescent="0.2">
      <c r="C4223" s="23"/>
      <c r="D4223" s="23"/>
    </row>
    <row r="4224" spans="3:4" x14ac:dyDescent="0.2">
      <c r="C4224" s="23"/>
      <c r="D4224" s="23"/>
    </row>
    <row r="4225" spans="3:4" x14ac:dyDescent="0.2">
      <c r="C4225" s="23"/>
      <c r="D4225" s="23"/>
    </row>
    <row r="4226" spans="3:4" x14ac:dyDescent="0.2">
      <c r="C4226" s="23"/>
      <c r="D4226" s="23"/>
    </row>
    <row r="4227" spans="3:4" x14ac:dyDescent="0.2">
      <c r="C4227" s="23"/>
      <c r="D4227" s="23"/>
    </row>
    <row r="4228" spans="3:4" x14ac:dyDescent="0.2">
      <c r="C4228" s="23"/>
      <c r="D4228" s="23"/>
    </row>
    <row r="4229" spans="3:4" x14ac:dyDescent="0.2">
      <c r="C4229" s="23"/>
      <c r="D4229" s="23"/>
    </row>
    <row r="4230" spans="3:4" x14ac:dyDescent="0.2">
      <c r="C4230" s="23"/>
      <c r="D4230" s="23"/>
    </row>
    <row r="4231" spans="3:4" x14ac:dyDescent="0.2">
      <c r="C4231" s="23"/>
      <c r="D4231" s="23"/>
    </row>
    <row r="4232" spans="3:4" x14ac:dyDescent="0.2">
      <c r="C4232" s="23"/>
      <c r="D4232" s="23"/>
    </row>
    <row r="4233" spans="3:4" x14ac:dyDescent="0.2">
      <c r="C4233" s="23"/>
      <c r="D4233" s="23"/>
    </row>
    <row r="4234" spans="3:4" x14ac:dyDescent="0.2">
      <c r="C4234" s="23"/>
      <c r="D4234" s="23"/>
    </row>
    <row r="4235" spans="3:4" x14ac:dyDescent="0.2">
      <c r="C4235" s="23"/>
      <c r="D4235" s="23"/>
    </row>
    <row r="4236" spans="3:4" x14ac:dyDescent="0.2">
      <c r="C4236" s="23"/>
      <c r="D4236" s="23"/>
    </row>
    <row r="4237" spans="3:4" x14ac:dyDescent="0.2">
      <c r="C4237" s="23"/>
      <c r="D4237" s="23"/>
    </row>
    <row r="4238" spans="3:4" x14ac:dyDescent="0.2">
      <c r="C4238" s="23"/>
      <c r="D4238" s="23"/>
    </row>
    <row r="4239" spans="3:4" x14ac:dyDescent="0.2">
      <c r="C4239" s="23"/>
      <c r="D4239" s="23"/>
    </row>
    <row r="4240" spans="3:4" x14ac:dyDescent="0.2">
      <c r="C4240" s="23"/>
      <c r="D4240" s="23"/>
    </row>
    <row r="4241" spans="3:4" x14ac:dyDescent="0.2">
      <c r="C4241" s="23"/>
      <c r="D4241" s="23"/>
    </row>
    <row r="4242" spans="3:4" x14ac:dyDescent="0.2">
      <c r="C4242" s="23"/>
      <c r="D4242" s="23"/>
    </row>
    <row r="4243" spans="3:4" x14ac:dyDescent="0.2">
      <c r="C4243" s="23"/>
      <c r="D4243" s="23"/>
    </row>
    <row r="4244" spans="3:4" x14ac:dyDescent="0.2">
      <c r="C4244" s="23"/>
      <c r="D4244" s="23"/>
    </row>
    <row r="4245" spans="3:4" x14ac:dyDescent="0.2">
      <c r="C4245" s="23"/>
      <c r="D4245" s="23"/>
    </row>
    <row r="4246" spans="3:4" x14ac:dyDescent="0.2">
      <c r="C4246" s="23"/>
      <c r="D4246" s="23"/>
    </row>
    <row r="4247" spans="3:4" x14ac:dyDescent="0.2">
      <c r="C4247" s="23"/>
      <c r="D4247" s="23"/>
    </row>
    <row r="4248" spans="3:4" x14ac:dyDescent="0.2">
      <c r="C4248" s="23"/>
      <c r="D4248" s="23"/>
    </row>
    <row r="4249" spans="3:4" x14ac:dyDescent="0.2">
      <c r="C4249" s="23"/>
      <c r="D4249" s="23"/>
    </row>
    <row r="4250" spans="3:4" x14ac:dyDescent="0.2">
      <c r="C4250" s="23"/>
      <c r="D4250" s="23"/>
    </row>
    <row r="4251" spans="3:4" x14ac:dyDescent="0.2">
      <c r="C4251" s="23"/>
      <c r="D4251" s="23"/>
    </row>
    <row r="4252" spans="3:4" x14ac:dyDescent="0.2">
      <c r="C4252" s="23"/>
      <c r="D4252" s="23"/>
    </row>
    <row r="4253" spans="3:4" x14ac:dyDescent="0.2">
      <c r="C4253" s="23"/>
      <c r="D4253" s="23"/>
    </row>
    <row r="4254" spans="3:4" x14ac:dyDescent="0.2">
      <c r="C4254" s="23"/>
      <c r="D4254" s="23"/>
    </row>
    <row r="4255" spans="3:4" x14ac:dyDescent="0.2">
      <c r="C4255" s="23"/>
      <c r="D4255" s="23"/>
    </row>
    <row r="4256" spans="3:4" x14ac:dyDescent="0.2">
      <c r="C4256" s="23"/>
      <c r="D4256" s="23"/>
    </row>
    <row r="4257" spans="3:4" x14ac:dyDescent="0.2">
      <c r="C4257" s="23"/>
      <c r="D4257" s="23"/>
    </row>
    <row r="4258" spans="3:4" x14ac:dyDescent="0.2">
      <c r="C4258" s="23"/>
      <c r="D4258" s="23"/>
    </row>
    <row r="4259" spans="3:4" x14ac:dyDescent="0.2">
      <c r="C4259" s="23"/>
      <c r="D4259" s="23"/>
    </row>
    <row r="4260" spans="3:4" x14ac:dyDescent="0.2">
      <c r="C4260" s="23"/>
      <c r="D4260" s="23"/>
    </row>
    <row r="4261" spans="3:4" x14ac:dyDescent="0.2">
      <c r="C4261" s="23"/>
      <c r="D4261" s="23"/>
    </row>
    <row r="4262" spans="3:4" x14ac:dyDescent="0.2">
      <c r="C4262" s="23"/>
      <c r="D4262" s="23"/>
    </row>
    <row r="4263" spans="3:4" x14ac:dyDescent="0.2">
      <c r="C4263" s="23"/>
      <c r="D4263" s="23"/>
    </row>
    <row r="4264" spans="3:4" x14ac:dyDescent="0.2">
      <c r="C4264" s="23"/>
      <c r="D4264" s="23"/>
    </row>
    <row r="4265" spans="3:4" x14ac:dyDescent="0.2">
      <c r="C4265" s="23"/>
      <c r="D4265" s="23"/>
    </row>
    <row r="4266" spans="3:4" x14ac:dyDescent="0.2">
      <c r="C4266" s="23"/>
      <c r="D4266" s="23"/>
    </row>
    <row r="4267" spans="3:4" x14ac:dyDescent="0.2">
      <c r="C4267" s="23"/>
      <c r="D4267" s="23"/>
    </row>
    <row r="4268" spans="3:4" x14ac:dyDescent="0.2">
      <c r="C4268" s="23"/>
      <c r="D4268" s="23"/>
    </row>
    <row r="4269" spans="3:4" x14ac:dyDescent="0.2">
      <c r="C4269" s="23"/>
      <c r="D4269" s="23"/>
    </row>
    <row r="4270" spans="3:4" x14ac:dyDescent="0.2">
      <c r="C4270" s="23"/>
      <c r="D4270" s="23"/>
    </row>
    <row r="4271" spans="3:4" x14ac:dyDescent="0.2">
      <c r="C4271" s="23"/>
      <c r="D4271" s="23"/>
    </row>
    <row r="4272" spans="3:4" x14ac:dyDescent="0.2">
      <c r="C4272" s="23"/>
      <c r="D4272" s="23"/>
    </row>
    <row r="4273" spans="3:4" x14ac:dyDescent="0.2">
      <c r="C4273" s="23"/>
      <c r="D4273" s="23"/>
    </row>
    <row r="4274" spans="3:4" x14ac:dyDescent="0.2">
      <c r="C4274" s="23"/>
      <c r="D4274" s="23"/>
    </row>
    <row r="4275" spans="3:4" x14ac:dyDescent="0.2">
      <c r="C4275" s="23"/>
      <c r="D4275" s="23"/>
    </row>
    <row r="4276" spans="3:4" x14ac:dyDescent="0.2">
      <c r="C4276" s="23"/>
      <c r="D4276" s="23"/>
    </row>
    <row r="4277" spans="3:4" x14ac:dyDescent="0.2">
      <c r="C4277" s="23"/>
      <c r="D4277" s="23"/>
    </row>
    <row r="4278" spans="3:4" x14ac:dyDescent="0.2">
      <c r="C4278" s="23"/>
      <c r="D4278" s="23"/>
    </row>
    <row r="4279" spans="3:4" x14ac:dyDescent="0.2">
      <c r="C4279" s="23"/>
      <c r="D4279" s="23"/>
    </row>
    <row r="4280" spans="3:4" x14ac:dyDescent="0.2">
      <c r="C4280" s="23"/>
      <c r="D4280" s="23"/>
    </row>
    <row r="4281" spans="3:4" x14ac:dyDescent="0.2">
      <c r="C4281" s="23"/>
      <c r="D4281" s="23"/>
    </row>
    <row r="4282" spans="3:4" x14ac:dyDescent="0.2">
      <c r="C4282" s="23"/>
      <c r="D4282" s="23"/>
    </row>
    <row r="4283" spans="3:4" x14ac:dyDescent="0.2">
      <c r="C4283" s="23"/>
      <c r="D4283" s="23"/>
    </row>
    <row r="4284" spans="3:4" x14ac:dyDescent="0.2">
      <c r="C4284" s="23"/>
      <c r="D4284" s="23"/>
    </row>
    <row r="4285" spans="3:4" x14ac:dyDescent="0.2">
      <c r="C4285" s="23"/>
      <c r="D4285" s="23"/>
    </row>
    <row r="4286" spans="3:4" x14ac:dyDescent="0.2">
      <c r="C4286" s="23"/>
      <c r="D4286" s="23"/>
    </row>
    <row r="4287" spans="3:4" x14ac:dyDescent="0.2">
      <c r="C4287" s="23"/>
      <c r="D4287" s="23"/>
    </row>
    <row r="4288" spans="3:4" x14ac:dyDescent="0.2">
      <c r="C4288" s="23"/>
      <c r="D4288" s="23"/>
    </row>
    <row r="4289" spans="3:4" x14ac:dyDescent="0.2">
      <c r="C4289" s="23"/>
      <c r="D4289" s="23"/>
    </row>
    <row r="4290" spans="3:4" x14ac:dyDescent="0.2">
      <c r="C4290" s="23"/>
      <c r="D4290" s="23"/>
    </row>
    <row r="4291" spans="3:4" x14ac:dyDescent="0.2">
      <c r="C4291" s="23"/>
      <c r="D4291" s="23"/>
    </row>
    <row r="4292" spans="3:4" x14ac:dyDescent="0.2">
      <c r="C4292" s="23"/>
      <c r="D4292" s="23"/>
    </row>
    <row r="4293" spans="3:4" x14ac:dyDescent="0.2">
      <c r="C4293" s="23"/>
      <c r="D4293" s="23"/>
    </row>
    <row r="4294" spans="3:4" x14ac:dyDescent="0.2">
      <c r="C4294" s="23"/>
      <c r="D4294" s="23"/>
    </row>
    <row r="4295" spans="3:4" x14ac:dyDescent="0.2">
      <c r="C4295" s="23"/>
      <c r="D4295" s="23"/>
    </row>
    <row r="4296" spans="3:4" x14ac:dyDescent="0.2">
      <c r="C4296" s="23"/>
      <c r="D4296" s="23"/>
    </row>
    <row r="4297" spans="3:4" x14ac:dyDescent="0.2">
      <c r="C4297" s="23"/>
      <c r="D4297" s="23"/>
    </row>
    <row r="4298" spans="3:4" x14ac:dyDescent="0.2">
      <c r="C4298" s="23"/>
      <c r="D4298" s="23"/>
    </row>
    <row r="4299" spans="3:4" x14ac:dyDescent="0.2">
      <c r="C4299" s="23"/>
      <c r="D4299" s="23"/>
    </row>
    <row r="4300" spans="3:4" x14ac:dyDescent="0.2">
      <c r="C4300" s="23"/>
      <c r="D4300" s="23"/>
    </row>
    <row r="4301" spans="3:4" x14ac:dyDescent="0.2">
      <c r="C4301" s="23"/>
      <c r="D4301" s="23"/>
    </row>
    <row r="4302" spans="3:4" x14ac:dyDescent="0.2">
      <c r="C4302" s="23"/>
      <c r="D4302" s="23"/>
    </row>
    <row r="4303" spans="3:4" x14ac:dyDescent="0.2">
      <c r="C4303" s="23"/>
      <c r="D4303" s="23"/>
    </row>
    <row r="4304" spans="3:4" x14ac:dyDescent="0.2">
      <c r="C4304" s="23"/>
      <c r="D4304" s="23"/>
    </row>
    <row r="4305" spans="3:4" x14ac:dyDescent="0.2">
      <c r="C4305" s="23"/>
      <c r="D4305" s="23"/>
    </row>
    <row r="4306" spans="3:4" x14ac:dyDescent="0.2">
      <c r="C4306" s="23"/>
      <c r="D4306" s="23"/>
    </row>
    <row r="4307" spans="3:4" x14ac:dyDescent="0.2">
      <c r="C4307" s="23"/>
      <c r="D4307" s="23"/>
    </row>
    <row r="4308" spans="3:4" x14ac:dyDescent="0.2">
      <c r="C4308" s="23"/>
      <c r="D4308" s="23"/>
    </row>
    <row r="4309" spans="3:4" x14ac:dyDescent="0.2">
      <c r="C4309" s="23"/>
      <c r="D4309" s="23"/>
    </row>
    <row r="4310" spans="3:4" x14ac:dyDescent="0.2">
      <c r="C4310" s="23"/>
      <c r="D4310" s="23"/>
    </row>
    <row r="4311" spans="3:4" x14ac:dyDescent="0.2">
      <c r="C4311" s="23"/>
      <c r="D4311" s="23"/>
    </row>
    <row r="4312" spans="3:4" x14ac:dyDescent="0.2">
      <c r="C4312" s="23"/>
      <c r="D4312" s="23"/>
    </row>
    <row r="4313" spans="3:4" x14ac:dyDescent="0.2">
      <c r="C4313" s="23"/>
      <c r="D4313" s="23"/>
    </row>
    <row r="4314" spans="3:4" x14ac:dyDescent="0.2">
      <c r="C4314" s="23"/>
      <c r="D4314" s="23"/>
    </row>
    <row r="4315" spans="3:4" x14ac:dyDescent="0.2">
      <c r="C4315" s="23"/>
      <c r="D4315" s="23"/>
    </row>
    <row r="4316" spans="3:4" x14ac:dyDescent="0.2">
      <c r="C4316" s="23"/>
      <c r="D4316" s="23"/>
    </row>
    <row r="4317" spans="3:4" x14ac:dyDescent="0.2">
      <c r="C4317" s="23"/>
      <c r="D4317" s="23"/>
    </row>
    <row r="4318" spans="3:4" x14ac:dyDescent="0.2">
      <c r="C4318" s="23"/>
      <c r="D4318" s="23"/>
    </row>
    <row r="4319" spans="3:4" x14ac:dyDescent="0.2">
      <c r="C4319" s="23"/>
      <c r="D4319" s="23"/>
    </row>
    <row r="4320" spans="3:4" x14ac:dyDescent="0.2">
      <c r="C4320" s="23"/>
      <c r="D4320" s="23"/>
    </row>
    <row r="4321" spans="3:4" x14ac:dyDescent="0.2">
      <c r="C4321" s="23"/>
      <c r="D4321" s="23"/>
    </row>
    <row r="4322" spans="3:4" x14ac:dyDescent="0.2">
      <c r="C4322" s="23"/>
      <c r="D4322" s="23"/>
    </row>
    <row r="4323" spans="3:4" x14ac:dyDescent="0.2">
      <c r="C4323" s="23"/>
      <c r="D4323" s="23"/>
    </row>
    <row r="4324" spans="3:4" x14ac:dyDescent="0.2">
      <c r="C4324" s="23"/>
      <c r="D4324" s="23"/>
    </row>
    <row r="4325" spans="3:4" x14ac:dyDescent="0.2">
      <c r="C4325" s="23"/>
      <c r="D4325" s="23"/>
    </row>
    <row r="4326" spans="3:4" x14ac:dyDescent="0.2">
      <c r="C4326" s="23"/>
      <c r="D4326" s="23"/>
    </row>
    <row r="4327" spans="3:4" x14ac:dyDescent="0.2">
      <c r="C4327" s="23"/>
      <c r="D4327" s="23"/>
    </row>
    <row r="4328" spans="3:4" x14ac:dyDescent="0.2">
      <c r="C4328" s="23"/>
      <c r="D4328" s="23"/>
    </row>
    <row r="4329" spans="3:4" x14ac:dyDescent="0.2">
      <c r="C4329" s="23"/>
      <c r="D4329" s="23"/>
    </row>
    <row r="4330" spans="3:4" x14ac:dyDescent="0.2">
      <c r="C4330" s="23"/>
      <c r="D4330" s="23"/>
    </row>
    <row r="4331" spans="3:4" x14ac:dyDescent="0.2">
      <c r="C4331" s="23"/>
      <c r="D4331" s="23"/>
    </row>
    <row r="4332" spans="3:4" x14ac:dyDescent="0.2">
      <c r="C4332" s="23"/>
      <c r="D4332" s="23"/>
    </row>
    <row r="4333" spans="3:4" x14ac:dyDescent="0.2">
      <c r="C4333" s="23"/>
      <c r="D4333" s="23"/>
    </row>
    <row r="4334" spans="3:4" x14ac:dyDescent="0.2">
      <c r="C4334" s="23"/>
      <c r="D4334" s="23"/>
    </row>
    <row r="4335" spans="3:4" x14ac:dyDescent="0.2">
      <c r="C4335" s="23"/>
      <c r="D4335" s="23"/>
    </row>
    <row r="4336" spans="3:4" x14ac:dyDescent="0.2">
      <c r="C4336" s="23"/>
      <c r="D4336" s="23"/>
    </row>
    <row r="4337" spans="3:4" x14ac:dyDescent="0.2">
      <c r="C4337" s="23"/>
      <c r="D4337" s="23"/>
    </row>
    <row r="4338" spans="3:4" x14ac:dyDescent="0.2">
      <c r="C4338" s="23"/>
      <c r="D4338" s="23"/>
    </row>
    <row r="4339" spans="3:4" x14ac:dyDescent="0.2">
      <c r="C4339" s="23"/>
      <c r="D4339" s="23"/>
    </row>
    <row r="4340" spans="3:4" x14ac:dyDescent="0.2">
      <c r="C4340" s="23"/>
      <c r="D4340" s="23"/>
    </row>
    <row r="4341" spans="3:4" x14ac:dyDescent="0.2">
      <c r="C4341" s="23"/>
      <c r="D4341" s="23"/>
    </row>
    <row r="4342" spans="3:4" x14ac:dyDescent="0.2">
      <c r="C4342" s="23"/>
      <c r="D4342" s="23"/>
    </row>
    <row r="4343" spans="3:4" x14ac:dyDescent="0.2">
      <c r="C4343" s="23"/>
      <c r="D4343" s="23"/>
    </row>
    <row r="4344" spans="3:4" x14ac:dyDescent="0.2">
      <c r="C4344" s="23"/>
      <c r="D4344" s="23"/>
    </row>
    <row r="4345" spans="3:4" x14ac:dyDescent="0.2">
      <c r="C4345" s="23"/>
      <c r="D4345" s="23"/>
    </row>
    <row r="4346" spans="3:4" x14ac:dyDescent="0.2">
      <c r="C4346" s="23"/>
      <c r="D4346" s="23"/>
    </row>
    <row r="4347" spans="3:4" x14ac:dyDescent="0.2">
      <c r="C4347" s="23"/>
      <c r="D4347" s="23"/>
    </row>
    <row r="4348" spans="3:4" x14ac:dyDescent="0.2">
      <c r="C4348" s="23"/>
      <c r="D4348" s="23"/>
    </row>
    <row r="4349" spans="3:4" x14ac:dyDescent="0.2">
      <c r="C4349" s="23"/>
      <c r="D4349" s="23"/>
    </row>
    <row r="4350" spans="3:4" x14ac:dyDescent="0.2">
      <c r="C4350" s="23"/>
      <c r="D4350" s="23"/>
    </row>
    <row r="4351" spans="3:4" x14ac:dyDescent="0.2">
      <c r="C4351" s="23"/>
      <c r="D4351" s="23"/>
    </row>
    <row r="4352" spans="3:4" x14ac:dyDescent="0.2">
      <c r="C4352" s="23"/>
      <c r="D4352" s="23"/>
    </row>
    <row r="4353" spans="3:4" x14ac:dyDescent="0.2">
      <c r="C4353" s="23"/>
      <c r="D4353" s="23"/>
    </row>
    <row r="4354" spans="3:4" x14ac:dyDescent="0.2">
      <c r="C4354" s="23"/>
      <c r="D4354" s="23"/>
    </row>
    <row r="4355" spans="3:4" x14ac:dyDescent="0.2">
      <c r="C4355" s="23"/>
      <c r="D4355" s="23"/>
    </row>
    <row r="4356" spans="3:4" x14ac:dyDescent="0.2">
      <c r="C4356" s="23"/>
      <c r="D4356" s="23"/>
    </row>
    <row r="4357" spans="3:4" x14ac:dyDescent="0.2">
      <c r="C4357" s="23"/>
      <c r="D4357" s="23"/>
    </row>
    <row r="4358" spans="3:4" x14ac:dyDescent="0.2">
      <c r="C4358" s="23"/>
      <c r="D4358" s="23"/>
    </row>
    <row r="4359" spans="3:4" x14ac:dyDescent="0.2">
      <c r="C4359" s="23"/>
      <c r="D4359" s="23"/>
    </row>
    <row r="4360" spans="3:4" x14ac:dyDescent="0.2">
      <c r="C4360" s="23"/>
      <c r="D4360" s="23"/>
    </row>
    <row r="4361" spans="3:4" x14ac:dyDescent="0.2">
      <c r="C4361" s="23"/>
      <c r="D4361" s="23"/>
    </row>
    <row r="4362" spans="3:4" x14ac:dyDescent="0.2">
      <c r="C4362" s="23"/>
      <c r="D4362" s="23"/>
    </row>
    <row r="4363" spans="3:4" x14ac:dyDescent="0.2">
      <c r="C4363" s="23"/>
      <c r="D4363" s="23"/>
    </row>
    <row r="4364" spans="3:4" x14ac:dyDescent="0.2">
      <c r="C4364" s="23"/>
      <c r="D4364" s="23"/>
    </row>
    <row r="4365" spans="3:4" x14ac:dyDescent="0.2">
      <c r="C4365" s="23"/>
      <c r="D4365" s="23"/>
    </row>
    <row r="4366" spans="3:4" x14ac:dyDescent="0.2">
      <c r="C4366" s="23"/>
      <c r="D4366" s="23"/>
    </row>
    <row r="4367" spans="3:4" x14ac:dyDescent="0.2">
      <c r="C4367" s="23"/>
      <c r="D4367" s="23"/>
    </row>
    <row r="4368" spans="3:4" x14ac:dyDescent="0.2">
      <c r="C4368" s="23"/>
      <c r="D4368" s="23"/>
    </row>
    <row r="4369" spans="3:4" x14ac:dyDescent="0.2">
      <c r="C4369" s="23"/>
      <c r="D4369" s="23"/>
    </row>
    <row r="4370" spans="3:4" x14ac:dyDescent="0.2">
      <c r="C4370" s="23"/>
      <c r="D4370" s="23"/>
    </row>
    <row r="4371" spans="3:4" x14ac:dyDescent="0.2">
      <c r="C4371" s="23"/>
      <c r="D4371" s="23"/>
    </row>
    <row r="4372" spans="3:4" x14ac:dyDescent="0.2">
      <c r="C4372" s="23"/>
      <c r="D4372" s="23"/>
    </row>
    <row r="4373" spans="3:4" x14ac:dyDescent="0.2">
      <c r="C4373" s="23"/>
      <c r="D4373" s="23"/>
    </row>
    <row r="4374" spans="3:4" x14ac:dyDescent="0.2">
      <c r="C4374" s="23"/>
      <c r="D4374" s="23"/>
    </row>
    <row r="4375" spans="3:4" x14ac:dyDescent="0.2">
      <c r="C4375" s="23"/>
      <c r="D4375" s="23"/>
    </row>
    <row r="4376" spans="3:4" x14ac:dyDescent="0.2">
      <c r="C4376" s="23"/>
      <c r="D4376" s="23"/>
    </row>
    <row r="4377" spans="3:4" x14ac:dyDescent="0.2">
      <c r="C4377" s="23"/>
      <c r="D4377" s="23"/>
    </row>
    <row r="4378" spans="3:4" x14ac:dyDescent="0.2">
      <c r="C4378" s="23"/>
      <c r="D4378" s="23"/>
    </row>
    <row r="4379" spans="3:4" x14ac:dyDescent="0.2">
      <c r="C4379" s="23"/>
      <c r="D4379" s="23"/>
    </row>
    <row r="4380" spans="3:4" x14ac:dyDescent="0.2">
      <c r="C4380" s="23"/>
      <c r="D4380" s="23"/>
    </row>
    <row r="4381" spans="3:4" x14ac:dyDescent="0.2">
      <c r="C4381" s="23"/>
      <c r="D4381" s="23"/>
    </row>
    <row r="4382" spans="3:4" x14ac:dyDescent="0.2">
      <c r="C4382" s="23"/>
      <c r="D4382" s="23"/>
    </row>
    <row r="4383" spans="3:4" x14ac:dyDescent="0.2">
      <c r="C4383" s="23"/>
      <c r="D4383" s="23"/>
    </row>
    <row r="4384" spans="3:4" x14ac:dyDescent="0.2">
      <c r="C4384" s="23"/>
      <c r="D4384" s="23"/>
    </row>
    <row r="4385" spans="3:4" x14ac:dyDescent="0.2">
      <c r="C4385" s="23"/>
      <c r="D4385" s="23"/>
    </row>
    <row r="4386" spans="3:4" x14ac:dyDescent="0.2">
      <c r="C4386" s="23"/>
      <c r="D4386" s="23"/>
    </row>
    <row r="4387" spans="3:4" x14ac:dyDescent="0.2">
      <c r="C4387" s="23"/>
      <c r="D4387" s="23"/>
    </row>
    <row r="4388" spans="3:4" x14ac:dyDescent="0.2">
      <c r="C4388" s="23"/>
      <c r="D4388" s="23"/>
    </row>
    <row r="4389" spans="3:4" x14ac:dyDescent="0.2">
      <c r="C4389" s="23"/>
      <c r="D4389" s="23"/>
    </row>
    <row r="4390" spans="3:4" x14ac:dyDescent="0.2">
      <c r="C4390" s="23"/>
      <c r="D4390" s="23"/>
    </row>
    <row r="4391" spans="3:4" x14ac:dyDescent="0.2">
      <c r="C4391" s="23"/>
      <c r="D4391" s="23"/>
    </row>
    <row r="4392" spans="3:4" x14ac:dyDescent="0.2">
      <c r="C4392" s="23"/>
      <c r="D4392" s="23"/>
    </row>
    <row r="4393" spans="3:4" x14ac:dyDescent="0.2">
      <c r="C4393" s="23"/>
      <c r="D4393" s="23"/>
    </row>
    <row r="4394" spans="3:4" x14ac:dyDescent="0.2">
      <c r="C4394" s="23"/>
      <c r="D4394" s="23"/>
    </row>
    <row r="4395" spans="3:4" x14ac:dyDescent="0.2">
      <c r="C4395" s="23"/>
      <c r="D4395" s="23"/>
    </row>
    <row r="4396" spans="3:4" x14ac:dyDescent="0.2">
      <c r="C4396" s="23"/>
      <c r="D4396" s="23"/>
    </row>
    <row r="4397" spans="3:4" x14ac:dyDescent="0.2">
      <c r="C4397" s="23"/>
      <c r="D4397" s="23"/>
    </row>
    <row r="4398" spans="3:4" x14ac:dyDescent="0.2">
      <c r="C4398" s="23"/>
      <c r="D4398" s="23"/>
    </row>
    <row r="4399" spans="3:4" x14ac:dyDescent="0.2">
      <c r="C4399" s="23"/>
      <c r="D4399" s="23"/>
    </row>
    <row r="4400" spans="3:4" x14ac:dyDescent="0.2">
      <c r="C4400" s="23"/>
      <c r="D4400" s="23"/>
    </row>
    <row r="4401" spans="3:4" x14ac:dyDescent="0.2">
      <c r="C4401" s="23"/>
      <c r="D4401" s="23"/>
    </row>
    <row r="4402" spans="3:4" x14ac:dyDescent="0.2">
      <c r="C4402" s="23"/>
      <c r="D4402" s="23"/>
    </row>
    <row r="4403" spans="3:4" x14ac:dyDescent="0.2">
      <c r="C4403" s="23"/>
      <c r="D4403" s="23"/>
    </row>
    <row r="4404" spans="3:4" x14ac:dyDescent="0.2">
      <c r="C4404" s="23"/>
      <c r="D4404" s="23"/>
    </row>
    <row r="4405" spans="3:4" x14ac:dyDescent="0.2">
      <c r="C4405" s="23"/>
      <c r="D4405" s="23"/>
    </row>
    <row r="4406" spans="3:4" x14ac:dyDescent="0.2">
      <c r="C4406" s="23"/>
      <c r="D4406" s="23"/>
    </row>
    <row r="4407" spans="3:4" x14ac:dyDescent="0.2">
      <c r="C4407" s="23"/>
      <c r="D4407" s="23"/>
    </row>
    <row r="4408" spans="3:4" x14ac:dyDescent="0.2">
      <c r="C4408" s="23"/>
      <c r="D4408" s="23"/>
    </row>
    <row r="4409" spans="3:4" x14ac:dyDescent="0.2">
      <c r="C4409" s="23"/>
      <c r="D4409" s="23"/>
    </row>
    <row r="4410" spans="3:4" x14ac:dyDescent="0.2">
      <c r="C4410" s="23"/>
      <c r="D4410" s="23"/>
    </row>
    <row r="4411" spans="3:4" x14ac:dyDescent="0.2">
      <c r="C4411" s="23"/>
      <c r="D4411" s="23"/>
    </row>
    <row r="4412" spans="3:4" x14ac:dyDescent="0.2">
      <c r="C4412" s="23"/>
      <c r="D4412" s="23"/>
    </row>
    <row r="4413" spans="3:4" x14ac:dyDescent="0.2">
      <c r="C4413" s="23"/>
      <c r="D4413" s="23"/>
    </row>
    <row r="4414" spans="3:4" x14ac:dyDescent="0.2">
      <c r="C4414" s="23"/>
      <c r="D4414" s="23"/>
    </row>
    <row r="4415" spans="3:4" x14ac:dyDescent="0.2">
      <c r="C4415" s="23"/>
      <c r="D4415" s="23"/>
    </row>
    <row r="4416" spans="3:4" x14ac:dyDescent="0.2">
      <c r="C4416" s="23"/>
      <c r="D4416" s="23"/>
    </row>
    <row r="4417" spans="3:4" x14ac:dyDescent="0.2">
      <c r="C4417" s="23"/>
      <c r="D4417" s="23"/>
    </row>
    <row r="4418" spans="3:4" x14ac:dyDescent="0.2">
      <c r="C4418" s="23"/>
      <c r="D4418" s="23"/>
    </row>
    <row r="4419" spans="3:4" x14ac:dyDescent="0.2">
      <c r="C4419" s="23"/>
      <c r="D4419" s="23"/>
    </row>
    <row r="4420" spans="3:4" x14ac:dyDescent="0.2">
      <c r="C4420" s="23"/>
      <c r="D4420" s="23"/>
    </row>
    <row r="4421" spans="3:4" x14ac:dyDescent="0.2">
      <c r="C4421" s="23"/>
      <c r="D4421" s="23"/>
    </row>
    <row r="4422" spans="3:4" x14ac:dyDescent="0.2">
      <c r="C4422" s="23"/>
      <c r="D4422" s="23"/>
    </row>
    <row r="4423" spans="3:4" x14ac:dyDescent="0.2">
      <c r="C4423" s="23"/>
      <c r="D4423" s="23"/>
    </row>
    <row r="4424" spans="3:4" x14ac:dyDescent="0.2">
      <c r="C4424" s="23"/>
      <c r="D4424" s="23"/>
    </row>
    <row r="4425" spans="3:4" x14ac:dyDescent="0.2">
      <c r="C4425" s="23"/>
      <c r="D4425" s="23"/>
    </row>
    <row r="4426" spans="3:4" x14ac:dyDescent="0.2">
      <c r="C4426" s="23"/>
      <c r="D4426" s="23"/>
    </row>
    <row r="4427" spans="3:4" x14ac:dyDescent="0.2">
      <c r="C4427" s="23"/>
      <c r="D4427" s="23"/>
    </row>
    <row r="4428" spans="3:4" x14ac:dyDescent="0.2">
      <c r="C4428" s="23"/>
      <c r="D4428" s="23"/>
    </row>
    <row r="4429" spans="3:4" x14ac:dyDescent="0.2">
      <c r="C4429" s="23"/>
      <c r="D4429" s="23"/>
    </row>
    <row r="4430" spans="3:4" x14ac:dyDescent="0.2">
      <c r="C4430" s="23"/>
      <c r="D4430" s="23"/>
    </row>
    <row r="4431" spans="3:4" x14ac:dyDescent="0.2">
      <c r="C4431" s="23"/>
      <c r="D4431" s="23"/>
    </row>
    <row r="4432" spans="3:4" x14ac:dyDescent="0.2">
      <c r="C4432" s="23"/>
      <c r="D4432" s="23"/>
    </row>
    <row r="4433" spans="3:4" x14ac:dyDescent="0.2">
      <c r="C4433" s="23"/>
      <c r="D4433" s="23"/>
    </row>
    <row r="4434" spans="3:4" x14ac:dyDescent="0.2">
      <c r="C4434" s="23"/>
      <c r="D4434" s="23"/>
    </row>
    <row r="4435" spans="3:4" x14ac:dyDescent="0.2">
      <c r="C4435" s="23"/>
      <c r="D4435" s="23"/>
    </row>
    <row r="4436" spans="3:4" x14ac:dyDescent="0.2">
      <c r="C4436" s="23"/>
      <c r="D4436" s="23"/>
    </row>
    <row r="4437" spans="3:4" x14ac:dyDescent="0.2">
      <c r="C4437" s="23"/>
      <c r="D4437" s="23"/>
    </row>
    <row r="4438" spans="3:4" x14ac:dyDescent="0.2">
      <c r="C4438" s="23"/>
      <c r="D4438" s="23"/>
    </row>
    <row r="4439" spans="3:4" x14ac:dyDescent="0.2">
      <c r="C4439" s="23"/>
      <c r="D4439" s="23"/>
    </row>
    <row r="4440" spans="3:4" x14ac:dyDescent="0.2">
      <c r="C4440" s="23"/>
      <c r="D4440" s="23"/>
    </row>
    <row r="4441" spans="3:4" x14ac:dyDescent="0.2">
      <c r="C4441" s="23"/>
      <c r="D4441" s="23"/>
    </row>
    <row r="4442" spans="3:4" x14ac:dyDescent="0.2">
      <c r="C4442" s="23"/>
      <c r="D4442" s="23"/>
    </row>
    <row r="4443" spans="3:4" x14ac:dyDescent="0.2">
      <c r="C4443" s="23"/>
      <c r="D4443" s="23"/>
    </row>
    <row r="4444" spans="3:4" x14ac:dyDescent="0.2">
      <c r="C4444" s="23"/>
      <c r="D4444" s="23"/>
    </row>
    <row r="4445" spans="3:4" x14ac:dyDescent="0.2">
      <c r="C4445" s="23"/>
      <c r="D4445" s="23"/>
    </row>
    <row r="4446" spans="3:4" x14ac:dyDescent="0.2">
      <c r="C4446" s="23"/>
      <c r="D4446" s="23"/>
    </row>
    <row r="4447" spans="3:4" x14ac:dyDescent="0.2">
      <c r="C4447" s="23"/>
      <c r="D4447" s="23"/>
    </row>
    <row r="4448" spans="3:4" x14ac:dyDescent="0.2">
      <c r="C4448" s="23"/>
      <c r="D4448" s="23"/>
    </row>
    <row r="4449" spans="3:4" x14ac:dyDescent="0.2">
      <c r="C4449" s="23"/>
      <c r="D4449" s="23"/>
    </row>
    <row r="4450" spans="3:4" x14ac:dyDescent="0.2">
      <c r="C4450" s="23"/>
      <c r="D4450" s="23"/>
    </row>
    <row r="4451" spans="3:4" x14ac:dyDescent="0.2">
      <c r="C4451" s="23"/>
      <c r="D4451" s="23"/>
    </row>
    <row r="4452" spans="3:4" x14ac:dyDescent="0.2">
      <c r="C4452" s="23"/>
      <c r="D4452" s="23"/>
    </row>
    <row r="4453" spans="3:4" x14ac:dyDescent="0.2">
      <c r="C4453" s="23"/>
      <c r="D4453" s="23"/>
    </row>
    <row r="4454" spans="3:4" x14ac:dyDescent="0.2">
      <c r="C4454" s="23"/>
      <c r="D4454" s="23"/>
    </row>
    <row r="4455" spans="3:4" x14ac:dyDescent="0.2">
      <c r="C4455" s="23"/>
      <c r="D4455" s="23"/>
    </row>
    <row r="4456" spans="3:4" x14ac:dyDescent="0.2">
      <c r="C4456" s="23"/>
      <c r="D4456" s="23"/>
    </row>
    <row r="4457" spans="3:4" x14ac:dyDescent="0.2">
      <c r="C4457" s="23"/>
      <c r="D4457" s="23"/>
    </row>
    <row r="4458" spans="3:4" x14ac:dyDescent="0.2">
      <c r="C4458" s="23"/>
      <c r="D4458" s="23"/>
    </row>
    <row r="4459" spans="3:4" x14ac:dyDescent="0.2">
      <c r="C4459" s="23"/>
      <c r="D4459" s="23"/>
    </row>
    <row r="4460" spans="3:4" x14ac:dyDescent="0.2">
      <c r="C4460" s="23"/>
      <c r="D4460" s="23"/>
    </row>
    <row r="4461" spans="3:4" x14ac:dyDescent="0.2">
      <c r="C4461" s="23"/>
      <c r="D4461" s="23"/>
    </row>
    <row r="4462" spans="3:4" x14ac:dyDescent="0.2">
      <c r="C4462" s="23"/>
      <c r="D4462" s="23"/>
    </row>
    <row r="4463" spans="3:4" x14ac:dyDescent="0.2">
      <c r="C4463" s="23"/>
      <c r="D4463" s="23"/>
    </row>
    <row r="4464" spans="3:4" x14ac:dyDescent="0.2">
      <c r="C4464" s="23"/>
      <c r="D4464" s="23"/>
    </row>
    <row r="4465" spans="3:4" x14ac:dyDescent="0.2">
      <c r="C4465" s="23"/>
      <c r="D4465" s="23"/>
    </row>
    <row r="4466" spans="3:4" x14ac:dyDescent="0.2">
      <c r="C4466" s="23"/>
      <c r="D4466" s="23"/>
    </row>
    <row r="4467" spans="3:4" x14ac:dyDescent="0.2">
      <c r="C4467" s="23"/>
      <c r="D4467" s="23"/>
    </row>
    <row r="4468" spans="3:4" x14ac:dyDescent="0.2">
      <c r="C4468" s="23"/>
      <c r="D4468" s="23"/>
    </row>
    <row r="4469" spans="3:4" x14ac:dyDescent="0.2">
      <c r="C4469" s="23"/>
      <c r="D4469" s="23"/>
    </row>
    <row r="4470" spans="3:4" x14ac:dyDescent="0.2">
      <c r="C4470" s="23"/>
      <c r="D4470" s="23"/>
    </row>
    <row r="4471" spans="3:4" x14ac:dyDescent="0.2">
      <c r="C4471" s="23"/>
      <c r="D4471" s="23"/>
    </row>
    <row r="4472" spans="3:4" x14ac:dyDescent="0.2">
      <c r="C4472" s="23"/>
      <c r="D4472" s="23"/>
    </row>
    <row r="4473" spans="3:4" x14ac:dyDescent="0.2">
      <c r="C4473" s="23"/>
      <c r="D4473" s="23"/>
    </row>
    <row r="4474" spans="3:4" x14ac:dyDescent="0.2">
      <c r="C4474" s="23"/>
      <c r="D4474" s="23"/>
    </row>
    <row r="4475" spans="3:4" x14ac:dyDescent="0.2">
      <c r="C4475" s="23"/>
      <c r="D4475" s="23"/>
    </row>
    <row r="4476" spans="3:4" x14ac:dyDescent="0.2">
      <c r="C4476" s="23"/>
      <c r="D4476" s="23"/>
    </row>
    <row r="4477" spans="3:4" x14ac:dyDescent="0.2">
      <c r="C4477" s="23"/>
      <c r="D4477" s="23"/>
    </row>
    <row r="4478" spans="3:4" x14ac:dyDescent="0.2">
      <c r="C4478" s="23"/>
      <c r="D4478" s="23"/>
    </row>
    <row r="4479" spans="3:4" x14ac:dyDescent="0.2">
      <c r="C4479" s="23"/>
      <c r="D4479" s="23"/>
    </row>
    <row r="4480" spans="3:4" x14ac:dyDescent="0.2">
      <c r="C4480" s="23"/>
      <c r="D4480" s="23"/>
    </row>
    <row r="4481" spans="3:4" x14ac:dyDescent="0.2">
      <c r="C4481" s="23"/>
      <c r="D4481" s="23"/>
    </row>
    <row r="4482" spans="3:4" x14ac:dyDescent="0.2">
      <c r="C4482" s="23"/>
      <c r="D4482" s="23"/>
    </row>
    <row r="4483" spans="3:4" x14ac:dyDescent="0.2">
      <c r="C4483" s="23"/>
      <c r="D4483" s="23"/>
    </row>
    <row r="4484" spans="3:4" x14ac:dyDescent="0.2">
      <c r="C4484" s="23"/>
      <c r="D4484" s="23"/>
    </row>
    <row r="4485" spans="3:4" x14ac:dyDescent="0.2">
      <c r="C4485" s="23"/>
      <c r="D4485" s="23"/>
    </row>
    <row r="4486" spans="3:4" x14ac:dyDescent="0.2">
      <c r="C4486" s="23"/>
      <c r="D4486" s="23"/>
    </row>
    <row r="4487" spans="3:4" x14ac:dyDescent="0.2">
      <c r="C4487" s="23"/>
      <c r="D4487" s="23"/>
    </row>
    <row r="4488" spans="3:4" x14ac:dyDescent="0.2">
      <c r="C4488" s="23"/>
      <c r="D4488" s="23"/>
    </row>
    <row r="4489" spans="3:4" x14ac:dyDescent="0.2">
      <c r="C4489" s="23"/>
      <c r="D4489" s="23"/>
    </row>
    <row r="4490" spans="3:4" x14ac:dyDescent="0.2">
      <c r="C4490" s="23"/>
      <c r="D4490" s="23"/>
    </row>
    <row r="4491" spans="3:4" x14ac:dyDescent="0.2">
      <c r="C4491" s="23"/>
      <c r="D4491" s="23"/>
    </row>
    <row r="4492" spans="3:4" x14ac:dyDescent="0.2">
      <c r="C4492" s="23"/>
      <c r="D4492" s="23"/>
    </row>
    <row r="4493" spans="3:4" x14ac:dyDescent="0.2">
      <c r="C4493" s="23"/>
      <c r="D4493" s="23"/>
    </row>
    <row r="4494" spans="3:4" x14ac:dyDescent="0.2">
      <c r="C4494" s="23"/>
      <c r="D4494" s="23"/>
    </row>
    <row r="4495" spans="3:4" x14ac:dyDescent="0.2">
      <c r="C4495" s="23"/>
      <c r="D4495" s="23"/>
    </row>
    <row r="4496" spans="3:4" x14ac:dyDescent="0.2">
      <c r="C4496" s="23"/>
      <c r="D4496" s="23"/>
    </row>
    <row r="4497" spans="3:4" x14ac:dyDescent="0.2">
      <c r="C4497" s="23"/>
      <c r="D4497" s="23"/>
    </row>
    <row r="4498" spans="3:4" x14ac:dyDescent="0.2">
      <c r="C4498" s="23"/>
      <c r="D4498" s="23"/>
    </row>
    <row r="4499" spans="3:4" x14ac:dyDescent="0.2">
      <c r="C4499" s="23"/>
      <c r="D4499" s="23"/>
    </row>
    <row r="4500" spans="3:4" x14ac:dyDescent="0.2">
      <c r="C4500" s="23"/>
      <c r="D4500" s="23"/>
    </row>
    <row r="4501" spans="3:4" x14ac:dyDescent="0.2">
      <c r="C4501" s="23"/>
      <c r="D4501" s="23"/>
    </row>
    <row r="4502" spans="3:4" x14ac:dyDescent="0.2">
      <c r="C4502" s="23"/>
      <c r="D4502" s="23"/>
    </row>
    <row r="4503" spans="3:4" x14ac:dyDescent="0.2">
      <c r="C4503" s="23"/>
      <c r="D4503" s="23"/>
    </row>
    <row r="4504" spans="3:4" x14ac:dyDescent="0.2">
      <c r="C4504" s="23"/>
      <c r="D4504" s="23"/>
    </row>
    <row r="4505" spans="3:4" x14ac:dyDescent="0.2">
      <c r="C4505" s="23"/>
      <c r="D4505" s="23"/>
    </row>
    <row r="4506" spans="3:4" x14ac:dyDescent="0.2">
      <c r="C4506" s="23"/>
      <c r="D4506" s="23"/>
    </row>
    <row r="4507" spans="3:4" x14ac:dyDescent="0.2">
      <c r="C4507" s="23"/>
      <c r="D4507" s="23"/>
    </row>
    <row r="4508" spans="3:4" x14ac:dyDescent="0.2">
      <c r="C4508" s="23"/>
      <c r="D4508" s="23"/>
    </row>
    <row r="4509" spans="3:4" x14ac:dyDescent="0.2">
      <c r="C4509" s="23"/>
      <c r="D4509" s="23"/>
    </row>
    <row r="4510" spans="3:4" x14ac:dyDescent="0.2">
      <c r="C4510" s="23"/>
      <c r="D4510" s="23"/>
    </row>
    <row r="4511" spans="3:4" x14ac:dyDescent="0.2">
      <c r="C4511" s="23"/>
      <c r="D4511" s="23"/>
    </row>
    <row r="4512" spans="3:4" x14ac:dyDescent="0.2">
      <c r="C4512" s="23"/>
      <c r="D4512" s="23"/>
    </row>
    <row r="4513" spans="3:4" x14ac:dyDescent="0.2">
      <c r="C4513" s="23"/>
      <c r="D4513" s="23"/>
    </row>
    <row r="4514" spans="3:4" x14ac:dyDescent="0.2">
      <c r="C4514" s="23"/>
      <c r="D4514" s="23"/>
    </row>
    <row r="4515" spans="3:4" x14ac:dyDescent="0.2">
      <c r="C4515" s="23"/>
      <c r="D4515" s="23"/>
    </row>
    <row r="4516" spans="3:4" x14ac:dyDescent="0.2">
      <c r="C4516" s="23"/>
      <c r="D4516" s="23"/>
    </row>
    <row r="4517" spans="3:4" x14ac:dyDescent="0.2">
      <c r="C4517" s="23"/>
      <c r="D4517" s="23"/>
    </row>
    <row r="4518" spans="3:4" x14ac:dyDescent="0.2">
      <c r="C4518" s="23"/>
      <c r="D4518" s="23"/>
    </row>
    <row r="4519" spans="3:4" x14ac:dyDescent="0.2">
      <c r="C4519" s="23"/>
      <c r="D4519" s="23"/>
    </row>
    <row r="4520" spans="3:4" x14ac:dyDescent="0.2">
      <c r="C4520" s="23"/>
      <c r="D4520" s="23"/>
    </row>
    <row r="4521" spans="3:4" x14ac:dyDescent="0.2">
      <c r="C4521" s="23"/>
      <c r="D4521" s="23"/>
    </row>
    <row r="4522" spans="3:4" x14ac:dyDescent="0.2">
      <c r="C4522" s="23"/>
      <c r="D4522" s="23"/>
    </row>
    <row r="4523" spans="3:4" x14ac:dyDescent="0.2">
      <c r="C4523" s="23"/>
      <c r="D4523" s="23"/>
    </row>
    <row r="4524" spans="3:4" x14ac:dyDescent="0.2">
      <c r="C4524" s="23"/>
      <c r="D4524" s="23"/>
    </row>
    <row r="4525" spans="3:4" x14ac:dyDescent="0.2">
      <c r="C4525" s="23"/>
      <c r="D4525" s="23"/>
    </row>
    <row r="4526" spans="3:4" x14ac:dyDescent="0.2">
      <c r="C4526" s="23"/>
      <c r="D4526" s="23"/>
    </row>
    <row r="4527" spans="3:4" x14ac:dyDescent="0.2">
      <c r="C4527" s="23"/>
      <c r="D4527" s="23"/>
    </row>
    <row r="4528" spans="3:4" x14ac:dyDescent="0.2">
      <c r="C4528" s="23"/>
      <c r="D4528" s="23"/>
    </row>
    <row r="4529" spans="3:4" x14ac:dyDescent="0.2">
      <c r="C4529" s="23"/>
      <c r="D4529" s="23"/>
    </row>
    <row r="4530" spans="3:4" x14ac:dyDescent="0.2">
      <c r="C4530" s="23"/>
      <c r="D4530" s="23"/>
    </row>
    <row r="4531" spans="3:4" x14ac:dyDescent="0.2">
      <c r="C4531" s="23"/>
      <c r="D4531" s="23"/>
    </row>
    <row r="4532" spans="3:4" x14ac:dyDescent="0.2">
      <c r="C4532" s="23"/>
      <c r="D4532" s="23"/>
    </row>
    <row r="4533" spans="3:4" x14ac:dyDescent="0.2">
      <c r="C4533" s="23"/>
      <c r="D4533" s="23"/>
    </row>
    <row r="4534" spans="3:4" x14ac:dyDescent="0.2">
      <c r="C4534" s="23"/>
      <c r="D4534" s="23"/>
    </row>
    <row r="4535" spans="3:4" x14ac:dyDescent="0.2">
      <c r="C4535" s="23"/>
      <c r="D4535" s="23"/>
    </row>
    <row r="4536" spans="3:4" x14ac:dyDescent="0.2">
      <c r="C4536" s="23"/>
      <c r="D4536" s="23"/>
    </row>
    <row r="4537" spans="3:4" x14ac:dyDescent="0.2">
      <c r="C4537" s="23"/>
      <c r="D4537" s="23"/>
    </row>
    <row r="4538" spans="3:4" x14ac:dyDescent="0.2">
      <c r="C4538" s="23"/>
      <c r="D4538" s="23"/>
    </row>
    <row r="4539" spans="3:4" x14ac:dyDescent="0.2">
      <c r="C4539" s="23"/>
      <c r="D4539" s="23"/>
    </row>
    <row r="4540" spans="3:4" x14ac:dyDescent="0.2">
      <c r="C4540" s="23"/>
      <c r="D4540" s="23"/>
    </row>
    <row r="4541" spans="3:4" x14ac:dyDescent="0.2">
      <c r="C4541" s="23"/>
      <c r="D4541" s="23"/>
    </row>
    <row r="4542" spans="3:4" x14ac:dyDescent="0.2">
      <c r="C4542" s="23"/>
      <c r="D4542" s="23"/>
    </row>
    <row r="4543" spans="3:4" x14ac:dyDescent="0.2">
      <c r="C4543" s="23"/>
      <c r="D4543" s="23"/>
    </row>
    <row r="4544" spans="3:4" x14ac:dyDescent="0.2">
      <c r="C4544" s="23"/>
      <c r="D4544" s="23"/>
    </row>
    <row r="4545" spans="3:4" x14ac:dyDescent="0.2">
      <c r="C4545" s="23"/>
      <c r="D4545" s="23"/>
    </row>
    <row r="4546" spans="3:4" x14ac:dyDescent="0.2">
      <c r="C4546" s="23"/>
      <c r="D4546" s="23"/>
    </row>
    <row r="4547" spans="3:4" x14ac:dyDescent="0.2">
      <c r="C4547" s="23"/>
      <c r="D4547" s="23"/>
    </row>
    <row r="4548" spans="3:4" x14ac:dyDescent="0.2">
      <c r="C4548" s="23"/>
      <c r="D4548" s="23"/>
    </row>
    <row r="4549" spans="3:4" x14ac:dyDescent="0.2">
      <c r="C4549" s="23"/>
      <c r="D4549" s="23"/>
    </row>
    <row r="4550" spans="3:4" x14ac:dyDescent="0.2">
      <c r="C4550" s="23"/>
      <c r="D4550" s="23"/>
    </row>
    <row r="4551" spans="3:4" x14ac:dyDescent="0.2">
      <c r="C4551" s="23"/>
      <c r="D4551" s="23"/>
    </row>
    <row r="4552" spans="3:4" x14ac:dyDescent="0.2">
      <c r="C4552" s="23"/>
      <c r="D4552" s="23"/>
    </row>
    <row r="4553" spans="3:4" x14ac:dyDescent="0.2">
      <c r="C4553" s="23"/>
      <c r="D4553" s="23"/>
    </row>
    <row r="4554" spans="3:4" x14ac:dyDescent="0.2">
      <c r="C4554" s="23"/>
      <c r="D4554" s="23"/>
    </row>
    <row r="4555" spans="3:4" x14ac:dyDescent="0.2">
      <c r="C4555" s="23"/>
      <c r="D4555" s="23"/>
    </row>
    <row r="4556" spans="3:4" x14ac:dyDescent="0.2">
      <c r="C4556" s="23"/>
      <c r="D4556" s="23"/>
    </row>
    <row r="4557" spans="3:4" x14ac:dyDescent="0.2">
      <c r="C4557" s="23"/>
      <c r="D4557" s="23"/>
    </row>
    <row r="4558" spans="3:4" x14ac:dyDescent="0.2">
      <c r="C4558" s="23"/>
      <c r="D4558" s="23"/>
    </row>
    <row r="4559" spans="3:4" x14ac:dyDescent="0.2">
      <c r="C4559" s="23"/>
      <c r="D4559" s="23"/>
    </row>
    <row r="4560" spans="3:4" x14ac:dyDescent="0.2">
      <c r="C4560" s="23"/>
      <c r="D4560" s="23"/>
    </row>
    <row r="4561" spans="3:4" x14ac:dyDescent="0.2">
      <c r="C4561" s="23"/>
      <c r="D4561" s="23"/>
    </row>
    <row r="4562" spans="3:4" x14ac:dyDescent="0.2">
      <c r="C4562" s="23"/>
      <c r="D4562" s="23"/>
    </row>
    <row r="4563" spans="3:4" x14ac:dyDescent="0.2">
      <c r="C4563" s="23"/>
      <c r="D4563" s="23"/>
    </row>
    <row r="4564" spans="3:4" x14ac:dyDescent="0.2">
      <c r="C4564" s="23"/>
      <c r="D4564" s="23"/>
    </row>
    <row r="4565" spans="3:4" x14ac:dyDescent="0.2">
      <c r="C4565" s="23"/>
      <c r="D4565" s="23"/>
    </row>
    <row r="4566" spans="3:4" x14ac:dyDescent="0.2">
      <c r="C4566" s="23"/>
      <c r="D4566" s="23"/>
    </row>
    <row r="4567" spans="3:4" x14ac:dyDescent="0.2">
      <c r="C4567" s="23"/>
      <c r="D4567" s="23"/>
    </row>
    <row r="4568" spans="3:4" x14ac:dyDescent="0.2">
      <c r="C4568" s="23"/>
      <c r="D4568" s="23"/>
    </row>
    <row r="4569" spans="3:4" x14ac:dyDescent="0.2">
      <c r="C4569" s="23"/>
      <c r="D4569" s="23"/>
    </row>
    <row r="4570" spans="3:4" x14ac:dyDescent="0.2">
      <c r="C4570" s="23"/>
      <c r="D4570" s="23"/>
    </row>
    <row r="4571" spans="3:4" x14ac:dyDescent="0.2">
      <c r="C4571" s="23"/>
      <c r="D4571" s="23"/>
    </row>
    <row r="4572" spans="3:4" x14ac:dyDescent="0.2">
      <c r="C4572" s="23"/>
      <c r="D4572" s="23"/>
    </row>
    <row r="4573" spans="3:4" x14ac:dyDescent="0.2">
      <c r="C4573" s="23"/>
      <c r="D4573" s="23"/>
    </row>
    <row r="4574" spans="3:4" x14ac:dyDescent="0.2">
      <c r="C4574" s="23"/>
      <c r="D4574" s="23"/>
    </row>
    <row r="4575" spans="3:4" x14ac:dyDescent="0.2">
      <c r="C4575" s="23"/>
      <c r="D4575" s="23"/>
    </row>
    <row r="4576" spans="3:4" x14ac:dyDescent="0.2">
      <c r="C4576" s="23"/>
      <c r="D4576" s="23"/>
    </row>
    <row r="4577" spans="3:4" x14ac:dyDescent="0.2">
      <c r="C4577" s="23"/>
      <c r="D4577" s="23"/>
    </row>
    <row r="4578" spans="3:4" x14ac:dyDescent="0.2">
      <c r="C4578" s="23"/>
      <c r="D4578" s="23"/>
    </row>
    <row r="4579" spans="3:4" x14ac:dyDescent="0.2">
      <c r="C4579" s="23"/>
      <c r="D4579" s="23"/>
    </row>
    <row r="4580" spans="3:4" x14ac:dyDescent="0.2">
      <c r="C4580" s="23"/>
      <c r="D4580" s="23"/>
    </row>
    <row r="4581" spans="3:4" x14ac:dyDescent="0.2">
      <c r="C4581" s="23"/>
      <c r="D4581" s="23"/>
    </row>
    <row r="4582" spans="3:4" x14ac:dyDescent="0.2">
      <c r="C4582" s="23"/>
      <c r="D4582" s="23"/>
    </row>
    <row r="4583" spans="3:4" x14ac:dyDescent="0.2">
      <c r="C4583" s="23"/>
      <c r="D4583" s="23"/>
    </row>
    <row r="4584" spans="3:4" x14ac:dyDescent="0.2">
      <c r="C4584" s="23"/>
      <c r="D4584" s="23"/>
    </row>
    <row r="4585" spans="3:4" x14ac:dyDescent="0.2">
      <c r="C4585" s="23"/>
      <c r="D4585" s="23"/>
    </row>
    <row r="4586" spans="3:4" x14ac:dyDescent="0.2">
      <c r="C4586" s="23"/>
      <c r="D4586" s="23"/>
    </row>
    <row r="4587" spans="3:4" x14ac:dyDescent="0.2">
      <c r="C4587" s="23"/>
      <c r="D4587" s="23"/>
    </row>
    <row r="4588" spans="3:4" x14ac:dyDescent="0.2">
      <c r="C4588" s="23"/>
      <c r="D4588" s="23"/>
    </row>
    <row r="4589" spans="3:4" x14ac:dyDescent="0.2">
      <c r="C4589" s="23"/>
      <c r="D4589" s="23"/>
    </row>
    <row r="4590" spans="3:4" x14ac:dyDescent="0.2">
      <c r="C4590" s="23"/>
      <c r="D4590" s="23"/>
    </row>
    <row r="4591" spans="3:4" x14ac:dyDescent="0.2">
      <c r="C4591" s="23"/>
      <c r="D4591" s="23"/>
    </row>
    <row r="4592" spans="3:4" x14ac:dyDescent="0.2">
      <c r="C4592" s="23"/>
      <c r="D4592" s="23"/>
    </row>
    <row r="4593" spans="3:4" x14ac:dyDescent="0.2">
      <c r="C4593" s="23"/>
      <c r="D4593" s="23"/>
    </row>
    <row r="4594" spans="3:4" x14ac:dyDescent="0.2">
      <c r="C4594" s="23"/>
      <c r="D4594" s="23"/>
    </row>
    <row r="4595" spans="3:4" x14ac:dyDescent="0.2">
      <c r="C4595" s="23"/>
      <c r="D4595" s="23"/>
    </row>
    <row r="4596" spans="3:4" x14ac:dyDescent="0.2">
      <c r="C4596" s="23"/>
      <c r="D4596" s="23"/>
    </row>
    <row r="4597" spans="3:4" x14ac:dyDescent="0.2">
      <c r="C4597" s="23"/>
      <c r="D4597" s="23"/>
    </row>
    <row r="4598" spans="3:4" x14ac:dyDescent="0.2">
      <c r="C4598" s="23"/>
      <c r="D4598" s="23"/>
    </row>
    <row r="4599" spans="3:4" x14ac:dyDescent="0.2">
      <c r="C4599" s="23"/>
      <c r="D4599" s="23"/>
    </row>
    <row r="4600" spans="3:4" x14ac:dyDescent="0.2">
      <c r="C4600" s="23"/>
      <c r="D4600" s="23"/>
    </row>
    <row r="4601" spans="3:4" x14ac:dyDescent="0.2">
      <c r="C4601" s="23"/>
      <c r="D4601" s="23"/>
    </row>
    <row r="4602" spans="3:4" x14ac:dyDescent="0.2">
      <c r="C4602" s="23"/>
      <c r="D4602" s="23"/>
    </row>
    <row r="4603" spans="3:4" x14ac:dyDescent="0.2">
      <c r="C4603" s="23"/>
      <c r="D4603" s="23"/>
    </row>
    <row r="4604" spans="3:4" x14ac:dyDescent="0.2">
      <c r="C4604" s="23"/>
      <c r="D4604" s="23"/>
    </row>
    <row r="4605" spans="3:4" x14ac:dyDescent="0.2">
      <c r="C4605" s="23"/>
      <c r="D4605" s="23"/>
    </row>
    <row r="4606" spans="3:4" x14ac:dyDescent="0.2">
      <c r="C4606" s="23"/>
      <c r="D4606" s="23"/>
    </row>
    <row r="4607" spans="3:4" x14ac:dyDescent="0.2">
      <c r="C4607" s="23"/>
      <c r="D4607" s="23"/>
    </row>
    <row r="4608" spans="3:4" x14ac:dyDescent="0.2">
      <c r="C4608" s="23"/>
      <c r="D4608" s="23"/>
    </row>
    <row r="4609" spans="3:4" x14ac:dyDescent="0.2">
      <c r="C4609" s="23"/>
      <c r="D4609" s="23"/>
    </row>
    <row r="4610" spans="3:4" x14ac:dyDescent="0.2">
      <c r="C4610" s="23"/>
      <c r="D4610" s="23"/>
    </row>
    <row r="4611" spans="3:4" x14ac:dyDescent="0.2">
      <c r="C4611" s="23"/>
      <c r="D4611" s="23"/>
    </row>
    <row r="4612" spans="3:4" x14ac:dyDescent="0.2">
      <c r="C4612" s="23"/>
      <c r="D4612" s="23"/>
    </row>
    <row r="4613" spans="3:4" x14ac:dyDescent="0.2">
      <c r="C4613" s="23"/>
      <c r="D4613" s="23"/>
    </row>
    <row r="4614" spans="3:4" x14ac:dyDescent="0.2">
      <c r="C4614" s="23"/>
      <c r="D4614" s="23"/>
    </row>
    <row r="4615" spans="3:4" x14ac:dyDescent="0.2">
      <c r="C4615" s="23"/>
      <c r="D4615" s="23"/>
    </row>
    <row r="4616" spans="3:4" x14ac:dyDescent="0.2">
      <c r="C4616" s="23"/>
      <c r="D4616" s="23"/>
    </row>
    <row r="4617" spans="3:4" x14ac:dyDescent="0.2">
      <c r="C4617" s="23"/>
      <c r="D4617" s="23"/>
    </row>
    <row r="4618" spans="3:4" x14ac:dyDescent="0.2">
      <c r="C4618" s="23"/>
      <c r="D4618" s="23"/>
    </row>
    <row r="4619" spans="3:4" x14ac:dyDescent="0.2">
      <c r="C4619" s="23"/>
      <c r="D4619" s="23"/>
    </row>
    <row r="4620" spans="3:4" x14ac:dyDescent="0.2">
      <c r="C4620" s="23"/>
      <c r="D4620" s="23"/>
    </row>
    <row r="4621" spans="3:4" x14ac:dyDescent="0.2">
      <c r="C4621" s="23"/>
      <c r="D4621" s="23"/>
    </row>
    <row r="4622" spans="3:4" x14ac:dyDescent="0.2">
      <c r="C4622" s="23"/>
      <c r="D4622" s="23"/>
    </row>
    <row r="4623" spans="3:4" x14ac:dyDescent="0.2">
      <c r="C4623" s="23"/>
      <c r="D4623" s="23"/>
    </row>
    <row r="4624" spans="3:4" x14ac:dyDescent="0.2">
      <c r="C4624" s="23"/>
      <c r="D4624" s="23"/>
    </row>
    <row r="4625" spans="3:4" x14ac:dyDescent="0.2">
      <c r="C4625" s="23"/>
      <c r="D4625" s="23"/>
    </row>
    <row r="4626" spans="3:4" x14ac:dyDescent="0.2">
      <c r="C4626" s="23"/>
      <c r="D4626" s="23"/>
    </row>
    <row r="4627" spans="3:4" x14ac:dyDescent="0.2">
      <c r="C4627" s="23"/>
      <c r="D4627" s="23"/>
    </row>
    <row r="4628" spans="3:4" x14ac:dyDescent="0.2">
      <c r="C4628" s="23"/>
      <c r="D4628" s="23"/>
    </row>
    <row r="4629" spans="3:4" x14ac:dyDescent="0.2">
      <c r="C4629" s="23"/>
      <c r="D4629" s="23"/>
    </row>
    <row r="4630" spans="3:4" x14ac:dyDescent="0.2">
      <c r="C4630" s="23"/>
      <c r="D4630" s="23"/>
    </row>
    <row r="4631" spans="3:4" x14ac:dyDescent="0.2">
      <c r="C4631" s="23"/>
      <c r="D4631" s="23"/>
    </row>
    <row r="4632" spans="3:4" x14ac:dyDescent="0.2">
      <c r="C4632" s="23"/>
      <c r="D4632" s="23"/>
    </row>
    <row r="4633" spans="3:4" x14ac:dyDescent="0.2">
      <c r="C4633" s="23"/>
      <c r="D4633" s="23"/>
    </row>
    <row r="4634" spans="3:4" x14ac:dyDescent="0.2">
      <c r="C4634" s="23"/>
      <c r="D4634" s="23"/>
    </row>
    <row r="4635" spans="3:4" x14ac:dyDescent="0.2">
      <c r="C4635" s="23"/>
      <c r="D4635" s="23"/>
    </row>
    <row r="4636" spans="3:4" x14ac:dyDescent="0.2">
      <c r="C4636" s="23"/>
      <c r="D4636" s="23"/>
    </row>
    <row r="4637" spans="3:4" x14ac:dyDescent="0.2">
      <c r="C4637" s="23"/>
      <c r="D4637" s="23"/>
    </row>
    <row r="4638" spans="3:4" x14ac:dyDescent="0.2">
      <c r="C4638" s="23"/>
      <c r="D4638" s="23"/>
    </row>
    <row r="4639" spans="3:4" x14ac:dyDescent="0.2">
      <c r="C4639" s="23"/>
      <c r="D4639" s="23"/>
    </row>
    <row r="4640" spans="3:4" x14ac:dyDescent="0.2">
      <c r="C4640" s="23"/>
      <c r="D4640" s="23"/>
    </row>
    <row r="4641" spans="3:4" x14ac:dyDescent="0.2">
      <c r="C4641" s="23"/>
      <c r="D4641" s="23"/>
    </row>
    <row r="4642" spans="3:4" x14ac:dyDescent="0.2">
      <c r="C4642" s="23"/>
      <c r="D4642" s="23"/>
    </row>
    <row r="4643" spans="3:4" x14ac:dyDescent="0.2">
      <c r="C4643" s="23"/>
      <c r="D4643" s="23"/>
    </row>
    <row r="4644" spans="3:4" x14ac:dyDescent="0.2">
      <c r="C4644" s="23"/>
      <c r="D4644" s="23"/>
    </row>
    <row r="4645" spans="3:4" x14ac:dyDescent="0.2">
      <c r="C4645" s="23"/>
      <c r="D4645" s="23"/>
    </row>
    <row r="4646" spans="3:4" x14ac:dyDescent="0.2">
      <c r="C4646" s="23"/>
      <c r="D4646" s="23"/>
    </row>
    <row r="4647" spans="3:4" x14ac:dyDescent="0.2">
      <c r="C4647" s="23"/>
      <c r="D4647" s="23"/>
    </row>
    <row r="4648" spans="3:4" x14ac:dyDescent="0.2">
      <c r="C4648" s="23"/>
      <c r="D4648" s="23"/>
    </row>
    <row r="4649" spans="3:4" x14ac:dyDescent="0.2">
      <c r="C4649" s="23"/>
      <c r="D4649" s="23"/>
    </row>
    <row r="4650" spans="3:4" x14ac:dyDescent="0.2">
      <c r="C4650" s="23"/>
      <c r="D4650" s="23"/>
    </row>
    <row r="4651" spans="3:4" x14ac:dyDescent="0.2">
      <c r="C4651" s="23"/>
      <c r="D4651" s="23"/>
    </row>
    <row r="4652" spans="3:4" x14ac:dyDescent="0.2">
      <c r="C4652" s="23"/>
      <c r="D4652" s="23"/>
    </row>
    <row r="4653" spans="3:4" x14ac:dyDescent="0.2">
      <c r="C4653" s="23"/>
      <c r="D4653" s="23"/>
    </row>
    <row r="4654" spans="3:4" x14ac:dyDescent="0.2">
      <c r="C4654" s="23"/>
      <c r="D4654" s="23"/>
    </row>
    <row r="4655" spans="3:4" x14ac:dyDescent="0.2">
      <c r="C4655" s="23"/>
      <c r="D4655" s="23"/>
    </row>
    <row r="4656" spans="3:4" x14ac:dyDescent="0.2">
      <c r="C4656" s="23"/>
      <c r="D4656" s="23"/>
    </row>
    <row r="4657" spans="3:4" x14ac:dyDescent="0.2">
      <c r="C4657" s="23"/>
      <c r="D4657" s="23"/>
    </row>
    <row r="4658" spans="3:4" x14ac:dyDescent="0.2">
      <c r="C4658" s="23"/>
      <c r="D4658" s="23"/>
    </row>
    <row r="4659" spans="3:4" x14ac:dyDescent="0.2">
      <c r="C4659" s="23"/>
      <c r="D4659" s="23"/>
    </row>
    <row r="4660" spans="3:4" x14ac:dyDescent="0.2">
      <c r="C4660" s="23"/>
      <c r="D4660" s="23"/>
    </row>
    <row r="4661" spans="3:4" x14ac:dyDescent="0.2">
      <c r="C4661" s="23"/>
      <c r="D4661" s="23"/>
    </row>
    <row r="4662" spans="3:4" x14ac:dyDescent="0.2">
      <c r="C4662" s="23"/>
      <c r="D4662" s="23"/>
    </row>
    <row r="4663" spans="3:4" x14ac:dyDescent="0.2">
      <c r="C4663" s="23"/>
      <c r="D4663" s="23"/>
    </row>
    <row r="4664" spans="3:4" x14ac:dyDescent="0.2">
      <c r="C4664" s="23"/>
      <c r="D4664" s="23"/>
    </row>
    <row r="4665" spans="3:4" x14ac:dyDescent="0.2">
      <c r="C4665" s="23"/>
      <c r="D4665" s="23"/>
    </row>
    <row r="4666" spans="3:4" x14ac:dyDescent="0.2">
      <c r="C4666" s="23"/>
      <c r="D4666" s="23"/>
    </row>
    <row r="4667" spans="3:4" x14ac:dyDescent="0.2">
      <c r="C4667" s="23"/>
      <c r="D4667" s="23"/>
    </row>
    <row r="4668" spans="3:4" x14ac:dyDescent="0.2">
      <c r="C4668" s="23"/>
      <c r="D4668" s="23"/>
    </row>
    <row r="4669" spans="3:4" x14ac:dyDescent="0.2">
      <c r="C4669" s="23"/>
      <c r="D4669" s="23"/>
    </row>
    <row r="4670" spans="3:4" x14ac:dyDescent="0.2">
      <c r="C4670" s="23"/>
      <c r="D4670" s="23"/>
    </row>
    <row r="4671" spans="3:4" x14ac:dyDescent="0.2">
      <c r="C4671" s="23"/>
      <c r="D4671" s="23"/>
    </row>
    <row r="4672" spans="3:4" x14ac:dyDescent="0.2">
      <c r="C4672" s="23"/>
      <c r="D4672" s="23"/>
    </row>
    <row r="4673" spans="3:4" x14ac:dyDescent="0.2">
      <c r="C4673" s="23"/>
      <c r="D4673" s="23"/>
    </row>
    <row r="4674" spans="3:4" x14ac:dyDescent="0.2">
      <c r="C4674" s="23"/>
      <c r="D4674" s="23"/>
    </row>
    <row r="4675" spans="3:4" x14ac:dyDescent="0.2">
      <c r="C4675" s="23"/>
      <c r="D4675" s="23"/>
    </row>
    <row r="4676" spans="3:4" x14ac:dyDescent="0.2">
      <c r="C4676" s="23"/>
      <c r="D4676" s="23"/>
    </row>
    <row r="4677" spans="3:4" x14ac:dyDescent="0.2">
      <c r="C4677" s="23"/>
      <c r="D4677" s="23"/>
    </row>
    <row r="4678" spans="3:4" x14ac:dyDescent="0.2">
      <c r="C4678" s="23"/>
      <c r="D4678" s="23"/>
    </row>
    <row r="4679" spans="3:4" x14ac:dyDescent="0.2">
      <c r="C4679" s="23"/>
      <c r="D4679" s="23"/>
    </row>
    <row r="4680" spans="3:4" x14ac:dyDescent="0.2">
      <c r="C4680" s="23"/>
      <c r="D4680" s="23"/>
    </row>
    <row r="4681" spans="3:4" x14ac:dyDescent="0.2">
      <c r="C4681" s="23"/>
      <c r="D4681" s="23"/>
    </row>
    <row r="4682" spans="3:4" x14ac:dyDescent="0.2">
      <c r="C4682" s="23"/>
      <c r="D4682" s="23"/>
    </row>
    <row r="4683" spans="3:4" x14ac:dyDescent="0.2">
      <c r="C4683" s="23"/>
      <c r="D4683" s="23"/>
    </row>
    <row r="4684" spans="3:4" x14ac:dyDescent="0.2">
      <c r="C4684" s="23"/>
      <c r="D4684" s="23"/>
    </row>
    <row r="4685" spans="3:4" x14ac:dyDescent="0.2">
      <c r="C4685" s="23"/>
      <c r="D4685" s="23"/>
    </row>
    <row r="4686" spans="3:4" x14ac:dyDescent="0.2">
      <c r="C4686" s="23"/>
      <c r="D4686" s="23"/>
    </row>
    <row r="4687" spans="3:4" x14ac:dyDescent="0.2">
      <c r="C4687" s="23"/>
      <c r="D4687" s="23"/>
    </row>
    <row r="4688" spans="3:4" x14ac:dyDescent="0.2">
      <c r="C4688" s="23"/>
      <c r="D4688" s="23"/>
    </row>
    <row r="4689" spans="3:4" x14ac:dyDescent="0.2">
      <c r="C4689" s="23"/>
      <c r="D4689" s="23"/>
    </row>
    <row r="4690" spans="3:4" x14ac:dyDescent="0.2">
      <c r="C4690" s="23"/>
      <c r="D4690" s="23"/>
    </row>
    <row r="4691" spans="3:4" x14ac:dyDescent="0.2">
      <c r="C4691" s="23"/>
      <c r="D4691" s="23"/>
    </row>
    <row r="4692" spans="3:4" x14ac:dyDescent="0.2">
      <c r="C4692" s="23"/>
      <c r="D4692" s="23"/>
    </row>
    <row r="4693" spans="3:4" x14ac:dyDescent="0.2">
      <c r="C4693" s="23"/>
      <c r="D4693" s="23"/>
    </row>
    <row r="4694" spans="3:4" x14ac:dyDescent="0.2">
      <c r="C4694" s="23"/>
      <c r="D4694" s="23"/>
    </row>
    <row r="4695" spans="3:4" x14ac:dyDescent="0.2">
      <c r="C4695" s="23"/>
      <c r="D4695" s="23"/>
    </row>
    <row r="4696" spans="3:4" x14ac:dyDescent="0.2">
      <c r="C4696" s="23"/>
      <c r="D4696" s="23"/>
    </row>
    <row r="4697" spans="3:4" x14ac:dyDescent="0.2">
      <c r="C4697" s="23"/>
      <c r="D4697" s="23"/>
    </row>
    <row r="4698" spans="3:4" x14ac:dyDescent="0.2">
      <c r="C4698" s="23"/>
      <c r="D4698" s="23"/>
    </row>
    <row r="4699" spans="3:4" x14ac:dyDescent="0.2">
      <c r="C4699" s="23"/>
      <c r="D4699" s="23"/>
    </row>
    <row r="4700" spans="3:4" x14ac:dyDescent="0.2">
      <c r="C4700" s="23"/>
      <c r="D4700" s="23"/>
    </row>
    <row r="4701" spans="3:4" x14ac:dyDescent="0.2">
      <c r="C4701" s="23"/>
      <c r="D4701" s="23"/>
    </row>
    <row r="4702" spans="3:4" x14ac:dyDescent="0.2">
      <c r="C4702" s="23"/>
      <c r="D4702" s="23"/>
    </row>
    <row r="4703" spans="3:4" x14ac:dyDescent="0.2">
      <c r="C4703" s="23"/>
      <c r="D4703" s="23"/>
    </row>
    <row r="4704" spans="3:4" x14ac:dyDescent="0.2">
      <c r="C4704" s="23"/>
      <c r="D4704" s="23"/>
    </row>
    <row r="4705" spans="3:4" x14ac:dyDescent="0.2">
      <c r="C4705" s="23"/>
      <c r="D4705" s="23"/>
    </row>
    <row r="4706" spans="3:4" x14ac:dyDescent="0.2">
      <c r="C4706" s="23"/>
      <c r="D4706" s="23"/>
    </row>
    <row r="4707" spans="3:4" x14ac:dyDescent="0.2">
      <c r="C4707" s="23"/>
      <c r="D4707" s="23"/>
    </row>
    <row r="4708" spans="3:4" x14ac:dyDescent="0.2">
      <c r="C4708" s="23"/>
      <c r="D4708" s="23"/>
    </row>
    <row r="4709" spans="3:4" x14ac:dyDescent="0.2">
      <c r="C4709" s="23"/>
      <c r="D4709" s="23"/>
    </row>
    <row r="4710" spans="3:4" x14ac:dyDescent="0.2">
      <c r="C4710" s="23"/>
      <c r="D4710" s="23"/>
    </row>
    <row r="4711" spans="3:4" x14ac:dyDescent="0.2">
      <c r="C4711" s="23"/>
      <c r="D4711" s="23"/>
    </row>
    <row r="4712" spans="3:4" x14ac:dyDescent="0.2">
      <c r="C4712" s="23"/>
      <c r="D4712" s="23"/>
    </row>
    <row r="4713" spans="3:4" x14ac:dyDescent="0.2">
      <c r="C4713" s="23"/>
      <c r="D4713" s="23"/>
    </row>
    <row r="4714" spans="3:4" x14ac:dyDescent="0.2">
      <c r="C4714" s="23"/>
      <c r="D4714" s="23"/>
    </row>
    <row r="4715" spans="3:4" x14ac:dyDescent="0.2">
      <c r="C4715" s="23"/>
      <c r="D4715" s="23"/>
    </row>
    <row r="4716" spans="3:4" x14ac:dyDescent="0.2">
      <c r="C4716" s="23"/>
      <c r="D4716" s="23"/>
    </row>
    <row r="4717" spans="3:4" x14ac:dyDescent="0.2">
      <c r="C4717" s="23"/>
      <c r="D4717" s="23"/>
    </row>
    <row r="4718" spans="3:4" x14ac:dyDescent="0.2">
      <c r="C4718" s="23"/>
      <c r="D4718" s="23"/>
    </row>
    <row r="4719" spans="3:4" x14ac:dyDescent="0.2">
      <c r="C4719" s="23"/>
      <c r="D4719" s="23"/>
    </row>
    <row r="4720" spans="3:4" x14ac:dyDescent="0.2">
      <c r="C4720" s="23"/>
      <c r="D4720" s="23"/>
    </row>
    <row r="4721" spans="3:4" x14ac:dyDescent="0.2">
      <c r="C4721" s="23"/>
      <c r="D4721" s="23"/>
    </row>
    <row r="4722" spans="3:4" x14ac:dyDescent="0.2">
      <c r="C4722" s="23"/>
      <c r="D4722" s="23"/>
    </row>
    <row r="4723" spans="3:4" x14ac:dyDescent="0.2">
      <c r="C4723" s="23"/>
      <c r="D4723" s="23"/>
    </row>
    <row r="4724" spans="3:4" x14ac:dyDescent="0.2">
      <c r="C4724" s="23"/>
      <c r="D4724" s="23"/>
    </row>
    <row r="4725" spans="3:4" x14ac:dyDescent="0.2">
      <c r="C4725" s="23"/>
      <c r="D4725" s="23"/>
    </row>
    <row r="4726" spans="3:4" x14ac:dyDescent="0.2">
      <c r="C4726" s="23"/>
      <c r="D4726" s="23"/>
    </row>
    <row r="4727" spans="3:4" x14ac:dyDescent="0.2">
      <c r="C4727" s="23"/>
      <c r="D4727" s="23"/>
    </row>
    <row r="4728" spans="3:4" x14ac:dyDescent="0.2">
      <c r="C4728" s="23"/>
      <c r="D4728" s="23"/>
    </row>
    <row r="4729" spans="3:4" x14ac:dyDescent="0.2">
      <c r="C4729" s="23"/>
      <c r="D4729" s="23"/>
    </row>
    <row r="4730" spans="3:4" x14ac:dyDescent="0.2">
      <c r="C4730" s="23"/>
      <c r="D4730" s="23"/>
    </row>
    <row r="4731" spans="3:4" x14ac:dyDescent="0.2">
      <c r="C4731" s="23"/>
      <c r="D4731" s="23"/>
    </row>
    <row r="4732" spans="3:4" x14ac:dyDescent="0.2">
      <c r="C4732" s="23"/>
      <c r="D4732" s="23"/>
    </row>
    <row r="4733" spans="3:4" x14ac:dyDescent="0.2">
      <c r="C4733" s="23"/>
      <c r="D4733" s="23"/>
    </row>
    <row r="4734" spans="3:4" x14ac:dyDescent="0.2">
      <c r="C4734" s="23"/>
      <c r="D4734" s="23"/>
    </row>
    <row r="4735" spans="3:4" x14ac:dyDescent="0.2">
      <c r="C4735" s="23"/>
      <c r="D4735" s="23"/>
    </row>
    <row r="4736" spans="3:4" x14ac:dyDescent="0.2">
      <c r="C4736" s="23"/>
      <c r="D4736" s="23"/>
    </row>
    <row r="4737" spans="3:4" x14ac:dyDescent="0.2">
      <c r="C4737" s="23"/>
      <c r="D4737" s="23"/>
    </row>
    <row r="4738" spans="3:4" x14ac:dyDescent="0.2">
      <c r="C4738" s="23"/>
      <c r="D4738" s="23"/>
    </row>
    <row r="4739" spans="3:4" x14ac:dyDescent="0.2">
      <c r="C4739" s="23"/>
      <c r="D4739" s="23"/>
    </row>
    <row r="4740" spans="3:4" x14ac:dyDescent="0.2">
      <c r="C4740" s="23"/>
      <c r="D4740" s="23"/>
    </row>
    <row r="4741" spans="3:4" x14ac:dyDescent="0.2">
      <c r="C4741" s="23"/>
      <c r="D4741" s="23"/>
    </row>
    <row r="4742" spans="3:4" x14ac:dyDescent="0.2">
      <c r="C4742" s="23"/>
      <c r="D4742" s="23"/>
    </row>
    <row r="4743" spans="3:4" x14ac:dyDescent="0.2">
      <c r="C4743" s="23"/>
      <c r="D4743" s="23"/>
    </row>
    <row r="4744" spans="3:4" x14ac:dyDescent="0.2">
      <c r="C4744" s="23"/>
      <c r="D4744" s="23"/>
    </row>
    <row r="4745" spans="3:4" x14ac:dyDescent="0.2">
      <c r="C4745" s="23"/>
      <c r="D4745" s="23"/>
    </row>
    <row r="4746" spans="3:4" x14ac:dyDescent="0.2">
      <c r="C4746" s="23"/>
      <c r="D4746" s="23"/>
    </row>
    <row r="4747" spans="3:4" x14ac:dyDescent="0.2">
      <c r="C4747" s="23"/>
      <c r="D4747" s="23"/>
    </row>
    <row r="4748" spans="3:4" x14ac:dyDescent="0.2">
      <c r="C4748" s="23"/>
      <c r="D4748" s="23"/>
    </row>
    <row r="4749" spans="3:4" x14ac:dyDescent="0.2">
      <c r="C4749" s="23"/>
      <c r="D4749" s="23"/>
    </row>
    <row r="4750" spans="3:4" x14ac:dyDescent="0.2">
      <c r="C4750" s="23"/>
      <c r="D4750" s="23"/>
    </row>
    <row r="4751" spans="3:4" x14ac:dyDescent="0.2">
      <c r="C4751" s="23"/>
      <c r="D4751" s="23"/>
    </row>
    <row r="4752" spans="3:4" x14ac:dyDescent="0.2">
      <c r="C4752" s="23"/>
      <c r="D4752" s="23"/>
    </row>
    <row r="4753" spans="3:4" x14ac:dyDescent="0.2">
      <c r="C4753" s="23"/>
      <c r="D4753" s="23"/>
    </row>
    <row r="4754" spans="3:4" x14ac:dyDescent="0.2">
      <c r="C4754" s="23"/>
      <c r="D4754" s="23"/>
    </row>
    <row r="4755" spans="3:4" x14ac:dyDescent="0.2">
      <c r="C4755" s="23"/>
      <c r="D4755" s="23"/>
    </row>
    <row r="4756" spans="3:4" x14ac:dyDescent="0.2">
      <c r="C4756" s="23"/>
      <c r="D4756" s="23"/>
    </row>
    <row r="4757" spans="3:4" x14ac:dyDescent="0.2">
      <c r="C4757" s="23"/>
      <c r="D4757" s="23"/>
    </row>
    <row r="4758" spans="3:4" x14ac:dyDescent="0.2">
      <c r="C4758" s="23"/>
      <c r="D4758" s="23"/>
    </row>
    <row r="4759" spans="3:4" x14ac:dyDescent="0.2">
      <c r="C4759" s="23"/>
      <c r="D4759" s="23"/>
    </row>
    <row r="4760" spans="3:4" x14ac:dyDescent="0.2">
      <c r="C4760" s="23"/>
      <c r="D4760" s="23"/>
    </row>
    <row r="4761" spans="3:4" x14ac:dyDescent="0.2">
      <c r="C4761" s="23"/>
      <c r="D4761" s="23"/>
    </row>
    <row r="4762" spans="3:4" x14ac:dyDescent="0.2">
      <c r="C4762" s="23"/>
      <c r="D4762" s="23"/>
    </row>
    <row r="4763" spans="3:4" x14ac:dyDescent="0.2">
      <c r="C4763" s="23"/>
      <c r="D4763" s="23"/>
    </row>
    <row r="4764" spans="3:4" x14ac:dyDescent="0.2">
      <c r="C4764" s="23"/>
      <c r="D4764" s="23"/>
    </row>
    <row r="4765" spans="3:4" x14ac:dyDescent="0.2">
      <c r="C4765" s="23"/>
      <c r="D4765" s="23"/>
    </row>
    <row r="4766" spans="3:4" x14ac:dyDescent="0.2">
      <c r="C4766" s="23"/>
      <c r="D4766" s="23"/>
    </row>
    <row r="4767" spans="3:4" x14ac:dyDescent="0.2">
      <c r="C4767" s="23"/>
      <c r="D4767" s="23"/>
    </row>
    <row r="4768" spans="3:4" x14ac:dyDescent="0.2">
      <c r="C4768" s="23"/>
      <c r="D4768" s="23"/>
    </row>
    <row r="4769" spans="3:4" x14ac:dyDescent="0.2">
      <c r="C4769" s="23"/>
      <c r="D4769" s="23"/>
    </row>
    <row r="4770" spans="3:4" x14ac:dyDescent="0.2">
      <c r="C4770" s="23"/>
      <c r="D4770" s="23"/>
    </row>
    <row r="4771" spans="3:4" x14ac:dyDescent="0.2">
      <c r="C4771" s="23"/>
      <c r="D4771" s="23"/>
    </row>
    <row r="4772" spans="3:4" x14ac:dyDescent="0.2">
      <c r="C4772" s="23"/>
      <c r="D4772" s="23"/>
    </row>
    <row r="4773" spans="3:4" x14ac:dyDescent="0.2">
      <c r="C4773" s="23"/>
      <c r="D4773" s="23"/>
    </row>
    <row r="4774" spans="3:4" x14ac:dyDescent="0.2">
      <c r="C4774" s="23"/>
      <c r="D4774" s="23"/>
    </row>
    <row r="4775" spans="3:4" x14ac:dyDescent="0.2">
      <c r="C4775" s="23"/>
      <c r="D4775" s="23"/>
    </row>
    <row r="4776" spans="3:4" x14ac:dyDescent="0.2">
      <c r="C4776" s="23"/>
      <c r="D4776" s="23"/>
    </row>
    <row r="4777" spans="3:4" x14ac:dyDescent="0.2">
      <c r="C4777" s="23"/>
      <c r="D4777" s="23"/>
    </row>
    <row r="4778" spans="3:4" x14ac:dyDescent="0.2">
      <c r="C4778" s="23"/>
      <c r="D4778" s="23"/>
    </row>
    <row r="4779" spans="3:4" x14ac:dyDescent="0.2">
      <c r="C4779" s="23"/>
      <c r="D4779" s="23"/>
    </row>
    <row r="4780" spans="3:4" x14ac:dyDescent="0.2">
      <c r="C4780" s="23"/>
      <c r="D4780" s="23"/>
    </row>
    <row r="4781" spans="3:4" x14ac:dyDescent="0.2">
      <c r="C4781" s="23"/>
      <c r="D4781" s="23"/>
    </row>
    <row r="4782" spans="3:4" x14ac:dyDescent="0.2">
      <c r="C4782" s="23"/>
      <c r="D4782" s="23"/>
    </row>
    <row r="4783" spans="3:4" x14ac:dyDescent="0.2">
      <c r="C4783" s="23"/>
      <c r="D4783" s="23"/>
    </row>
    <row r="4784" spans="3:4" x14ac:dyDescent="0.2">
      <c r="C4784" s="23"/>
      <c r="D4784" s="23"/>
    </row>
    <row r="4785" spans="3:4" x14ac:dyDescent="0.2">
      <c r="C4785" s="23"/>
      <c r="D4785" s="23"/>
    </row>
    <row r="4786" spans="3:4" x14ac:dyDescent="0.2">
      <c r="C4786" s="23"/>
      <c r="D4786" s="23"/>
    </row>
    <row r="4787" spans="3:4" x14ac:dyDescent="0.2">
      <c r="C4787" s="23"/>
      <c r="D4787" s="23"/>
    </row>
    <row r="4788" spans="3:4" x14ac:dyDescent="0.2">
      <c r="C4788" s="23"/>
      <c r="D4788" s="23"/>
    </row>
    <row r="4789" spans="3:4" x14ac:dyDescent="0.2">
      <c r="C4789" s="23"/>
      <c r="D4789" s="23"/>
    </row>
    <row r="4790" spans="3:4" x14ac:dyDescent="0.2">
      <c r="C4790" s="23"/>
      <c r="D4790" s="23"/>
    </row>
    <row r="4791" spans="3:4" x14ac:dyDescent="0.2">
      <c r="C4791" s="23"/>
      <c r="D4791" s="23"/>
    </row>
    <row r="4792" spans="3:4" x14ac:dyDescent="0.2">
      <c r="C4792" s="23"/>
      <c r="D4792" s="23"/>
    </row>
    <row r="4793" spans="3:4" x14ac:dyDescent="0.2">
      <c r="C4793" s="23"/>
      <c r="D4793" s="23"/>
    </row>
    <row r="4794" spans="3:4" x14ac:dyDescent="0.2">
      <c r="C4794" s="23"/>
      <c r="D4794" s="23"/>
    </row>
    <row r="4795" spans="3:4" x14ac:dyDescent="0.2">
      <c r="C4795" s="23"/>
      <c r="D4795" s="23"/>
    </row>
    <row r="4796" spans="3:4" x14ac:dyDescent="0.2">
      <c r="C4796" s="23"/>
      <c r="D4796" s="23"/>
    </row>
    <row r="4797" spans="3:4" x14ac:dyDescent="0.2">
      <c r="C4797" s="23"/>
      <c r="D4797" s="23"/>
    </row>
    <row r="4798" spans="3:4" x14ac:dyDescent="0.2">
      <c r="C4798" s="23"/>
      <c r="D4798" s="23"/>
    </row>
    <row r="4799" spans="3:4" x14ac:dyDescent="0.2">
      <c r="C4799" s="23"/>
      <c r="D4799" s="23"/>
    </row>
    <row r="4800" spans="3:4" x14ac:dyDescent="0.2">
      <c r="C4800" s="23"/>
      <c r="D4800" s="23"/>
    </row>
    <row r="4801" spans="3:4" x14ac:dyDescent="0.2">
      <c r="C4801" s="23"/>
      <c r="D4801" s="23"/>
    </row>
    <row r="4802" spans="3:4" x14ac:dyDescent="0.2">
      <c r="C4802" s="23"/>
      <c r="D4802" s="23"/>
    </row>
    <row r="4803" spans="3:4" x14ac:dyDescent="0.2">
      <c r="C4803" s="23"/>
      <c r="D4803" s="23"/>
    </row>
    <row r="4804" spans="3:4" x14ac:dyDescent="0.2">
      <c r="C4804" s="23"/>
      <c r="D4804" s="23"/>
    </row>
    <row r="4805" spans="3:4" x14ac:dyDescent="0.2">
      <c r="C4805" s="23"/>
      <c r="D4805" s="23"/>
    </row>
    <row r="4806" spans="3:4" x14ac:dyDescent="0.2">
      <c r="C4806" s="23"/>
      <c r="D4806" s="23"/>
    </row>
    <row r="4807" spans="3:4" x14ac:dyDescent="0.2">
      <c r="C4807" s="23"/>
      <c r="D4807" s="23"/>
    </row>
    <row r="4808" spans="3:4" x14ac:dyDescent="0.2">
      <c r="C4808" s="23"/>
      <c r="D4808" s="23"/>
    </row>
    <row r="4809" spans="3:4" x14ac:dyDescent="0.2">
      <c r="C4809" s="23"/>
      <c r="D4809" s="23"/>
    </row>
    <row r="4810" spans="3:4" x14ac:dyDescent="0.2">
      <c r="C4810" s="23"/>
      <c r="D4810" s="23"/>
    </row>
    <row r="4811" spans="3:4" x14ac:dyDescent="0.2">
      <c r="C4811" s="23"/>
      <c r="D4811" s="23"/>
    </row>
    <row r="4812" spans="3:4" x14ac:dyDescent="0.2">
      <c r="C4812" s="23"/>
      <c r="D4812" s="23"/>
    </row>
    <row r="4813" spans="3:4" x14ac:dyDescent="0.2">
      <c r="C4813" s="23"/>
      <c r="D4813" s="23"/>
    </row>
    <row r="4814" spans="3:4" x14ac:dyDescent="0.2">
      <c r="C4814" s="23"/>
      <c r="D4814" s="23"/>
    </row>
    <row r="4815" spans="3:4" x14ac:dyDescent="0.2">
      <c r="C4815" s="23"/>
      <c r="D4815" s="23"/>
    </row>
    <row r="4816" spans="3:4" x14ac:dyDescent="0.2">
      <c r="C4816" s="23"/>
      <c r="D4816" s="23"/>
    </row>
    <row r="4817" spans="3:4" x14ac:dyDescent="0.2">
      <c r="C4817" s="23"/>
      <c r="D4817" s="23"/>
    </row>
    <row r="4818" spans="3:4" x14ac:dyDescent="0.2">
      <c r="C4818" s="23"/>
      <c r="D4818" s="23"/>
    </row>
    <row r="4819" spans="3:4" x14ac:dyDescent="0.2">
      <c r="C4819" s="23"/>
      <c r="D4819" s="23"/>
    </row>
    <row r="4820" spans="3:4" x14ac:dyDescent="0.2">
      <c r="C4820" s="23"/>
      <c r="D4820" s="23"/>
    </row>
    <row r="4821" spans="3:4" x14ac:dyDescent="0.2">
      <c r="C4821" s="23"/>
      <c r="D4821" s="23"/>
    </row>
    <row r="4822" spans="3:4" x14ac:dyDescent="0.2">
      <c r="C4822" s="23"/>
      <c r="D4822" s="23"/>
    </row>
    <row r="4823" spans="3:4" x14ac:dyDescent="0.2">
      <c r="C4823" s="23"/>
      <c r="D4823" s="23"/>
    </row>
    <row r="4824" spans="3:4" x14ac:dyDescent="0.2">
      <c r="C4824" s="23"/>
      <c r="D4824" s="23"/>
    </row>
    <row r="4825" spans="3:4" x14ac:dyDescent="0.2">
      <c r="C4825" s="23"/>
      <c r="D4825" s="23"/>
    </row>
    <row r="4826" spans="3:4" x14ac:dyDescent="0.2">
      <c r="C4826" s="23"/>
      <c r="D4826" s="23"/>
    </row>
    <row r="4827" spans="3:4" x14ac:dyDescent="0.2">
      <c r="C4827" s="23"/>
      <c r="D4827" s="23"/>
    </row>
    <row r="4828" spans="3:4" x14ac:dyDescent="0.2">
      <c r="C4828" s="23"/>
      <c r="D4828" s="23"/>
    </row>
    <row r="4829" spans="3:4" x14ac:dyDescent="0.2">
      <c r="C4829" s="23"/>
      <c r="D4829" s="23"/>
    </row>
    <row r="4830" spans="3:4" x14ac:dyDescent="0.2">
      <c r="C4830" s="23"/>
      <c r="D4830" s="23"/>
    </row>
    <row r="4831" spans="3:4" x14ac:dyDescent="0.2">
      <c r="C4831" s="23"/>
      <c r="D4831" s="23"/>
    </row>
    <row r="4832" spans="3:4" x14ac:dyDescent="0.2">
      <c r="C4832" s="23"/>
      <c r="D4832" s="23"/>
    </row>
    <row r="4833" spans="3:4" x14ac:dyDescent="0.2">
      <c r="C4833" s="23"/>
      <c r="D4833" s="23"/>
    </row>
    <row r="4834" spans="3:4" x14ac:dyDescent="0.2">
      <c r="C4834" s="23"/>
      <c r="D4834" s="23"/>
    </row>
    <row r="4835" spans="3:4" x14ac:dyDescent="0.2">
      <c r="C4835" s="23"/>
      <c r="D4835" s="23"/>
    </row>
    <row r="4836" spans="3:4" x14ac:dyDescent="0.2">
      <c r="C4836" s="23"/>
      <c r="D4836" s="23"/>
    </row>
    <row r="4837" spans="3:4" x14ac:dyDescent="0.2">
      <c r="C4837" s="23"/>
      <c r="D4837" s="23"/>
    </row>
    <row r="4838" spans="3:4" x14ac:dyDescent="0.2">
      <c r="C4838" s="23"/>
      <c r="D4838" s="23"/>
    </row>
    <row r="4839" spans="3:4" x14ac:dyDescent="0.2">
      <c r="C4839" s="23"/>
      <c r="D4839" s="23"/>
    </row>
    <row r="4840" spans="3:4" x14ac:dyDescent="0.2">
      <c r="C4840" s="23"/>
      <c r="D4840" s="23"/>
    </row>
    <row r="4841" spans="3:4" x14ac:dyDescent="0.2">
      <c r="C4841" s="23"/>
      <c r="D4841" s="23"/>
    </row>
    <row r="4842" spans="3:4" x14ac:dyDescent="0.2">
      <c r="C4842" s="23"/>
      <c r="D4842" s="23"/>
    </row>
    <row r="4843" spans="3:4" x14ac:dyDescent="0.2">
      <c r="C4843" s="23"/>
      <c r="D4843" s="23"/>
    </row>
    <row r="4844" spans="3:4" x14ac:dyDescent="0.2">
      <c r="C4844" s="23"/>
      <c r="D4844" s="23"/>
    </row>
    <row r="4845" spans="3:4" x14ac:dyDescent="0.2">
      <c r="C4845" s="23"/>
      <c r="D4845" s="23"/>
    </row>
    <row r="4846" spans="3:4" x14ac:dyDescent="0.2">
      <c r="C4846" s="23"/>
      <c r="D4846" s="23"/>
    </row>
    <row r="4847" spans="3:4" x14ac:dyDescent="0.2">
      <c r="C4847" s="23"/>
      <c r="D4847" s="23"/>
    </row>
    <row r="4848" spans="3:4" x14ac:dyDescent="0.2">
      <c r="C4848" s="23"/>
      <c r="D4848" s="23"/>
    </row>
    <row r="4849" spans="3:4" x14ac:dyDescent="0.2">
      <c r="C4849" s="23"/>
      <c r="D4849" s="23"/>
    </row>
    <row r="4850" spans="3:4" x14ac:dyDescent="0.2">
      <c r="C4850" s="23"/>
      <c r="D4850" s="23"/>
    </row>
    <row r="4851" spans="3:4" x14ac:dyDescent="0.2">
      <c r="C4851" s="23"/>
      <c r="D4851" s="23"/>
    </row>
    <row r="4852" spans="3:4" x14ac:dyDescent="0.2">
      <c r="C4852" s="23"/>
      <c r="D4852" s="23"/>
    </row>
    <row r="4853" spans="3:4" x14ac:dyDescent="0.2">
      <c r="C4853" s="23"/>
      <c r="D4853" s="23"/>
    </row>
    <row r="4854" spans="3:4" x14ac:dyDescent="0.2">
      <c r="C4854" s="23"/>
      <c r="D4854" s="23"/>
    </row>
    <row r="4855" spans="3:4" x14ac:dyDescent="0.2">
      <c r="C4855" s="23"/>
      <c r="D4855" s="23"/>
    </row>
    <row r="4856" spans="3:4" x14ac:dyDescent="0.2">
      <c r="C4856" s="23"/>
      <c r="D4856" s="23"/>
    </row>
    <row r="4857" spans="3:4" x14ac:dyDescent="0.2">
      <c r="C4857" s="23"/>
      <c r="D4857" s="23"/>
    </row>
    <row r="4858" spans="3:4" x14ac:dyDescent="0.2">
      <c r="C4858" s="23"/>
      <c r="D4858" s="23"/>
    </row>
    <row r="4859" spans="3:4" x14ac:dyDescent="0.2">
      <c r="C4859" s="23"/>
      <c r="D4859" s="23"/>
    </row>
    <row r="4860" spans="3:4" x14ac:dyDescent="0.2">
      <c r="C4860" s="23"/>
      <c r="D4860" s="23"/>
    </row>
    <row r="4861" spans="3:4" x14ac:dyDescent="0.2">
      <c r="C4861" s="23"/>
      <c r="D4861" s="23"/>
    </row>
    <row r="4862" spans="3:4" x14ac:dyDescent="0.2">
      <c r="C4862" s="23"/>
      <c r="D4862" s="23"/>
    </row>
    <row r="4863" spans="3:4" x14ac:dyDescent="0.2">
      <c r="C4863" s="23"/>
      <c r="D4863" s="23"/>
    </row>
    <row r="4864" spans="3:4" x14ac:dyDescent="0.2">
      <c r="C4864" s="23"/>
      <c r="D4864" s="23"/>
    </row>
    <row r="4865" spans="3:4" x14ac:dyDescent="0.2">
      <c r="C4865" s="23"/>
      <c r="D4865" s="23"/>
    </row>
    <row r="4866" spans="3:4" x14ac:dyDescent="0.2">
      <c r="C4866" s="23"/>
      <c r="D4866" s="23"/>
    </row>
    <row r="4867" spans="3:4" x14ac:dyDescent="0.2">
      <c r="C4867" s="23"/>
      <c r="D4867" s="23"/>
    </row>
    <row r="4868" spans="3:4" x14ac:dyDescent="0.2">
      <c r="C4868" s="23"/>
      <c r="D4868" s="23"/>
    </row>
    <row r="4869" spans="3:4" x14ac:dyDescent="0.2">
      <c r="C4869" s="23"/>
      <c r="D4869" s="23"/>
    </row>
    <row r="4870" spans="3:4" x14ac:dyDescent="0.2">
      <c r="C4870" s="23"/>
      <c r="D4870" s="23"/>
    </row>
    <row r="4871" spans="3:4" x14ac:dyDescent="0.2">
      <c r="C4871" s="23"/>
      <c r="D4871" s="23"/>
    </row>
    <row r="4872" spans="3:4" x14ac:dyDescent="0.2">
      <c r="C4872" s="23"/>
      <c r="D4872" s="23"/>
    </row>
    <row r="4873" spans="3:4" x14ac:dyDescent="0.2">
      <c r="C4873" s="23"/>
      <c r="D4873" s="23"/>
    </row>
    <row r="4874" spans="3:4" x14ac:dyDescent="0.2">
      <c r="C4874" s="23"/>
      <c r="D4874" s="23"/>
    </row>
    <row r="4875" spans="3:4" x14ac:dyDescent="0.2">
      <c r="C4875" s="23"/>
      <c r="D4875" s="23"/>
    </row>
    <row r="4876" spans="3:4" x14ac:dyDescent="0.2">
      <c r="C4876" s="23"/>
      <c r="D4876" s="23"/>
    </row>
    <row r="4877" spans="3:4" x14ac:dyDescent="0.2">
      <c r="C4877" s="23"/>
      <c r="D4877" s="23"/>
    </row>
    <row r="4878" spans="3:4" x14ac:dyDescent="0.2">
      <c r="C4878" s="23"/>
      <c r="D4878" s="23"/>
    </row>
    <row r="4879" spans="3:4" x14ac:dyDescent="0.2">
      <c r="C4879" s="23"/>
      <c r="D4879" s="23"/>
    </row>
    <row r="4880" spans="3:4" x14ac:dyDescent="0.2">
      <c r="C4880" s="23"/>
      <c r="D4880" s="23"/>
    </row>
    <row r="4881" spans="3:4" x14ac:dyDescent="0.2">
      <c r="C4881" s="23"/>
      <c r="D4881" s="23"/>
    </row>
    <row r="4882" spans="3:4" x14ac:dyDescent="0.2">
      <c r="C4882" s="23"/>
      <c r="D4882" s="23"/>
    </row>
    <row r="4883" spans="3:4" x14ac:dyDescent="0.2">
      <c r="C4883" s="23"/>
      <c r="D4883" s="23"/>
    </row>
    <row r="4884" spans="3:4" x14ac:dyDescent="0.2">
      <c r="C4884" s="23"/>
      <c r="D4884" s="23"/>
    </row>
    <row r="4885" spans="3:4" x14ac:dyDescent="0.2">
      <c r="C4885" s="23"/>
      <c r="D4885" s="23"/>
    </row>
    <row r="4886" spans="3:4" x14ac:dyDescent="0.2">
      <c r="C4886" s="23"/>
      <c r="D4886" s="23"/>
    </row>
    <row r="4887" spans="3:4" x14ac:dyDescent="0.2">
      <c r="C4887" s="23"/>
      <c r="D4887" s="23"/>
    </row>
    <row r="4888" spans="3:4" x14ac:dyDescent="0.2">
      <c r="C4888" s="23"/>
      <c r="D4888" s="23"/>
    </row>
    <row r="4889" spans="3:4" x14ac:dyDescent="0.2">
      <c r="C4889" s="23"/>
      <c r="D4889" s="23"/>
    </row>
    <row r="4890" spans="3:4" x14ac:dyDescent="0.2">
      <c r="C4890" s="23"/>
      <c r="D4890" s="23"/>
    </row>
    <row r="4891" spans="3:4" x14ac:dyDescent="0.2">
      <c r="C4891" s="23"/>
      <c r="D4891" s="23"/>
    </row>
    <row r="4892" spans="3:4" x14ac:dyDescent="0.2">
      <c r="C4892" s="23"/>
      <c r="D4892" s="23"/>
    </row>
    <row r="4893" spans="3:4" x14ac:dyDescent="0.2">
      <c r="C4893" s="23"/>
      <c r="D4893" s="23"/>
    </row>
    <row r="4894" spans="3:4" x14ac:dyDescent="0.2">
      <c r="C4894" s="23"/>
      <c r="D4894" s="23"/>
    </row>
    <row r="4895" spans="3:4" x14ac:dyDescent="0.2">
      <c r="C4895" s="23"/>
      <c r="D4895" s="23"/>
    </row>
    <row r="4896" spans="3:4" x14ac:dyDescent="0.2">
      <c r="C4896" s="23"/>
      <c r="D4896" s="23"/>
    </row>
    <row r="4897" spans="3:4" x14ac:dyDescent="0.2">
      <c r="C4897" s="23"/>
      <c r="D4897" s="23"/>
    </row>
    <row r="4898" spans="3:4" x14ac:dyDescent="0.2">
      <c r="C4898" s="23"/>
      <c r="D4898" s="23"/>
    </row>
    <row r="4899" spans="3:4" x14ac:dyDescent="0.2">
      <c r="C4899" s="23"/>
      <c r="D4899" s="23"/>
    </row>
    <row r="4900" spans="3:4" x14ac:dyDescent="0.2">
      <c r="C4900" s="23"/>
      <c r="D4900" s="23"/>
    </row>
    <row r="4901" spans="3:4" x14ac:dyDescent="0.2">
      <c r="C4901" s="23"/>
      <c r="D4901" s="23"/>
    </row>
    <row r="4902" spans="3:4" x14ac:dyDescent="0.2">
      <c r="C4902" s="23"/>
      <c r="D4902" s="23"/>
    </row>
    <row r="4903" spans="3:4" x14ac:dyDescent="0.2">
      <c r="C4903" s="23"/>
      <c r="D4903" s="23"/>
    </row>
    <row r="4904" spans="3:4" x14ac:dyDescent="0.2">
      <c r="C4904" s="23"/>
      <c r="D4904" s="23"/>
    </row>
    <row r="4905" spans="3:4" x14ac:dyDescent="0.2">
      <c r="C4905" s="23"/>
      <c r="D4905" s="23"/>
    </row>
    <row r="4906" spans="3:4" x14ac:dyDescent="0.2">
      <c r="C4906" s="23"/>
      <c r="D4906" s="23"/>
    </row>
    <row r="4907" spans="3:4" x14ac:dyDescent="0.2">
      <c r="C4907" s="23"/>
      <c r="D4907" s="23"/>
    </row>
    <row r="4908" spans="3:4" x14ac:dyDescent="0.2">
      <c r="C4908" s="23"/>
      <c r="D4908" s="23"/>
    </row>
    <row r="4909" spans="3:4" x14ac:dyDescent="0.2">
      <c r="C4909" s="23"/>
      <c r="D4909" s="23"/>
    </row>
    <row r="4910" spans="3:4" x14ac:dyDescent="0.2">
      <c r="C4910" s="23"/>
      <c r="D4910" s="23"/>
    </row>
    <row r="4911" spans="3:4" x14ac:dyDescent="0.2">
      <c r="C4911" s="23"/>
      <c r="D4911" s="23"/>
    </row>
    <row r="4912" spans="3:4" x14ac:dyDescent="0.2">
      <c r="C4912" s="23"/>
      <c r="D4912" s="23"/>
    </row>
    <row r="4913" spans="3:4" x14ac:dyDescent="0.2">
      <c r="C4913" s="23"/>
      <c r="D4913" s="23"/>
    </row>
    <row r="4914" spans="3:4" x14ac:dyDescent="0.2">
      <c r="C4914" s="23"/>
      <c r="D4914" s="23"/>
    </row>
    <row r="4915" spans="3:4" x14ac:dyDescent="0.2">
      <c r="C4915" s="23"/>
      <c r="D4915" s="23"/>
    </row>
    <row r="4916" spans="3:4" x14ac:dyDescent="0.2">
      <c r="C4916" s="23"/>
      <c r="D4916" s="23"/>
    </row>
    <row r="4917" spans="3:4" x14ac:dyDescent="0.2">
      <c r="C4917" s="23"/>
      <c r="D4917" s="23"/>
    </row>
    <row r="4918" spans="3:4" x14ac:dyDescent="0.2">
      <c r="C4918" s="23"/>
      <c r="D4918" s="23"/>
    </row>
    <row r="4919" spans="3:4" x14ac:dyDescent="0.2">
      <c r="C4919" s="23"/>
      <c r="D4919" s="23"/>
    </row>
    <row r="4920" spans="3:4" x14ac:dyDescent="0.2">
      <c r="C4920" s="23"/>
      <c r="D4920" s="23"/>
    </row>
    <row r="4921" spans="3:4" x14ac:dyDescent="0.2">
      <c r="C4921" s="23"/>
      <c r="D4921" s="23"/>
    </row>
    <row r="4922" spans="3:4" x14ac:dyDescent="0.2">
      <c r="C4922" s="23"/>
      <c r="D4922" s="23"/>
    </row>
    <row r="4923" spans="3:4" x14ac:dyDescent="0.2">
      <c r="C4923" s="23"/>
      <c r="D4923" s="23"/>
    </row>
    <row r="4924" spans="3:4" x14ac:dyDescent="0.2">
      <c r="C4924" s="23"/>
      <c r="D4924" s="23"/>
    </row>
    <row r="4925" spans="3:4" x14ac:dyDescent="0.2">
      <c r="C4925" s="23"/>
      <c r="D4925" s="23"/>
    </row>
    <row r="4926" spans="3:4" x14ac:dyDescent="0.2">
      <c r="C4926" s="23"/>
      <c r="D4926" s="23"/>
    </row>
    <row r="4927" spans="3:4" x14ac:dyDescent="0.2">
      <c r="C4927" s="23"/>
      <c r="D4927" s="23"/>
    </row>
    <row r="4928" spans="3:4" x14ac:dyDescent="0.2">
      <c r="C4928" s="23"/>
      <c r="D4928" s="23"/>
    </row>
    <row r="4929" spans="3:4" x14ac:dyDescent="0.2">
      <c r="C4929" s="23"/>
      <c r="D4929" s="23"/>
    </row>
    <row r="4930" spans="3:4" x14ac:dyDescent="0.2">
      <c r="C4930" s="23"/>
      <c r="D4930" s="23"/>
    </row>
    <row r="4931" spans="3:4" x14ac:dyDescent="0.2">
      <c r="C4931" s="23"/>
      <c r="D4931" s="23"/>
    </row>
    <row r="4932" spans="3:4" x14ac:dyDescent="0.2">
      <c r="C4932" s="23"/>
      <c r="D4932" s="23"/>
    </row>
    <row r="4933" spans="3:4" x14ac:dyDescent="0.2">
      <c r="C4933" s="23"/>
      <c r="D4933" s="23"/>
    </row>
    <row r="4934" spans="3:4" x14ac:dyDescent="0.2">
      <c r="C4934" s="23"/>
      <c r="D4934" s="23"/>
    </row>
    <row r="4935" spans="3:4" x14ac:dyDescent="0.2">
      <c r="C4935" s="23"/>
      <c r="D4935" s="23"/>
    </row>
    <row r="4936" spans="3:4" x14ac:dyDescent="0.2">
      <c r="C4936" s="23"/>
      <c r="D4936" s="23"/>
    </row>
    <row r="4937" spans="3:4" x14ac:dyDescent="0.2">
      <c r="C4937" s="23"/>
      <c r="D4937" s="23"/>
    </row>
    <row r="4938" spans="3:4" x14ac:dyDescent="0.2">
      <c r="C4938" s="23"/>
      <c r="D4938" s="23"/>
    </row>
    <row r="4939" spans="3:4" x14ac:dyDescent="0.2">
      <c r="C4939" s="23"/>
      <c r="D4939" s="23"/>
    </row>
    <row r="4940" spans="3:4" x14ac:dyDescent="0.2">
      <c r="C4940" s="23"/>
      <c r="D4940" s="23"/>
    </row>
    <row r="4941" spans="3:4" x14ac:dyDescent="0.2">
      <c r="C4941" s="23"/>
      <c r="D4941" s="23"/>
    </row>
    <row r="4942" spans="3:4" x14ac:dyDescent="0.2">
      <c r="C4942" s="23"/>
      <c r="D4942" s="23"/>
    </row>
    <row r="4943" spans="3:4" x14ac:dyDescent="0.2">
      <c r="C4943" s="23"/>
      <c r="D4943" s="23"/>
    </row>
    <row r="4944" spans="3:4" x14ac:dyDescent="0.2">
      <c r="C4944" s="23"/>
      <c r="D4944" s="23"/>
    </row>
    <row r="4945" spans="3:4" x14ac:dyDescent="0.2">
      <c r="C4945" s="23"/>
      <c r="D4945" s="23"/>
    </row>
    <row r="4946" spans="3:4" x14ac:dyDescent="0.2">
      <c r="C4946" s="23"/>
      <c r="D4946" s="23"/>
    </row>
    <row r="4947" spans="3:4" x14ac:dyDescent="0.2">
      <c r="C4947" s="23"/>
      <c r="D4947" s="23"/>
    </row>
    <row r="4948" spans="3:4" x14ac:dyDescent="0.2">
      <c r="C4948" s="23"/>
      <c r="D4948" s="23"/>
    </row>
    <row r="4949" spans="3:4" x14ac:dyDescent="0.2">
      <c r="C4949" s="23"/>
      <c r="D4949" s="23"/>
    </row>
    <row r="4950" spans="3:4" x14ac:dyDescent="0.2">
      <c r="C4950" s="23"/>
      <c r="D4950" s="23"/>
    </row>
    <row r="4951" spans="3:4" x14ac:dyDescent="0.2">
      <c r="C4951" s="23"/>
      <c r="D4951" s="23"/>
    </row>
    <row r="4952" spans="3:4" x14ac:dyDescent="0.2">
      <c r="C4952" s="23"/>
      <c r="D4952" s="23"/>
    </row>
    <row r="4953" spans="3:4" x14ac:dyDescent="0.2">
      <c r="C4953" s="23"/>
      <c r="D4953" s="23"/>
    </row>
    <row r="4954" spans="3:4" x14ac:dyDescent="0.2">
      <c r="C4954" s="23"/>
      <c r="D4954" s="23"/>
    </row>
    <row r="4955" spans="3:4" x14ac:dyDescent="0.2">
      <c r="C4955" s="23"/>
      <c r="D4955" s="23"/>
    </row>
    <row r="4956" spans="3:4" x14ac:dyDescent="0.2">
      <c r="C4956" s="23"/>
      <c r="D4956" s="23"/>
    </row>
    <row r="4957" spans="3:4" x14ac:dyDescent="0.2">
      <c r="C4957" s="23"/>
      <c r="D4957" s="23"/>
    </row>
    <row r="4958" spans="3:4" x14ac:dyDescent="0.2">
      <c r="C4958" s="23"/>
      <c r="D4958" s="23"/>
    </row>
    <row r="4959" spans="3:4" x14ac:dyDescent="0.2">
      <c r="C4959" s="23"/>
      <c r="D4959" s="23"/>
    </row>
    <row r="4960" spans="3:4" x14ac:dyDescent="0.2">
      <c r="C4960" s="23"/>
      <c r="D4960" s="23"/>
    </row>
    <row r="4961" spans="3:4" x14ac:dyDescent="0.2">
      <c r="C4961" s="23"/>
      <c r="D4961" s="23"/>
    </row>
    <row r="4962" spans="3:4" x14ac:dyDescent="0.2">
      <c r="C4962" s="23"/>
      <c r="D4962" s="23"/>
    </row>
    <row r="4963" spans="3:4" x14ac:dyDescent="0.2">
      <c r="C4963" s="23"/>
      <c r="D4963" s="23"/>
    </row>
    <row r="4964" spans="3:4" x14ac:dyDescent="0.2">
      <c r="C4964" s="23"/>
      <c r="D4964" s="23"/>
    </row>
    <row r="4965" spans="3:4" x14ac:dyDescent="0.2">
      <c r="C4965" s="23"/>
      <c r="D4965" s="23"/>
    </row>
    <row r="4966" spans="3:4" x14ac:dyDescent="0.2">
      <c r="C4966" s="23"/>
      <c r="D4966" s="23"/>
    </row>
    <row r="4967" spans="3:4" x14ac:dyDescent="0.2">
      <c r="C4967" s="23"/>
      <c r="D4967" s="23"/>
    </row>
    <row r="4968" spans="3:4" x14ac:dyDescent="0.2">
      <c r="C4968" s="23"/>
      <c r="D4968" s="23"/>
    </row>
    <row r="4969" spans="3:4" x14ac:dyDescent="0.2">
      <c r="C4969" s="23"/>
      <c r="D4969" s="23"/>
    </row>
    <row r="4970" spans="3:4" x14ac:dyDescent="0.2">
      <c r="C4970" s="23"/>
      <c r="D4970" s="23"/>
    </row>
    <row r="4971" spans="3:4" x14ac:dyDescent="0.2">
      <c r="C4971" s="23"/>
      <c r="D4971" s="23"/>
    </row>
    <row r="4972" spans="3:4" x14ac:dyDescent="0.2">
      <c r="C4972" s="23"/>
      <c r="D4972" s="23"/>
    </row>
    <row r="4973" spans="3:4" x14ac:dyDescent="0.2">
      <c r="C4973" s="23"/>
      <c r="D4973" s="23"/>
    </row>
    <row r="4974" spans="3:4" x14ac:dyDescent="0.2">
      <c r="C4974" s="23"/>
      <c r="D4974" s="23"/>
    </row>
    <row r="4975" spans="3:4" x14ac:dyDescent="0.2">
      <c r="C4975" s="23"/>
      <c r="D4975" s="23"/>
    </row>
    <row r="4976" spans="3:4" x14ac:dyDescent="0.2">
      <c r="C4976" s="23"/>
      <c r="D4976" s="23"/>
    </row>
    <row r="4977" spans="3:4" x14ac:dyDescent="0.2">
      <c r="C4977" s="23"/>
      <c r="D4977" s="23"/>
    </row>
    <row r="4978" spans="3:4" x14ac:dyDescent="0.2">
      <c r="C4978" s="23"/>
      <c r="D4978" s="23"/>
    </row>
    <row r="4979" spans="3:4" x14ac:dyDescent="0.2">
      <c r="C4979" s="23"/>
      <c r="D4979" s="23"/>
    </row>
    <row r="4980" spans="3:4" x14ac:dyDescent="0.2">
      <c r="C4980" s="23"/>
      <c r="D4980" s="23"/>
    </row>
    <row r="4981" spans="3:4" x14ac:dyDescent="0.2">
      <c r="C4981" s="23"/>
      <c r="D4981" s="23"/>
    </row>
    <row r="4982" spans="3:4" x14ac:dyDescent="0.2">
      <c r="C4982" s="23"/>
      <c r="D4982" s="23"/>
    </row>
    <row r="4983" spans="3:4" x14ac:dyDescent="0.2">
      <c r="C4983" s="23"/>
      <c r="D4983" s="23"/>
    </row>
    <row r="4984" spans="3:4" x14ac:dyDescent="0.2">
      <c r="C4984" s="23"/>
      <c r="D4984" s="23"/>
    </row>
    <row r="4985" spans="3:4" x14ac:dyDescent="0.2">
      <c r="C4985" s="23"/>
      <c r="D4985" s="23"/>
    </row>
    <row r="4986" spans="3:4" x14ac:dyDescent="0.2">
      <c r="C4986" s="23"/>
      <c r="D4986" s="23"/>
    </row>
    <row r="4987" spans="3:4" x14ac:dyDescent="0.2">
      <c r="C4987" s="23"/>
      <c r="D4987" s="23"/>
    </row>
    <row r="4988" spans="3:4" x14ac:dyDescent="0.2">
      <c r="C4988" s="23"/>
      <c r="D4988" s="23"/>
    </row>
    <row r="4989" spans="3:4" x14ac:dyDescent="0.2">
      <c r="C4989" s="23"/>
      <c r="D4989" s="23"/>
    </row>
    <row r="4990" spans="3:4" x14ac:dyDescent="0.2">
      <c r="C4990" s="23"/>
      <c r="D4990" s="23"/>
    </row>
    <row r="4991" spans="3:4" x14ac:dyDescent="0.2">
      <c r="C4991" s="23"/>
      <c r="D4991" s="23"/>
    </row>
    <row r="4992" spans="3:4" x14ac:dyDescent="0.2">
      <c r="C4992" s="23"/>
      <c r="D4992" s="23"/>
    </row>
    <row r="4993" spans="3:4" x14ac:dyDescent="0.2">
      <c r="C4993" s="23"/>
      <c r="D4993" s="23"/>
    </row>
    <row r="4994" spans="3:4" x14ac:dyDescent="0.2">
      <c r="C4994" s="23"/>
      <c r="D4994" s="23"/>
    </row>
    <row r="4995" spans="3:4" x14ac:dyDescent="0.2">
      <c r="C4995" s="23"/>
      <c r="D4995" s="23"/>
    </row>
    <row r="4996" spans="3:4" x14ac:dyDescent="0.2">
      <c r="C4996" s="23"/>
      <c r="D4996" s="23"/>
    </row>
  </sheetData>
  <conditionalFormatting sqref="AE1">
    <cfRule type="cellIs" dxfId="181" priority="3" operator="equal">
      <formula>"PENDIENTE"</formula>
    </cfRule>
    <cfRule type="cellIs" dxfId="180" priority="4" operator="equal">
      <formula>"ACTIVO"</formula>
    </cfRule>
    <cfRule type="cellIs" dxfId="179" priority="5" operator="equal">
      <formula>"INACTIVO"</formula>
    </cfRule>
  </conditionalFormatting>
  <conditionalFormatting sqref="E961">
    <cfRule type="expression" dxfId="178" priority="2" stopIfTrue="1">
      <formula>ISTEXT($B966)</formula>
    </cfRule>
  </conditionalFormatting>
  <conditionalFormatting sqref="E962">
    <cfRule type="expression" dxfId="177" priority="1" stopIfTrue="1">
      <formula>ISTEXT(#REF!)</formula>
    </cfRule>
  </conditionalFormatting>
  <hyperlinks>
    <hyperlink ref="BG2" r:id="rId1" xr:uid="{00000000-0004-0000-0C00-000000000000}"/>
    <hyperlink ref="BG3:BG693" r:id="rId2" display="faposa@faposa.com.pe" xr:uid="{00000000-0004-0000-0C00-000001000000}"/>
    <hyperlink ref="BG117" r:id="rId3" xr:uid="{00000000-0004-0000-0C00-000002000000}"/>
    <hyperlink ref="BG122" r:id="rId4" xr:uid="{00000000-0004-0000-0C00-000003000000}"/>
    <hyperlink ref="BG126" r:id="rId5" xr:uid="{00000000-0004-0000-0C00-000004000000}"/>
    <hyperlink ref="BG128" r:id="rId6" xr:uid="{00000000-0004-0000-0C00-000005000000}"/>
    <hyperlink ref="BG130" r:id="rId7" xr:uid="{00000000-0004-0000-0C00-000006000000}"/>
    <hyperlink ref="BG132" r:id="rId8" xr:uid="{00000000-0004-0000-0C00-000007000000}"/>
    <hyperlink ref="BG133" r:id="rId9" xr:uid="{00000000-0004-0000-0C00-000008000000}"/>
    <hyperlink ref="BG135" r:id="rId10" xr:uid="{00000000-0004-0000-0C00-000009000000}"/>
    <hyperlink ref="BG136" r:id="rId11" xr:uid="{00000000-0004-0000-0C00-00000A000000}"/>
    <hyperlink ref="BG137" r:id="rId12" xr:uid="{00000000-0004-0000-0C00-00000B000000}"/>
    <hyperlink ref="BG138" r:id="rId13" xr:uid="{00000000-0004-0000-0C00-00000C000000}"/>
    <hyperlink ref="BG139" r:id="rId14" xr:uid="{00000000-0004-0000-0C00-00000D000000}"/>
    <hyperlink ref="BG140" r:id="rId15" xr:uid="{00000000-0004-0000-0C00-00000E000000}"/>
    <hyperlink ref="BG141" r:id="rId16" xr:uid="{00000000-0004-0000-0C00-00000F000000}"/>
    <hyperlink ref="BG143" r:id="rId17" xr:uid="{00000000-0004-0000-0C00-000010000000}"/>
    <hyperlink ref="BG144" r:id="rId18" xr:uid="{00000000-0004-0000-0C00-000011000000}"/>
    <hyperlink ref="BG146" r:id="rId19" xr:uid="{00000000-0004-0000-0C00-000012000000}"/>
    <hyperlink ref="BG147" r:id="rId20" xr:uid="{00000000-0004-0000-0C00-000013000000}"/>
    <hyperlink ref="BG148" r:id="rId21" xr:uid="{00000000-0004-0000-0C00-000014000000}"/>
    <hyperlink ref="BG150" r:id="rId22" xr:uid="{00000000-0004-0000-0C00-000015000000}"/>
    <hyperlink ref="BG155" r:id="rId23" xr:uid="{00000000-0004-0000-0C00-000016000000}"/>
    <hyperlink ref="BG156" r:id="rId24" xr:uid="{00000000-0004-0000-0C00-000017000000}"/>
    <hyperlink ref="BG157" r:id="rId25" xr:uid="{00000000-0004-0000-0C00-000018000000}"/>
    <hyperlink ref="BG158" r:id="rId26" xr:uid="{00000000-0004-0000-0C00-000019000000}"/>
    <hyperlink ref="BG159" r:id="rId27" xr:uid="{00000000-0004-0000-0C00-00001A000000}"/>
    <hyperlink ref="BG160" r:id="rId28" xr:uid="{00000000-0004-0000-0C00-00001B000000}"/>
    <hyperlink ref="BG162" r:id="rId29" xr:uid="{00000000-0004-0000-0C00-00001C000000}"/>
    <hyperlink ref="BG163" r:id="rId30" xr:uid="{00000000-0004-0000-0C00-00001D000000}"/>
    <hyperlink ref="BG164" r:id="rId31" xr:uid="{00000000-0004-0000-0C00-00001E000000}"/>
    <hyperlink ref="BG166" r:id="rId32" xr:uid="{00000000-0004-0000-0C00-00001F000000}"/>
    <hyperlink ref="BG173" r:id="rId33" xr:uid="{00000000-0004-0000-0C00-000020000000}"/>
    <hyperlink ref="BG174" r:id="rId34" xr:uid="{00000000-0004-0000-0C00-000021000000}"/>
    <hyperlink ref="BG169" r:id="rId35" xr:uid="{00000000-0004-0000-0C00-000022000000}"/>
    <hyperlink ref="BG176" r:id="rId36" xr:uid="{00000000-0004-0000-0C00-000023000000}"/>
    <hyperlink ref="BG178" r:id="rId37" xr:uid="{00000000-0004-0000-0C00-000024000000}"/>
    <hyperlink ref="BG179" r:id="rId38" xr:uid="{00000000-0004-0000-0C00-000025000000}"/>
    <hyperlink ref="BG180" r:id="rId39" xr:uid="{00000000-0004-0000-0C00-000026000000}"/>
    <hyperlink ref="BG181" r:id="rId40" xr:uid="{00000000-0004-0000-0C00-000027000000}"/>
    <hyperlink ref="BG184" r:id="rId41" xr:uid="{00000000-0004-0000-0C00-000028000000}"/>
    <hyperlink ref="BG185" r:id="rId42" xr:uid="{00000000-0004-0000-0C00-000029000000}"/>
    <hyperlink ref="BG186" r:id="rId43" xr:uid="{00000000-0004-0000-0C00-00002A000000}"/>
    <hyperlink ref="BG189" r:id="rId44" xr:uid="{00000000-0004-0000-0C00-00002B000000}"/>
    <hyperlink ref="BG191" r:id="rId45" xr:uid="{00000000-0004-0000-0C00-00002C000000}"/>
    <hyperlink ref="BG192" r:id="rId46" xr:uid="{00000000-0004-0000-0C00-00002D000000}"/>
    <hyperlink ref="BG194" r:id="rId47" xr:uid="{00000000-0004-0000-0C00-00002E000000}"/>
    <hyperlink ref="BG195" r:id="rId48" xr:uid="{00000000-0004-0000-0C00-00002F000000}"/>
    <hyperlink ref="BG196" r:id="rId49" xr:uid="{00000000-0004-0000-0C00-000030000000}"/>
    <hyperlink ref="BG199" r:id="rId50" xr:uid="{00000000-0004-0000-0C00-000031000000}"/>
    <hyperlink ref="BG201" r:id="rId51" xr:uid="{00000000-0004-0000-0C00-000032000000}"/>
    <hyperlink ref="BG202" r:id="rId52" xr:uid="{00000000-0004-0000-0C00-000033000000}"/>
    <hyperlink ref="BG203" r:id="rId53" xr:uid="{00000000-0004-0000-0C00-000034000000}"/>
    <hyperlink ref="BG204" r:id="rId54" xr:uid="{00000000-0004-0000-0C00-000035000000}"/>
    <hyperlink ref="BG205" r:id="rId55" xr:uid="{00000000-0004-0000-0C00-000036000000}"/>
    <hyperlink ref="BG206" r:id="rId56" xr:uid="{00000000-0004-0000-0C00-000037000000}"/>
    <hyperlink ref="BG207" r:id="rId57" xr:uid="{00000000-0004-0000-0C00-000038000000}"/>
    <hyperlink ref="BG208" r:id="rId58" xr:uid="{00000000-0004-0000-0C00-000039000000}"/>
    <hyperlink ref="BG209" r:id="rId59" xr:uid="{00000000-0004-0000-0C00-00003A000000}"/>
    <hyperlink ref="BG212" r:id="rId60" xr:uid="{00000000-0004-0000-0C00-00003B000000}"/>
    <hyperlink ref="BG213" r:id="rId61" xr:uid="{00000000-0004-0000-0C00-00003C000000}"/>
    <hyperlink ref="BG214" r:id="rId62" xr:uid="{00000000-0004-0000-0C00-00003D000000}"/>
    <hyperlink ref="BG217" r:id="rId63" xr:uid="{00000000-0004-0000-0C00-00003E000000}"/>
    <hyperlink ref="BG218" r:id="rId64" xr:uid="{00000000-0004-0000-0C00-00003F000000}"/>
    <hyperlink ref="BG220" r:id="rId65" xr:uid="{00000000-0004-0000-0C00-000040000000}"/>
    <hyperlink ref="BG221" r:id="rId66" xr:uid="{00000000-0004-0000-0C00-000041000000}"/>
    <hyperlink ref="BG225" r:id="rId67" xr:uid="{00000000-0004-0000-0C00-000042000000}"/>
    <hyperlink ref="BG226" r:id="rId68" xr:uid="{00000000-0004-0000-0C00-000043000000}"/>
    <hyperlink ref="BG227" r:id="rId69" xr:uid="{00000000-0004-0000-0C00-000044000000}"/>
    <hyperlink ref="BG228" r:id="rId70" xr:uid="{00000000-0004-0000-0C00-000045000000}"/>
    <hyperlink ref="BG230" r:id="rId71" xr:uid="{00000000-0004-0000-0C00-000046000000}"/>
    <hyperlink ref="BG231" r:id="rId72" xr:uid="{00000000-0004-0000-0C00-000047000000}"/>
    <hyperlink ref="BG235" r:id="rId73" xr:uid="{00000000-0004-0000-0C00-000048000000}"/>
    <hyperlink ref="BG236" r:id="rId74" xr:uid="{00000000-0004-0000-0C00-000049000000}"/>
    <hyperlink ref="BG238" r:id="rId75" xr:uid="{00000000-0004-0000-0C00-00004A000000}"/>
    <hyperlink ref="BG239" r:id="rId76" xr:uid="{00000000-0004-0000-0C00-00004B000000}"/>
    <hyperlink ref="BG240" r:id="rId77" xr:uid="{00000000-0004-0000-0C00-00004C000000}"/>
    <hyperlink ref="BG241" r:id="rId78" xr:uid="{00000000-0004-0000-0C00-00004D000000}"/>
    <hyperlink ref="BG242" r:id="rId79" xr:uid="{00000000-0004-0000-0C00-00004E000000}"/>
    <hyperlink ref="BG250" r:id="rId80" xr:uid="{00000000-0004-0000-0C00-00004F000000}"/>
    <hyperlink ref="BG251" r:id="rId81" xr:uid="{00000000-0004-0000-0C00-000050000000}"/>
    <hyperlink ref="BG249" r:id="rId82" xr:uid="{00000000-0004-0000-0C00-000051000000}"/>
    <hyperlink ref="BG253" r:id="rId83" xr:uid="{00000000-0004-0000-0C00-000052000000}"/>
    <hyperlink ref="BG255" r:id="rId84" xr:uid="{00000000-0004-0000-0C00-000053000000}"/>
    <hyperlink ref="BG256" r:id="rId85" xr:uid="{00000000-0004-0000-0C00-000054000000}"/>
    <hyperlink ref="BG257" r:id="rId86" xr:uid="{00000000-0004-0000-0C00-000055000000}"/>
    <hyperlink ref="BG258" r:id="rId87" xr:uid="{00000000-0004-0000-0C00-000056000000}"/>
    <hyperlink ref="BG260" r:id="rId88" xr:uid="{00000000-0004-0000-0C00-000057000000}"/>
    <hyperlink ref="BG261" r:id="rId89" xr:uid="{00000000-0004-0000-0C00-000058000000}"/>
    <hyperlink ref="BG262" r:id="rId90" xr:uid="{00000000-0004-0000-0C00-000059000000}"/>
    <hyperlink ref="BG265" r:id="rId91" xr:uid="{00000000-0004-0000-0C00-00005A000000}"/>
    <hyperlink ref="BG266" r:id="rId92" xr:uid="{00000000-0004-0000-0C00-00005B000000}"/>
    <hyperlink ref="BG268" r:id="rId93" xr:uid="{00000000-0004-0000-0C00-00005C000000}"/>
    <hyperlink ref="BG269" r:id="rId94" xr:uid="{00000000-0004-0000-0C00-00005D000000}"/>
    <hyperlink ref="BG270" r:id="rId95" xr:uid="{00000000-0004-0000-0C00-00005E000000}"/>
    <hyperlink ref="BG273" r:id="rId96" xr:uid="{00000000-0004-0000-0C00-00005F000000}"/>
    <hyperlink ref="BG274" r:id="rId97" xr:uid="{00000000-0004-0000-0C00-000060000000}"/>
    <hyperlink ref="BG275" r:id="rId98" xr:uid="{00000000-0004-0000-0C00-000061000000}"/>
    <hyperlink ref="BG276" r:id="rId99" xr:uid="{00000000-0004-0000-0C00-000062000000}"/>
    <hyperlink ref="BG277" r:id="rId100" xr:uid="{00000000-0004-0000-0C00-000063000000}"/>
    <hyperlink ref="BG279" r:id="rId101" xr:uid="{00000000-0004-0000-0C00-000064000000}"/>
    <hyperlink ref="BG280" r:id="rId102" xr:uid="{00000000-0004-0000-0C00-000065000000}"/>
    <hyperlink ref="BG281" r:id="rId103" xr:uid="{00000000-0004-0000-0C00-000066000000}"/>
    <hyperlink ref="BG282" r:id="rId104" xr:uid="{00000000-0004-0000-0C00-000067000000}"/>
    <hyperlink ref="BG283" r:id="rId105" xr:uid="{00000000-0004-0000-0C00-000068000000}"/>
    <hyperlink ref="BG284" r:id="rId106" xr:uid="{00000000-0004-0000-0C00-000069000000}"/>
    <hyperlink ref="BG286" r:id="rId107" xr:uid="{00000000-0004-0000-0C00-00006A000000}"/>
    <hyperlink ref="BG287" r:id="rId108" xr:uid="{00000000-0004-0000-0C00-00006B000000}"/>
    <hyperlink ref="BG288" r:id="rId109" xr:uid="{00000000-0004-0000-0C00-00006C000000}"/>
    <hyperlink ref="BG290" r:id="rId110" xr:uid="{00000000-0004-0000-0C00-00006D000000}"/>
    <hyperlink ref="BG291" r:id="rId111" xr:uid="{00000000-0004-0000-0C00-00006E000000}"/>
    <hyperlink ref="BG292" r:id="rId112" xr:uid="{00000000-0004-0000-0C00-00006F000000}"/>
    <hyperlink ref="BG293" r:id="rId113" xr:uid="{00000000-0004-0000-0C00-000070000000}"/>
    <hyperlink ref="BG294" r:id="rId114" xr:uid="{00000000-0004-0000-0C00-000071000000}"/>
    <hyperlink ref="BG295" r:id="rId115" xr:uid="{00000000-0004-0000-0C00-000072000000}"/>
    <hyperlink ref="BG296" r:id="rId116" xr:uid="{00000000-0004-0000-0C00-000073000000}"/>
    <hyperlink ref="BG297" r:id="rId117" xr:uid="{00000000-0004-0000-0C00-000074000000}"/>
    <hyperlink ref="BG298" r:id="rId118" xr:uid="{00000000-0004-0000-0C00-000075000000}"/>
    <hyperlink ref="BG299" r:id="rId119" xr:uid="{00000000-0004-0000-0C00-000076000000}"/>
    <hyperlink ref="BG300" r:id="rId120" xr:uid="{00000000-0004-0000-0C00-000077000000}"/>
    <hyperlink ref="BG301" r:id="rId121" xr:uid="{00000000-0004-0000-0C00-000078000000}"/>
    <hyperlink ref="BG302" r:id="rId122" xr:uid="{00000000-0004-0000-0C00-000079000000}"/>
    <hyperlink ref="BG304" r:id="rId123" xr:uid="{00000000-0004-0000-0C00-00007A000000}"/>
    <hyperlink ref="BG307" r:id="rId124" xr:uid="{00000000-0004-0000-0C00-00007B000000}"/>
    <hyperlink ref="BG308" r:id="rId125" xr:uid="{00000000-0004-0000-0C00-00007C000000}"/>
    <hyperlink ref="BG310" r:id="rId126" xr:uid="{00000000-0004-0000-0C00-00007D000000}"/>
    <hyperlink ref="BG311" r:id="rId127" xr:uid="{00000000-0004-0000-0C00-00007E000000}"/>
    <hyperlink ref="BG315" r:id="rId128" xr:uid="{00000000-0004-0000-0C00-00007F000000}"/>
    <hyperlink ref="BG316" r:id="rId129" xr:uid="{00000000-0004-0000-0C00-000080000000}"/>
    <hyperlink ref="BG317" r:id="rId130" xr:uid="{00000000-0004-0000-0C00-000081000000}"/>
    <hyperlink ref="BG319" r:id="rId131" xr:uid="{00000000-0004-0000-0C00-000082000000}"/>
    <hyperlink ref="BG320" r:id="rId132" xr:uid="{00000000-0004-0000-0C00-000083000000}"/>
    <hyperlink ref="BG321" r:id="rId133" xr:uid="{00000000-0004-0000-0C00-000084000000}"/>
    <hyperlink ref="BG322" r:id="rId134" xr:uid="{00000000-0004-0000-0C00-000085000000}"/>
    <hyperlink ref="BG323" r:id="rId135" xr:uid="{00000000-0004-0000-0C00-000086000000}"/>
    <hyperlink ref="BG324" r:id="rId136" xr:uid="{00000000-0004-0000-0C00-000087000000}"/>
    <hyperlink ref="BG327" r:id="rId137" xr:uid="{00000000-0004-0000-0C00-000088000000}"/>
    <hyperlink ref="BG328" r:id="rId138" xr:uid="{00000000-0004-0000-0C00-000089000000}"/>
    <hyperlink ref="BG330" r:id="rId139" xr:uid="{00000000-0004-0000-0C00-00008A000000}"/>
    <hyperlink ref="BG334" r:id="rId140" xr:uid="{00000000-0004-0000-0C00-00008B000000}"/>
    <hyperlink ref="BG335" r:id="rId141" xr:uid="{00000000-0004-0000-0C00-00008C000000}"/>
    <hyperlink ref="BG337" r:id="rId142" xr:uid="{00000000-0004-0000-0C00-00008D000000}"/>
    <hyperlink ref="BG338" r:id="rId143" xr:uid="{00000000-0004-0000-0C00-00008E000000}"/>
    <hyperlink ref="BG339" r:id="rId144" xr:uid="{00000000-0004-0000-0C00-00008F000000}"/>
    <hyperlink ref="BG342" r:id="rId145" xr:uid="{00000000-0004-0000-0C00-000090000000}"/>
    <hyperlink ref="BG343" r:id="rId146" xr:uid="{00000000-0004-0000-0C00-000091000000}"/>
    <hyperlink ref="BG346" r:id="rId147" xr:uid="{00000000-0004-0000-0C00-000092000000}"/>
    <hyperlink ref="BG347" r:id="rId148" xr:uid="{00000000-0004-0000-0C00-000093000000}"/>
    <hyperlink ref="BG348" r:id="rId149" xr:uid="{00000000-0004-0000-0C00-000094000000}"/>
    <hyperlink ref="BG350" r:id="rId150" xr:uid="{00000000-0004-0000-0C00-000095000000}"/>
    <hyperlink ref="BG352" r:id="rId151" xr:uid="{00000000-0004-0000-0C00-000096000000}"/>
    <hyperlink ref="BG355" r:id="rId152" xr:uid="{00000000-0004-0000-0C00-000097000000}"/>
    <hyperlink ref="BG357" r:id="rId153" xr:uid="{00000000-0004-0000-0C00-000098000000}"/>
    <hyperlink ref="BG358" r:id="rId154" xr:uid="{00000000-0004-0000-0C00-000099000000}"/>
    <hyperlink ref="BG360" r:id="rId155" xr:uid="{00000000-0004-0000-0C00-00009A000000}"/>
    <hyperlink ref="BG361" r:id="rId156" xr:uid="{00000000-0004-0000-0C00-00009B000000}"/>
    <hyperlink ref="BG362" r:id="rId157" xr:uid="{00000000-0004-0000-0C00-00009C000000}"/>
    <hyperlink ref="BG363" r:id="rId158" xr:uid="{00000000-0004-0000-0C00-00009D000000}"/>
    <hyperlink ref="BG365" r:id="rId159" xr:uid="{00000000-0004-0000-0C00-00009E000000}"/>
    <hyperlink ref="BG366" r:id="rId160" xr:uid="{00000000-0004-0000-0C00-00009F000000}"/>
    <hyperlink ref="BG367" r:id="rId161" xr:uid="{00000000-0004-0000-0C00-0000A0000000}"/>
    <hyperlink ref="BG368" r:id="rId162" xr:uid="{00000000-0004-0000-0C00-0000A1000000}"/>
    <hyperlink ref="BG369" r:id="rId163" xr:uid="{00000000-0004-0000-0C00-0000A2000000}"/>
    <hyperlink ref="BG370" r:id="rId164" xr:uid="{00000000-0004-0000-0C00-0000A3000000}"/>
    <hyperlink ref="BG371" r:id="rId165" xr:uid="{00000000-0004-0000-0C00-0000A4000000}"/>
    <hyperlink ref="BG372" r:id="rId166" xr:uid="{00000000-0004-0000-0C00-0000A5000000}"/>
    <hyperlink ref="BG373" r:id="rId167" xr:uid="{00000000-0004-0000-0C00-0000A6000000}"/>
    <hyperlink ref="BG375" r:id="rId168" xr:uid="{00000000-0004-0000-0C00-0000A7000000}"/>
    <hyperlink ref="BG376" r:id="rId169" xr:uid="{00000000-0004-0000-0C00-0000A8000000}"/>
    <hyperlink ref="BG377" r:id="rId170" xr:uid="{00000000-0004-0000-0C00-0000A9000000}"/>
    <hyperlink ref="BG378" r:id="rId171" xr:uid="{00000000-0004-0000-0C00-0000AA000000}"/>
    <hyperlink ref="BG380" r:id="rId172" xr:uid="{00000000-0004-0000-0C00-0000AB000000}"/>
    <hyperlink ref="BG382" r:id="rId173" xr:uid="{00000000-0004-0000-0C00-0000AC000000}"/>
    <hyperlink ref="BG383" r:id="rId174" xr:uid="{00000000-0004-0000-0C00-0000AD000000}"/>
    <hyperlink ref="BG384" r:id="rId175" xr:uid="{00000000-0004-0000-0C00-0000AE000000}"/>
    <hyperlink ref="BG386" r:id="rId176" xr:uid="{00000000-0004-0000-0C00-0000AF000000}"/>
    <hyperlink ref="BG388" r:id="rId177" xr:uid="{00000000-0004-0000-0C00-0000B0000000}"/>
    <hyperlink ref="BG392" r:id="rId178" xr:uid="{00000000-0004-0000-0C00-0000B1000000}"/>
    <hyperlink ref="BG393" r:id="rId179" xr:uid="{00000000-0004-0000-0C00-0000B2000000}"/>
    <hyperlink ref="BG394" r:id="rId180" xr:uid="{00000000-0004-0000-0C00-0000B3000000}"/>
    <hyperlink ref="BG395" r:id="rId181" xr:uid="{00000000-0004-0000-0C00-0000B4000000}"/>
    <hyperlink ref="BG396" r:id="rId182" xr:uid="{00000000-0004-0000-0C00-0000B5000000}"/>
    <hyperlink ref="BG397" r:id="rId183" xr:uid="{00000000-0004-0000-0C00-0000B6000000}"/>
    <hyperlink ref="BG399" r:id="rId184" xr:uid="{00000000-0004-0000-0C00-0000B7000000}"/>
    <hyperlink ref="BG402" r:id="rId185" xr:uid="{00000000-0004-0000-0C00-0000B8000000}"/>
    <hyperlink ref="BG403" r:id="rId186" xr:uid="{00000000-0004-0000-0C00-0000B9000000}"/>
    <hyperlink ref="BG404" r:id="rId187" xr:uid="{00000000-0004-0000-0C00-0000BA000000}"/>
    <hyperlink ref="BG406" r:id="rId188" xr:uid="{00000000-0004-0000-0C00-0000BB000000}"/>
    <hyperlink ref="BG407" r:id="rId189" xr:uid="{00000000-0004-0000-0C00-0000BC000000}"/>
    <hyperlink ref="BG408" r:id="rId190" xr:uid="{00000000-0004-0000-0C00-0000BD000000}"/>
    <hyperlink ref="BG409" r:id="rId191" xr:uid="{00000000-0004-0000-0C00-0000BE000000}"/>
    <hyperlink ref="BG410" r:id="rId192" xr:uid="{00000000-0004-0000-0C00-0000BF000000}"/>
    <hyperlink ref="BG412" r:id="rId193" xr:uid="{00000000-0004-0000-0C00-0000C0000000}"/>
    <hyperlink ref="BG413" r:id="rId194" xr:uid="{00000000-0004-0000-0C00-0000C1000000}"/>
    <hyperlink ref="BG415" r:id="rId195" xr:uid="{00000000-0004-0000-0C00-0000C2000000}"/>
    <hyperlink ref="BG416" r:id="rId196" xr:uid="{00000000-0004-0000-0C00-0000C3000000}"/>
    <hyperlink ref="BG417" r:id="rId197" xr:uid="{00000000-0004-0000-0C00-0000C4000000}"/>
    <hyperlink ref="BG419" r:id="rId198" xr:uid="{00000000-0004-0000-0C00-0000C5000000}"/>
    <hyperlink ref="BG421" r:id="rId199" xr:uid="{00000000-0004-0000-0C00-0000C6000000}"/>
    <hyperlink ref="BG422" r:id="rId200" xr:uid="{00000000-0004-0000-0C00-0000C7000000}"/>
    <hyperlink ref="BG425" r:id="rId201" xr:uid="{00000000-0004-0000-0C00-0000C8000000}"/>
    <hyperlink ref="BG428" r:id="rId202" xr:uid="{00000000-0004-0000-0C00-0000C9000000}"/>
    <hyperlink ref="BG429" r:id="rId203" xr:uid="{00000000-0004-0000-0C00-0000CA000000}"/>
    <hyperlink ref="BG430" r:id="rId204" xr:uid="{00000000-0004-0000-0C00-0000CB000000}"/>
    <hyperlink ref="BG433" r:id="rId205" xr:uid="{00000000-0004-0000-0C00-0000CC000000}"/>
    <hyperlink ref="BG435" r:id="rId206" xr:uid="{00000000-0004-0000-0C00-0000CD000000}"/>
    <hyperlink ref="BG436" r:id="rId207" xr:uid="{00000000-0004-0000-0C00-0000CE000000}"/>
    <hyperlink ref="BG439" r:id="rId208" xr:uid="{00000000-0004-0000-0C00-0000CF000000}"/>
    <hyperlink ref="BG441" r:id="rId209" xr:uid="{00000000-0004-0000-0C00-0000D0000000}"/>
    <hyperlink ref="BG443" r:id="rId210" xr:uid="{00000000-0004-0000-0C00-0000D1000000}"/>
    <hyperlink ref="BG444" r:id="rId211" xr:uid="{00000000-0004-0000-0C00-0000D2000000}"/>
    <hyperlink ref="BG445" r:id="rId212" xr:uid="{00000000-0004-0000-0C00-0000D3000000}"/>
    <hyperlink ref="BG447" r:id="rId213" xr:uid="{00000000-0004-0000-0C00-0000D4000000}"/>
    <hyperlink ref="BG448" r:id="rId214" xr:uid="{00000000-0004-0000-0C00-0000D5000000}"/>
    <hyperlink ref="BG451" r:id="rId215" xr:uid="{00000000-0004-0000-0C00-0000D6000000}"/>
    <hyperlink ref="BG456" r:id="rId216" xr:uid="{00000000-0004-0000-0C00-0000D7000000}"/>
    <hyperlink ref="BG457" r:id="rId217" xr:uid="{00000000-0004-0000-0C00-0000D8000000}"/>
    <hyperlink ref="BG460" r:id="rId218" xr:uid="{00000000-0004-0000-0C00-0000D9000000}"/>
    <hyperlink ref="BG461" r:id="rId219" xr:uid="{00000000-0004-0000-0C00-0000DA000000}"/>
    <hyperlink ref="BG462" r:id="rId220" xr:uid="{00000000-0004-0000-0C00-0000DB000000}"/>
    <hyperlink ref="BG464" r:id="rId221" xr:uid="{00000000-0004-0000-0C00-0000DC000000}"/>
    <hyperlink ref="BG467" r:id="rId222" xr:uid="{00000000-0004-0000-0C00-0000DD000000}"/>
    <hyperlink ref="BG468" r:id="rId223" xr:uid="{00000000-0004-0000-0C00-0000DE000000}"/>
    <hyperlink ref="BG470" r:id="rId224" xr:uid="{00000000-0004-0000-0C00-0000DF000000}"/>
    <hyperlink ref="BG471" r:id="rId225" xr:uid="{00000000-0004-0000-0C00-0000E0000000}"/>
    <hyperlink ref="BG473" r:id="rId226" xr:uid="{00000000-0004-0000-0C00-0000E1000000}"/>
    <hyperlink ref="BG477" r:id="rId227" xr:uid="{00000000-0004-0000-0C00-0000E2000000}"/>
    <hyperlink ref="BG478" r:id="rId228" xr:uid="{00000000-0004-0000-0C00-0000E3000000}"/>
    <hyperlink ref="BG480" r:id="rId229" xr:uid="{00000000-0004-0000-0C00-0000E4000000}"/>
    <hyperlink ref="BG483" r:id="rId230" xr:uid="{00000000-0004-0000-0C00-0000E5000000}"/>
    <hyperlink ref="BG486" r:id="rId231" xr:uid="{00000000-0004-0000-0C00-0000E6000000}"/>
    <hyperlink ref="BG487" r:id="rId232" xr:uid="{00000000-0004-0000-0C00-0000E7000000}"/>
    <hyperlink ref="BG491" r:id="rId233" xr:uid="{00000000-0004-0000-0C00-0000E8000000}"/>
    <hyperlink ref="BG493" r:id="rId234" xr:uid="{00000000-0004-0000-0C00-0000E9000000}"/>
    <hyperlink ref="BG494" r:id="rId235" xr:uid="{00000000-0004-0000-0C00-0000EA000000}"/>
    <hyperlink ref="BG496" r:id="rId236" xr:uid="{00000000-0004-0000-0C00-0000EB000000}"/>
    <hyperlink ref="BG498" r:id="rId237" xr:uid="{00000000-0004-0000-0C00-0000EC000000}"/>
    <hyperlink ref="BG499" r:id="rId238" xr:uid="{00000000-0004-0000-0C00-0000ED000000}"/>
    <hyperlink ref="BG501" r:id="rId239" xr:uid="{00000000-0004-0000-0C00-0000EE000000}"/>
    <hyperlink ref="BG503" r:id="rId240" xr:uid="{00000000-0004-0000-0C00-0000EF000000}"/>
    <hyperlink ref="BG504" r:id="rId241" xr:uid="{00000000-0004-0000-0C00-0000F0000000}"/>
    <hyperlink ref="BG506" r:id="rId242" xr:uid="{00000000-0004-0000-0C00-0000F1000000}"/>
    <hyperlink ref="BG507" r:id="rId243" xr:uid="{00000000-0004-0000-0C00-0000F2000000}"/>
    <hyperlink ref="BG510" r:id="rId244" xr:uid="{00000000-0004-0000-0C00-0000F3000000}"/>
    <hyperlink ref="BG511" r:id="rId245" xr:uid="{00000000-0004-0000-0C00-0000F4000000}"/>
    <hyperlink ref="BG512" r:id="rId246" xr:uid="{00000000-0004-0000-0C00-0000F5000000}"/>
    <hyperlink ref="BG513" r:id="rId247" xr:uid="{00000000-0004-0000-0C00-0000F6000000}"/>
    <hyperlink ref="BG515" r:id="rId248" xr:uid="{00000000-0004-0000-0C00-0000F7000000}"/>
    <hyperlink ref="BG519" r:id="rId249" xr:uid="{00000000-0004-0000-0C00-0000F8000000}"/>
    <hyperlink ref="BG520" r:id="rId250" xr:uid="{00000000-0004-0000-0C00-0000F9000000}"/>
    <hyperlink ref="BG521" r:id="rId251" xr:uid="{00000000-0004-0000-0C00-0000FA000000}"/>
    <hyperlink ref="BG522" r:id="rId252" xr:uid="{00000000-0004-0000-0C00-0000FB000000}"/>
    <hyperlink ref="BG523" r:id="rId253" xr:uid="{00000000-0004-0000-0C00-0000FC000000}"/>
    <hyperlink ref="BG524" r:id="rId254" xr:uid="{00000000-0004-0000-0C00-0000FD000000}"/>
    <hyperlink ref="BG527" r:id="rId255" xr:uid="{00000000-0004-0000-0C00-0000FE000000}"/>
    <hyperlink ref="BG528" r:id="rId256" xr:uid="{00000000-0004-0000-0C00-0000FF000000}"/>
    <hyperlink ref="BG529" r:id="rId257" xr:uid="{00000000-0004-0000-0C00-000000010000}"/>
    <hyperlink ref="BG530" r:id="rId258" xr:uid="{00000000-0004-0000-0C00-000001010000}"/>
    <hyperlink ref="BG532" r:id="rId259" xr:uid="{00000000-0004-0000-0C00-000002010000}"/>
    <hyperlink ref="BG536" r:id="rId260" xr:uid="{00000000-0004-0000-0C00-000003010000}"/>
    <hyperlink ref="BG537" r:id="rId261" xr:uid="{00000000-0004-0000-0C00-000004010000}"/>
    <hyperlink ref="BG540" r:id="rId262" xr:uid="{00000000-0004-0000-0C00-000005010000}"/>
    <hyperlink ref="BG538" r:id="rId263" xr:uid="{00000000-0004-0000-0C00-000006010000}"/>
    <hyperlink ref="BG539" r:id="rId264" xr:uid="{00000000-0004-0000-0C00-000007010000}"/>
    <hyperlink ref="BG542" r:id="rId265" xr:uid="{00000000-0004-0000-0C00-000008010000}"/>
    <hyperlink ref="BG543" r:id="rId266" xr:uid="{00000000-0004-0000-0C00-000009010000}"/>
    <hyperlink ref="BG544" r:id="rId267" xr:uid="{00000000-0004-0000-0C00-00000A010000}"/>
    <hyperlink ref="BG545" r:id="rId268" xr:uid="{00000000-0004-0000-0C00-00000B010000}"/>
    <hyperlink ref="BG546" r:id="rId269" xr:uid="{00000000-0004-0000-0C00-00000C010000}"/>
    <hyperlink ref="BG547" r:id="rId270" xr:uid="{00000000-0004-0000-0C00-00000D010000}"/>
    <hyperlink ref="BG548" r:id="rId271" xr:uid="{00000000-0004-0000-0C00-00000E010000}"/>
    <hyperlink ref="BG550" r:id="rId272" xr:uid="{00000000-0004-0000-0C00-00000F010000}"/>
    <hyperlink ref="BG553" r:id="rId273" xr:uid="{00000000-0004-0000-0C00-000010010000}"/>
    <hyperlink ref="BG556" r:id="rId274" xr:uid="{00000000-0004-0000-0C00-000011010000}"/>
    <hyperlink ref="BG558" r:id="rId275" xr:uid="{00000000-0004-0000-0C00-000012010000}"/>
    <hyperlink ref="BG559" r:id="rId276" xr:uid="{00000000-0004-0000-0C00-000013010000}"/>
    <hyperlink ref="BG560" r:id="rId277" xr:uid="{00000000-0004-0000-0C00-000014010000}"/>
    <hyperlink ref="BG570" r:id="rId278" xr:uid="{00000000-0004-0000-0C00-000015010000}"/>
    <hyperlink ref="BG574" r:id="rId279" xr:uid="{00000000-0004-0000-0C00-000016010000}"/>
    <hyperlink ref="BG577" r:id="rId280" xr:uid="{00000000-0004-0000-0C00-000017010000}"/>
    <hyperlink ref="BG580" r:id="rId281" xr:uid="{00000000-0004-0000-0C00-000018010000}"/>
    <hyperlink ref="BG582" r:id="rId282" xr:uid="{00000000-0004-0000-0C00-000019010000}"/>
    <hyperlink ref="BG583" r:id="rId283" xr:uid="{00000000-0004-0000-0C00-00001A010000}"/>
    <hyperlink ref="BG584" r:id="rId284" xr:uid="{00000000-0004-0000-0C00-00001B010000}"/>
    <hyperlink ref="BG585" r:id="rId285" xr:uid="{00000000-0004-0000-0C00-00001C010000}"/>
    <hyperlink ref="BG586" r:id="rId286" xr:uid="{00000000-0004-0000-0C00-00001D010000}"/>
    <hyperlink ref="BG587" r:id="rId287" xr:uid="{00000000-0004-0000-0C00-00001E010000}"/>
    <hyperlink ref="BG588" r:id="rId288" xr:uid="{00000000-0004-0000-0C00-00001F010000}"/>
    <hyperlink ref="BG589" r:id="rId289" xr:uid="{00000000-0004-0000-0C00-000020010000}"/>
    <hyperlink ref="BG590" r:id="rId290" xr:uid="{00000000-0004-0000-0C00-000021010000}"/>
    <hyperlink ref="BG592" r:id="rId291" xr:uid="{00000000-0004-0000-0C00-000022010000}"/>
    <hyperlink ref="BG593" r:id="rId292" xr:uid="{00000000-0004-0000-0C00-000023010000}"/>
    <hyperlink ref="BG596" r:id="rId293" xr:uid="{00000000-0004-0000-0C00-000024010000}"/>
    <hyperlink ref="BG597" r:id="rId294" xr:uid="{00000000-0004-0000-0C00-000025010000}"/>
    <hyperlink ref="BG598" r:id="rId295" xr:uid="{00000000-0004-0000-0C00-000026010000}"/>
    <hyperlink ref="BG599" r:id="rId296" xr:uid="{00000000-0004-0000-0C00-000027010000}"/>
    <hyperlink ref="BG600" r:id="rId297" xr:uid="{00000000-0004-0000-0C00-000028010000}"/>
    <hyperlink ref="BG602" r:id="rId298" xr:uid="{00000000-0004-0000-0C00-000029010000}"/>
    <hyperlink ref="BG605" r:id="rId299" xr:uid="{00000000-0004-0000-0C00-00002A010000}"/>
    <hyperlink ref="BG607" r:id="rId300" xr:uid="{00000000-0004-0000-0C00-00002B010000}"/>
    <hyperlink ref="BG608" r:id="rId301" xr:uid="{00000000-0004-0000-0C00-00002C010000}"/>
    <hyperlink ref="BG609" r:id="rId302" xr:uid="{00000000-0004-0000-0C00-00002D010000}"/>
    <hyperlink ref="BG611" r:id="rId303" xr:uid="{00000000-0004-0000-0C00-00002E010000}"/>
    <hyperlink ref="BG612" r:id="rId304" xr:uid="{00000000-0004-0000-0C00-00002F010000}"/>
    <hyperlink ref="BG613" r:id="rId305" xr:uid="{00000000-0004-0000-0C00-000030010000}"/>
    <hyperlink ref="BG615" r:id="rId306" xr:uid="{00000000-0004-0000-0C00-000031010000}"/>
    <hyperlink ref="BG616" r:id="rId307" xr:uid="{00000000-0004-0000-0C00-000032010000}"/>
    <hyperlink ref="BG619" r:id="rId308" xr:uid="{00000000-0004-0000-0C00-000033010000}"/>
    <hyperlink ref="BG620" r:id="rId309" xr:uid="{00000000-0004-0000-0C00-000034010000}"/>
    <hyperlink ref="BG622" r:id="rId310" xr:uid="{00000000-0004-0000-0C00-000035010000}"/>
    <hyperlink ref="BG623" r:id="rId311" xr:uid="{00000000-0004-0000-0C00-000036010000}"/>
    <hyperlink ref="BG624" r:id="rId312" xr:uid="{00000000-0004-0000-0C00-000037010000}"/>
    <hyperlink ref="BG625" r:id="rId313" xr:uid="{00000000-0004-0000-0C00-000038010000}"/>
    <hyperlink ref="BG627" r:id="rId314" xr:uid="{00000000-0004-0000-0C00-000039010000}"/>
    <hyperlink ref="BG628" r:id="rId315" xr:uid="{00000000-0004-0000-0C00-00003A010000}"/>
    <hyperlink ref="BG629" r:id="rId316" xr:uid="{00000000-0004-0000-0C00-00003B010000}"/>
    <hyperlink ref="BG630" r:id="rId317" xr:uid="{00000000-0004-0000-0C00-00003C010000}"/>
    <hyperlink ref="BG631" r:id="rId318" xr:uid="{00000000-0004-0000-0C00-00003D010000}"/>
    <hyperlink ref="BG632" r:id="rId319" xr:uid="{00000000-0004-0000-0C00-00003E010000}"/>
    <hyperlink ref="BG633" r:id="rId320" xr:uid="{00000000-0004-0000-0C00-00003F010000}"/>
    <hyperlink ref="BG634" r:id="rId321" xr:uid="{00000000-0004-0000-0C00-000040010000}"/>
    <hyperlink ref="BG635" r:id="rId322" xr:uid="{00000000-0004-0000-0C00-000041010000}"/>
    <hyperlink ref="BG636" r:id="rId323" xr:uid="{00000000-0004-0000-0C00-000042010000}"/>
    <hyperlink ref="BG639" r:id="rId324" xr:uid="{00000000-0004-0000-0C00-000043010000}"/>
    <hyperlink ref="BG646" r:id="rId325" xr:uid="{00000000-0004-0000-0C00-000044010000}"/>
    <hyperlink ref="BG647" r:id="rId326" xr:uid="{00000000-0004-0000-0C00-000045010000}"/>
    <hyperlink ref="BG649" r:id="rId327" xr:uid="{00000000-0004-0000-0C00-000046010000}"/>
    <hyperlink ref="BG652" r:id="rId328" xr:uid="{00000000-0004-0000-0C00-000047010000}"/>
    <hyperlink ref="BG653" r:id="rId329" xr:uid="{00000000-0004-0000-0C00-000048010000}"/>
    <hyperlink ref="BG654" r:id="rId330" xr:uid="{00000000-0004-0000-0C00-000049010000}"/>
    <hyperlink ref="BG656" r:id="rId331" xr:uid="{00000000-0004-0000-0C00-00004A010000}"/>
    <hyperlink ref="BG657" r:id="rId332" xr:uid="{00000000-0004-0000-0C00-00004B010000}"/>
    <hyperlink ref="BG658" r:id="rId333" xr:uid="{00000000-0004-0000-0C00-00004C010000}"/>
    <hyperlink ref="BG659" r:id="rId334" xr:uid="{00000000-0004-0000-0C00-00004D010000}"/>
    <hyperlink ref="BG663" r:id="rId335" xr:uid="{00000000-0004-0000-0C00-00004E010000}"/>
    <hyperlink ref="BG664" r:id="rId336" xr:uid="{00000000-0004-0000-0C00-00004F010000}"/>
    <hyperlink ref="BG665" r:id="rId337" xr:uid="{00000000-0004-0000-0C00-000050010000}"/>
    <hyperlink ref="BG675" r:id="rId338" xr:uid="{00000000-0004-0000-0C00-000051010000}"/>
    <hyperlink ref="BG677" r:id="rId339" xr:uid="{00000000-0004-0000-0C00-000052010000}"/>
    <hyperlink ref="BG679" r:id="rId340" xr:uid="{00000000-0004-0000-0C00-000053010000}"/>
    <hyperlink ref="BG680" r:id="rId341" xr:uid="{00000000-0004-0000-0C00-000054010000}"/>
    <hyperlink ref="BG681" r:id="rId342" xr:uid="{00000000-0004-0000-0C00-000055010000}"/>
    <hyperlink ref="BG682" r:id="rId343" xr:uid="{00000000-0004-0000-0C00-000056010000}"/>
    <hyperlink ref="BG683" r:id="rId344" xr:uid="{00000000-0004-0000-0C00-000057010000}"/>
    <hyperlink ref="BG684" r:id="rId345" xr:uid="{00000000-0004-0000-0C00-000058010000}"/>
    <hyperlink ref="BG686" r:id="rId346" xr:uid="{00000000-0004-0000-0C00-000059010000}"/>
    <hyperlink ref="BG691" r:id="rId347" xr:uid="{00000000-0004-0000-0C00-00005A010000}"/>
    <hyperlink ref="BG692" r:id="rId348" xr:uid="{00000000-0004-0000-0C00-00005B010000}"/>
    <hyperlink ref="BG693" r:id="rId349" xr:uid="{00000000-0004-0000-0C00-00005C010000}"/>
    <hyperlink ref="BG694" r:id="rId350" xr:uid="{00000000-0004-0000-0C00-00005D010000}"/>
    <hyperlink ref="BG695" r:id="rId351" xr:uid="{00000000-0004-0000-0C00-00005E010000}"/>
    <hyperlink ref="BG696" r:id="rId352" xr:uid="{00000000-0004-0000-0C00-00005F010000}"/>
    <hyperlink ref="BG697" r:id="rId353" xr:uid="{00000000-0004-0000-0C00-000060010000}"/>
    <hyperlink ref="BG698" r:id="rId354" xr:uid="{00000000-0004-0000-0C00-000061010000}"/>
    <hyperlink ref="BG699" r:id="rId355" xr:uid="{00000000-0004-0000-0C00-000062010000}"/>
    <hyperlink ref="BG700" r:id="rId356" xr:uid="{00000000-0004-0000-0C00-000063010000}"/>
    <hyperlink ref="BG701" r:id="rId357" xr:uid="{00000000-0004-0000-0C00-000064010000}"/>
    <hyperlink ref="BG702" r:id="rId358" xr:uid="{00000000-0004-0000-0C00-000065010000}"/>
    <hyperlink ref="BG703" r:id="rId359" xr:uid="{00000000-0004-0000-0C00-000066010000}"/>
    <hyperlink ref="BG705" r:id="rId360" xr:uid="{00000000-0004-0000-0C00-000067010000}"/>
    <hyperlink ref="BG706" r:id="rId361" xr:uid="{00000000-0004-0000-0C00-000068010000}"/>
    <hyperlink ref="BG709" r:id="rId362" xr:uid="{00000000-0004-0000-0C00-000069010000}"/>
    <hyperlink ref="BG710" r:id="rId363" xr:uid="{00000000-0004-0000-0C00-00006A010000}"/>
    <hyperlink ref="BG712" r:id="rId364" xr:uid="{00000000-0004-0000-0C00-00006B010000}"/>
    <hyperlink ref="BG713" r:id="rId365" xr:uid="{00000000-0004-0000-0C00-00006C010000}"/>
    <hyperlink ref="BG714" r:id="rId366" xr:uid="{00000000-0004-0000-0C00-00006D010000}"/>
    <hyperlink ref="BG715" r:id="rId367" xr:uid="{00000000-0004-0000-0C00-00006E010000}"/>
    <hyperlink ref="BG723" r:id="rId368" xr:uid="{00000000-0004-0000-0C00-00006F010000}"/>
    <hyperlink ref="BG724" r:id="rId369" xr:uid="{00000000-0004-0000-0C00-000070010000}"/>
    <hyperlink ref="BG725" r:id="rId370" xr:uid="{00000000-0004-0000-0C00-000071010000}"/>
    <hyperlink ref="BG726" r:id="rId371" xr:uid="{00000000-0004-0000-0C00-000072010000}"/>
    <hyperlink ref="BG729" r:id="rId372" xr:uid="{00000000-0004-0000-0C00-000073010000}"/>
    <hyperlink ref="BG730" r:id="rId373" xr:uid="{00000000-0004-0000-0C00-000074010000}"/>
    <hyperlink ref="BG731" r:id="rId374" xr:uid="{00000000-0004-0000-0C00-000075010000}"/>
    <hyperlink ref="BG341" r:id="rId375" xr:uid="{00000000-0004-0000-0C00-000076010000}"/>
    <hyperlink ref="BG411" r:id="rId376" xr:uid="{00000000-0004-0000-0C00-000077010000}"/>
    <hyperlink ref="BG420" r:id="rId377" xr:uid="{00000000-0004-0000-0C00-000078010000}"/>
    <hyperlink ref="BG438" r:id="rId378" xr:uid="{00000000-0004-0000-0C00-000079010000}"/>
    <hyperlink ref="BG488" r:id="rId379" xr:uid="{00000000-0004-0000-0C00-00007A010000}"/>
    <hyperlink ref="BG732" r:id="rId380" xr:uid="{00000000-0004-0000-0C00-00007B010000}"/>
    <hyperlink ref="BG733" r:id="rId381" xr:uid="{00000000-0004-0000-0C00-00007C010000}"/>
    <hyperlink ref="BG734" r:id="rId382" xr:uid="{00000000-0004-0000-0C00-00007D010000}"/>
    <hyperlink ref="BG735" r:id="rId383" xr:uid="{00000000-0004-0000-0C00-00007E010000}"/>
    <hyperlink ref="BG736" r:id="rId384" xr:uid="{00000000-0004-0000-0C00-00007F010000}"/>
    <hyperlink ref="BG737" r:id="rId385" xr:uid="{00000000-0004-0000-0C00-000080010000}"/>
    <hyperlink ref="BG738" r:id="rId386" xr:uid="{00000000-0004-0000-0C00-000081010000}"/>
    <hyperlink ref="BG739" r:id="rId387" xr:uid="{00000000-0004-0000-0C00-000082010000}"/>
    <hyperlink ref="BG740" r:id="rId388" xr:uid="{00000000-0004-0000-0C00-000083010000}"/>
    <hyperlink ref="BG741" r:id="rId389" xr:uid="{00000000-0004-0000-0C00-000084010000}"/>
    <hyperlink ref="BG742" r:id="rId390" xr:uid="{00000000-0004-0000-0C00-000085010000}"/>
    <hyperlink ref="BG743" r:id="rId391" xr:uid="{00000000-0004-0000-0C00-000086010000}"/>
    <hyperlink ref="BG744" r:id="rId392" xr:uid="{00000000-0004-0000-0C00-000087010000}"/>
    <hyperlink ref="BG745" r:id="rId393" xr:uid="{00000000-0004-0000-0C00-000088010000}"/>
    <hyperlink ref="BG746" r:id="rId394" xr:uid="{00000000-0004-0000-0C00-000089010000}"/>
    <hyperlink ref="BG747" r:id="rId395" xr:uid="{00000000-0004-0000-0C00-00008A010000}"/>
    <hyperlink ref="BG748" r:id="rId396" xr:uid="{00000000-0004-0000-0C00-00008B010000}"/>
    <hyperlink ref="BG749" r:id="rId397" xr:uid="{00000000-0004-0000-0C00-00008C010000}"/>
    <hyperlink ref="BG750" r:id="rId398" xr:uid="{00000000-0004-0000-0C00-00008D010000}"/>
    <hyperlink ref="BG751" r:id="rId399" xr:uid="{00000000-0004-0000-0C00-00008E010000}"/>
    <hyperlink ref="BG752" r:id="rId400" xr:uid="{00000000-0004-0000-0C00-00008F010000}"/>
    <hyperlink ref="BG753" r:id="rId401" xr:uid="{00000000-0004-0000-0C00-000090010000}"/>
    <hyperlink ref="BG754" r:id="rId402" xr:uid="{00000000-0004-0000-0C00-000091010000}"/>
    <hyperlink ref="BG755" r:id="rId403" xr:uid="{00000000-0004-0000-0C00-000092010000}"/>
    <hyperlink ref="BG756" r:id="rId404" xr:uid="{00000000-0004-0000-0C00-000093010000}"/>
    <hyperlink ref="BG757" r:id="rId405" xr:uid="{00000000-0004-0000-0C00-000094010000}"/>
    <hyperlink ref="BG758" r:id="rId406" xr:uid="{00000000-0004-0000-0C00-000095010000}"/>
    <hyperlink ref="BG759" r:id="rId407" xr:uid="{00000000-0004-0000-0C00-000096010000}"/>
    <hyperlink ref="BG760" r:id="rId408" xr:uid="{00000000-0004-0000-0C00-000097010000}"/>
    <hyperlink ref="BG761" r:id="rId409" xr:uid="{00000000-0004-0000-0C00-000098010000}"/>
    <hyperlink ref="BG762" r:id="rId410" xr:uid="{00000000-0004-0000-0C00-000099010000}"/>
    <hyperlink ref="BG763" r:id="rId411" xr:uid="{00000000-0004-0000-0C00-00009A010000}"/>
    <hyperlink ref="BG764" r:id="rId412" xr:uid="{00000000-0004-0000-0C00-00009B010000}"/>
    <hyperlink ref="BG765" r:id="rId413" xr:uid="{00000000-0004-0000-0C00-00009C010000}"/>
    <hyperlink ref="BG766" r:id="rId414" xr:uid="{00000000-0004-0000-0C00-00009D010000}"/>
    <hyperlink ref="BG767" r:id="rId415" xr:uid="{00000000-0004-0000-0C00-00009E010000}"/>
    <hyperlink ref="BG768" r:id="rId416" xr:uid="{00000000-0004-0000-0C00-00009F010000}"/>
    <hyperlink ref="BG769" r:id="rId417" xr:uid="{00000000-0004-0000-0C00-0000A0010000}"/>
    <hyperlink ref="BG770" r:id="rId418" xr:uid="{00000000-0004-0000-0C00-0000A1010000}"/>
    <hyperlink ref="BG771" r:id="rId419" xr:uid="{00000000-0004-0000-0C00-0000A2010000}"/>
    <hyperlink ref="BG772" r:id="rId420" xr:uid="{00000000-0004-0000-0C00-0000A3010000}"/>
    <hyperlink ref="BG773" r:id="rId421" xr:uid="{00000000-0004-0000-0C00-0000A4010000}"/>
    <hyperlink ref="BG774" r:id="rId422" xr:uid="{00000000-0004-0000-0C00-0000A5010000}"/>
    <hyperlink ref="BG775" r:id="rId423" xr:uid="{00000000-0004-0000-0C00-0000A6010000}"/>
    <hyperlink ref="BG776" r:id="rId424" xr:uid="{00000000-0004-0000-0C00-0000A7010000}"/>
    <hyperlink ref="BG777" r:id="rId425" xr:uid="{00000000-0004-0000-0C00-0000A8010000}"/>
    <hyperlink ref="BG778" r:id="rId426" xr:uid="{00000000-0004-0000-0C00-0000A9010000}"/>
    <hyperlink ref="BG779" r:id="rId427" xr:uid="{00000000-0004-0000-0C00-0000AA010000}"/>
    <hyperlink ref="BG780" r:id="rId428" xr:uid="{00000000-0004-0000-0C00-0000AB010000}"/>
    <hyperlink ref="BG781" r:id="rId429" xr:uid="{00000000-0004-0000-0C00-0000AC010000}"/>
    <hyperlink ref="BG782" r:id="rId430" xr:uid="{00000000-0004-0000-0C00-0000AD010000}"/>
    <hyperlink ref="BG783" r:id="rId431" xr:uid="{00000000-0004-0000-0C00-0000AE010000}"/>
    <hyperlink ref="BG784" r:id="rId432" xr:uid="{00000000-0004-0000-0C00-0000AF010000}"/>
    <hyperlink ref="BG785" r:id="rId433" xr:uid="{00000000-0004-0000-0C00-0000B0010000}"/>
    <hyperlink ref="BG786" r:id="rId434" xr:uid="{00000000-0004-0000-0C00-0000B1010000}"/>
    <hyperlink ref="BG787" r:id="rId435" xr:uid="{00000000-0004-0000-0C00-0000B2010000}"/>
    <hyperlink ref="BG788" r:id="rId436" xr:uid="{00000000-0004-0000-0C00-0000B3010000}"/>
    <hyperlink ref="BG789" r:id="rId437" xr:uid="{00000000-0004-0000-0C00-0000B4010000}"/>
    <hyperlink ref="BG790" r:id="rId438" xr:uid="{00000000-0004-0000-0C00-0000B5010000}"/>
    <hyperlink ref="BG791" r:id="rId439" xr:uid="{00000000-0004-0000-0C00-0000B6010000}"/>
    <hyperlink ref="BG792" r:id="rId440" xr:uid="{00000000-0004-0000-0C00-0000B7010000}"/>
    <hyperlink ref="BG793" r:id="rId441" xr:uid="{00000000-0004-0000-0C00-0000B8010000}"/>
    <hyperlink ref="BG794" r:id="rId442" xr:uid="{00000000-0004-0000-0C00-0000B9010000}"/>
    <hyperlink ref="BG795" r:id="rId443" xr:uid="{00000000-0004-0000-0C00-0000BA010000}"/>
    <hyperlink ref="BG796" r:id="rId444" xr:uid="{00000000-0004-0000-0C00-0000BB010000}"/>
    <hyperlink ref="BG797" r:id="rId445" xr:uid="{00000000-0004-0000-0C00-0000BC010000}"/>
    <hyperlink ref="BG798" r:id="rId446" xr:uid="{00000000-0004-0000-0C00-0000BD010000}"/>
    <hyperlink ref="BG799" r:id="rId447" xr:uid="{00000000-0004-0000-0C00-0000BE010000}"/>
    <hyperlink ref="BG800" r:id="rId448" xr:uid="{00000000-0004-0000-0C00-0000BF010000}"/>
    <hyperlink ref="BG801" r:id="rId449" xr:uid="{00000000-0004-0000-0C00-0000C0010000}"/>
    <hyperlink ref="BG802" r:id="rId450" xr:uid="{00000000-0004-0000-0C00-0000C1010000}"/>
    <hyperlink ref="BG803" r:id="rId451" xr:uid="{00000000-0004-0000-0C00-0000C2010000}"/>
    <hyperlink ref="BG804" r:id="rId452" xr:uid="{00000000-0004-0000-0C00-0000C3010000}"/>
    <hyperlink ref="BG805" r:id="rId453" xr:uid="{00000000-0004-0000-0C00-0000C4010000}"/>
    <hyperlink ref="BG806" r:id="rId454" xr:uid="{00000000-0004-0000-0C00-0000C5010000}"/>
    <hyperlink ref="BG807" r:id="rId455" xr:uid="{00000000-0004-0000-0C00-0000C6010000}"/>
    <hyperlink ref="BG808" r:id="rId456" xr:uid="{00000000-0004-0000-0C00-0000C7010000}"/>
    <hyperlink ref="BG809" r:id="rId457" xr:uid="{00000000-0004-0000-0C00-0000C8010000}"/>
    <hyperlink ref="BG810" r:id="rId458" xr:uid="{00000000-0004-0000-0C00-0000C9010000}"/>
    <hyperlink ref="BG811" r:id="rId459" xr:uid="{00000000-0004-0000-0C00-0000CA010000}"/>
    <hyperlink ref="BG812" r:id="rId460" xr:uid="{00000000-0004-0000-0C00-0000CB010000}"/>
    <hyperlink ref="BG813" r:id="rId461" xr:uid="{00000000-0004-0000-0C00-0000CC010000}"/>
    <hyperlink ref="BG814" r:id="rId462" xr:uid="{00000000-0004-0000-0C00-0000CD010000}"/>
    <hyperlink ref="BG815" r:id="rId463" xr:uid="{00000000-0004-0000-0C00-0000CE010000}"/>
    <hyperlink ref="BG816" r:id="rId464" xr:uid="{00000000-0004-0000-0C00-0000CF010000}"/>
    <hyperlink ref="BG817" r:id="rId465" xr:uid="{00000000-0004-0000-0C00-0000D0010000}"/>
    <hyperlink ref="BG818" r:id="rId466" xr:uid="{00000000-0004-0000-0C00-0000D1010000}"/>
    <hyperlink ref="BG819" r:id="rId467" xr:uid="{00000000-0004-0000-0C00-0000D2010000}"/>
    <hyperlink ref="BG820" r:id="rId468" xr:uid="{00000000-0004-0000-0C00-0000D3010000}"/>
    <hyperlink ref="BG821" r:id="rId469" xr:uid="{00000000-0004-0000-0C00-0000D4010000}"/>
    <hyperlink ref="BG822" r:id="rId470" xr:uid="{00000000-0004-0000-0C00-0000D5010000}"/>
    <hyperlink ref="BG823" r:id="rId471" xr:uid="{00000000-0004-0000-0C00-0000D6010000}"/>
    <hyperlink ref="BG824" r:id="rId472" xr:uid="{00000000-0004-0000-0C00-0000D7010000}"/>
    <hyperlink ref="BG825" r:id="rId473" xr:uid="{00000000-0004-0000-0C00-0000D8010000}"/>
    <hyperlink ref="BG826" r:id="rId474" xr:uid="{00000000-0004-0000-0C00-0000D9010000}"/>
    <hyperlink ref="BG827" r:id="rId475" xr:uid="{00000000-0004-0000-0C00-0000DA010000}"/>
    <hyperlink ref="BG828" r:id="rId476" xr:uid="{00000000-0004-0000-0C00-0000DB010000}"/>
    <hyperlink ref="BG829" r:id="rId477" xr:uid="{00000000-0004-0000-0C00-0000DC010000}"/>
    <hyperlink ref="BG830" r:id="rId478" xr:uid="{00000000-0004-0000-0C00-0000DD010000}"/>
    <hyperlink ref="BG831" r:id="rId479" xr:uid="{00000000-0004-0000-0C00-0000DE010000}"/>
    <hyperlink ref="BG832" r:id="rId480" xr:uid="{00000000-0004-0000-0C00-0000DF010000}"/>
    <hyperlink ref="BG833" r:id="rId481" xr:uid="{00000000-0004-0000-0C00-0000E0010000}"/>
    <hyperlink ref="BG834" r:id="rId482" xr:uid="{00000000-0004-0000-0C00-0000E1010000}"/>
    <hyperlink ref="BG835" r:id="rId483" xr:uid="{00000000-0004-0000-0C00-0000E2010000}"/>
    <hyperlink ref="BG836" r:id="rId484" xr:uid="{00000000-0004-0000-0C00-0000E3010000}"/>
    <hyperlink ref="BG837" r:id="rId485" xr:uid="{00000000-0004-0000-0C00-0000E4010000}"/>
    <hyperlink ref="BG838" r:id="rId486" xr:uid="{00000000-0004-0000-0C00-0000E5010000}"/>
    <hyperlink ref="BG839" r:id="rId487" xr:uid="{00000000-0004-0000-0C00-0000E6010000}"/>
    <hyperlink ref="BG840" r:id="rId488" xr:uid="{00000000-0004-0000-0C00-0000E7010000}"/>
    <hyperlink ref="BG841" r:id="rId489" xr:uid="{00000000-0004-0000-0C00-0000E8010000}"/>
    <hyperlink ref="BG842" r:id="rId490" xr:uid="{00000000-0004-0000-0C00-0000E9010000}"/>
    <hyperlink ref="BG843" r:id="rId491" xr:uid="{00000000-0004-0000-0C00-0000EA010000}"/>
    <hyperlink ref="BG844" r:id="rId492" xr:uid="{00000000-0004-0000-0C00-0000EB010000}"/>
    <hyperlink ref="BG845" r:id="rId493" xr:uid="{00000000-0004-0000-0C00-0000EC010000}"/>
    <hyperlink ref="BG846" r:id="rId494" xr:uid="{00000000-0004-0000-0C00-0000ED010000}"/>
    <hyperlink ref="BG847" r:id="rId495" xr:uid="{00000000-0004-0000-0C00-0000EE010000}"/>
    <hyperlink ref="BG848" r:id="rId496" xr:uid="{00000000-0004-0000-0C00-0000EF010000}"/>
    <hyperlink ref="BG849" r:id="rId497" xr:uid="{00000000-0004-0000-0C00-0000F0010000}"/>
    <hyperlink ref="BG850" r:id="rId498" xr:uid="{00000000-0004-0000-0C00-0000F1010000}"/>
    <hyperlink ref="BG851" r:id="rId499" xr:uid="{00000000-0004-0000-0C00-0000F2010000}"/>
    <hyperlink ref="BG852" r:id="rId500" xr:uid="{00000000-0004-0000-0C00-0000F3010000}"/>
    <hyperlink ref="BG853" r:id="rId501" xr:uid="{00000000-0004-0000-0C00-0000F4010000}"/>
    <hyperlink ref="BG854" r:id="rId502" xr:uid="{00000000-0004-0000-0C00-0000F5010000}"/>
    <hyperlink ref="BG855" r:id="rId503" xr:uid="{00000000-0004-0000-0C00-0000F6010000}"/>
    <hyperlink ref="BG856" r:id="rId504" xr:uid="{00000000-0004-0000-0C00-0000F7010000}"/>
    <hyperlink ref="BG857" r:id="rId505" xr:uid="{00000000-0004-0000-0C00-0000F8010000}"/>
    <hyperlink ref="BG858" r:id="rId506" xr:uid="{00000000-0004-0000-0C00-0000F9010000}"/>
    <hyperlink ref="BG859" r:id="rId507" xr:uid="{00000000-0004-0000-0C00-0000FA010000}"/>
    <hyperlink ref="BG860" r:id="rId508" xr:uid="{00000000-0004-0000-0C00-0000FB010000}"/>
    <hyperlink ref="BG861" r:id="rId509" xr:uid="{00000000-0004-0000-0C00-0000FC010000}"/>
    <hyperlink ref="BG862" r:id="rId510" xr:uid="{00000000-0004-0000-0C00-0000FD010000}"/>
    <hyperlink ref="BG863" r:id="rId511" xr:uid="{00000000-0004-0000-0C00-0000FE010000}"/>
    <hyperlink ref="BG864" r:id="rId512" xr:uid="{00000000-0004-0000-0C00-0000FF010000}"/>
    <hyperlink ref="BG865" r:id="rId513" xr:uid="{00000000-0004-0000-0C00-000000020000}"/>
    <hyperlink ref="BG866" r:id="rId514" xr:uid="{00000000-0004-0000-0C00-000001020000}"/>
    <hyperlink ref="BG867" r:id="rId515" xr:uid="{00000000-0004-0000-0C00-000002020000}"/>
    <hyperlink ref="BG868" r:id="rId516" xr:uid="{00000000-0004-0000-0C00-000003020000}"/>
    <hyperlink ref="BG869" r:id="rId517" xr:uid="{00000000-0004-0000-0C00-000004020000}"/>
    <hyperlink ref="BG870" r:id="rId518" xr:uid="{00000000-0004-0000-0C00-000005020000}"/>
    <hyperlink ref="BG871" r:id="rId519" xr:uid="{00000000-0004-0000-0C00-000006020000}"/>
    <hyperlink ref="BG872" r:id="rId520" xr:uid="{00000000-0004-0000-0C00-000007020000}"/>
    <hyperlink ref="BG873" r:id="rId521" xr:uid="{00000000-0004-0000-0C00-000008020000}"/>
    <hyperlink ref="BG874" r:id="rId522" xr:uid="{00000000-0004-0000-0C00-000009020000}"/>
    <hyperlink ref="BG875" r:id="rId523" xr:uid="{00000000-0004-0000-0C00-00000A020000}"/>
    <hyperlink ref="BG876" r:id="rId524" xr:uid="{00000000-0004-0000-0C00-00000B020000}"/>
    <hyperlink ref="BG877" r:id="rId525" xr:uid="{00000000-0004-0000-0C00-00000C020000}"/>
    <hyperlink ref="BG878" r:id="rId526" xr:uid="{00000000-0004-0000-0C00-00000D020000}"/>
    <hyperlink ref="BG879" r:id="rId527" xr:uid="{00000000-0004-0000-0C00-00000E020000}"/>
    <hyperlink ref="BG880" r:id="rId528" xr:uid="{00000000-0004-0000-0C00-00000F020000}"/>
    <hyperlink ref="BG881" r:id="rId529" xr:uid="{00000000-0004-0000-0C00-000010020000}"/>
    <hyperlink ref="BG882" r:id="rId530" xr:uid="{00000000-0004-0000-0C00-000011020000}"/>
    <hyperlink ref="BG883" r:id="rId531" xr:uid="{00000000-0004-0000-0C00-000012020000}"/>
    <hyperlink ref="BG884" r:id="rId532" xr:uid="{00000000-0004-0000-0C00-000013020000}"/>
    <hyperlink ref="BG885" r:id="rId533" xr:uid="{00000000-0004-0000-0C00-000014020000}"/>
    <hyperlink ref="BG886" r:id="rId534" xr:uid="{00000000-0004-0000-0C00-000015020000}"/>
    <hyperlink ref="BG887" r:id="rId535" xr:uid="{00000000-0004-0000-0C00-000016020000}"/>
    <hyperlink ref="BG888" r:id="rId536" xr:uid="{00000000-0004-0000-0C00-000017020000}"/>
    <hyperlink ref="BG889" r:id="rId537" xr:uid="{00000000-0004-0000-0C00-000018020000}"/>
    <hyperlink ref="BG890" r:id="rId538" xr:uid="{00000000-0004-0000-0C00-000019020000}"/>
    <hyperlink ref="BG891" r:id="rId539" xr:uid="{00000000-0004-0000-0C00-00001A020000}"/>
    <hyperlink ref="BG892" r:id="rId540" xr:uid="{00000000-0004-0000-0C00-00001B020000}"/>
    <hyperlink ref="BG893" r:id="rId541" xr:uid="{00000000-0004-0000-0C00-00001C020000}"/>
    <hyperlink ref="BG894" r:id="rId542" xr:uid="{00000000-0004-0000-0C00-00001D020000}"/>
    <hyperlink ref="BG895" r:id="rId543" xr:uid="{00000000-0004-0000-0C00-00001E020000}"/>
    <hyperlink ref="BG896" r:id="rId544" xr:uid="{00000000-0004-0000-0C00-00001F020000}"/>
    <hyperlink ref="BG897" r:id="rId545" xr:uid="{00000000-0004-0000-0C00-000020020000}"/>
    <hyperlink ref="BG898" r:id="rId546" xr:uid="{00000000-0004-0000-0C00-000021020000}"/>
    <hyperlink ref="BG899" r:id="rId547" xr:uid="{00000000-0004-0000-0C00-000022020000}"/>
    <hyperlink ref="BG900" r:id="rId548" xr:uid="{00000000-0004-0000-0C00-000023020000}"/>
    <hyperlink ref="BG901" r:id="rId549" xr:uid="{00000000-0004-0000-0C00-000024020000}"/>
    <hyperlink ref="BG902" r:id="rId550" xr:uid="{00000000-0004-0000-0C00-000025020000}"/>
    <hyperlink ref="BG903" r:id="rId551" xr:uid="{00000000-0004-0000-0C00-000026020000}"/>
    <hyperlink ref="BG904" r:id="rId552" xr:uid="{00000000-0004-0000-0C00-000027020000}"/>
    <hyperlink ref="BG905" r:id="rId553" xr:uid="{00000000-0004-0000-0C00-000028020000}"/>
    <hyperlink ref="BG906" r:id="rId554" xr:uid="{00000000-0004-0000-0C00-000029020000}"/>
    <hyperlink ref="BG907" r:id="rId555" xr:uid="{00000000-0004-0000-0C00-00002A020000}"/>
    <hyperlink ref="BG908" r:id="rId556" xr:uid="{00000000-0004-0000-0C00-00002B020000}"/>
    <hyperlink ref="BG909" r:id="rId557" xr:uid="{00000000-0004-0000-0C00-00002C020000}"/>
    <hyperlink ref="BG910" r:id="rId558" xr:uid="{00000000-0004-0000-0C00-00002D020000}"/>
    <hyperlink ref="BG911" r:id="rId559" xr:uid="{00000000-0004-0000-0C00-00002E020000}"/>
    <hyperlink ref="BG912" r:id="rId560" xr:uid="{00000000-0004-0000-0C00-00002F020000}"/>
    <hyperlink ref="BG913" r:id="rId561" xr:uid="{00000000-0004-0000-0C00-000030020000}"/>
    <hyperlink ref="BG914" r:id="rId562" xr:uid="{00000000-0004-0000-0C00-000031020000}"/>
    <hyperlink ref="BG915" r:id="rId563" xr:uid="{00000000-0004-0000-0C00-000032020000}"/>
    <hyperlink ref="BG916" r:id="rId564" xr:uid="{00000000-0004-0000-0C00-000033020000}"/>
    <hyperlink ref="BG917" r:id="rId565" xr:uid="{00000000-0004-0000-0C00-000034020000}"/>
    <hyperlink ref="BG918" r:id="rId566" xr:uid="{00000000-0004-0000-0C00-000035020000}"/>
    <hyperlink ref="BG919" r:id="rId567" xr:uid="{00000000-0004-0000-0C00-000036020000}"/>
    <hyperlink ref="BG920" r:id="rId568" xr:uid="{00000000-0004-0000-0C00-000037020000}"/>
    <hyperlink ref="BG921" r:id="rId569" xr:uid="{00000000-0004-0000-0C00-000038020000}"/>
    <hyperlink ref="BG922" r:id="rId570" xr:uid="{00000000-0004-0000-0C00-000039020000}"/>
    <hyperlink ref="BG923" r:id="rId571" xr:uid="{00000000-0004-0000-0C00-00003A020000}"/>
    <hyperlink ref="BG924" r:id="rId572" xr:uid="{00000000-0004-0000-0C00-00003B020000}"/>
    <hyperlink ref="BG925" r:id="rId573" xr:uid="{00000000-0004-0000-0C00-00003C020000}"/>
    <hyperlink ref="BG926" r:id="rId574" xr:uid="{00000000-0004-0000-0C00-00003D020000}"/>
    <hyperlink ref="BG927" r:id="rId575" xr:uid="{00000000-0004-0000-0C00-00003E020000}"/>
    <hyperlink ref="BG928" r:id="rId576" xr:uid="{00000000-0004-0000-0C00-00003F020000}"/>
    <hyperlink ref="BG929" r:id="rId577" xr:uid="{00000000-0004-0000-0C00-000040020000}"/>
    <hyperlink ref="BG930" r:id="rId578" xr:uid="{00000000-0004-0000-0C00-000041020000}"/>
    <hyperlink ref="BG931" r:id="rId579" xr:uid="{00000000-0004-0000-0C00-000042020000}"/>
    <hyperlink ref="BG932" r:id="rId580" xr:uid="{00000000-0004-0000-0C00-000043020000}"/>
    <hyperlink ref="BG933" r:id="rId581" xr:uid="{00000000-0004-0000-0C00-000044020000}"/>
    <hyperlink ref="BG934" r:id="rId582" xr:uid="{00000000-0004-0000-0C00-000045020000}"/>
    <hyperlink ref="BG935" r:id="rId583" xr:uid="{00000000-0004-0000-0C00-000046020000}"/>
    <hyperlink ref="BG936" r:id="rId584" xr:uid="{00000000-0004-0000-0C00-000047020000}"/>
    <hyperlink ref="BG937" r:id="rId585" xr:uid="{00000000-0004-0000-0C00-000048020000}"/>
    <hyperlink ref="BG938" r:id="rId586" xr:uid="{00000000-0004-0000-0C00-000049020000}"/>
    <hyperlink ref="BG939" r:id="rId587" xr:uid="{00000000-0004-0000-0C00-00004A020000}"/>
    <hyperlink ref="BG940" r:id="rId588" xr:uid="{00000000-0004-0000-0C00-00004B020000}"/>
    <hyperlink ref="BG941" r:id="rId589" xr:uid="{00000000-0004-0000-0C00-00004C020000}"/>
    <hyperlink ref="BG942" r:id="rId590" xr:uid="{00000000-0004-0000-0C00-00004D020000}"/>
    <hyperlink ref="BG943" r:id="rId591" xr:uid="{00000000-0004-0000-0C00-00004E020000}"/>
    <hyperlink ref="BG944" r:id="rId592" xr:uid="{00000000-0004-0000-0C00-00004F020000}"/>
    <hyperlink ref="BG945" r:id="rId593" xr:uid="{00000000-0004-0000-0C00-000050020000}"/>
    <hyperlink ref="BG946" r:id="rId594" xr:uid="{00000000-0004-0000-0C00-000051020000}"/>
    <hyperlink ref="BG947" r:id="rId595" xr:uid="{00000000-0004-0000-0C00-000052020000}"/>
    <hyperlink ref="BG948" r:id="rId596" xr:uid="{00000000-0004-0000-0C00-000053020000}"/>
    <hyperlink ref="BG949" r:id="rId597" xr:uid="{00000000-0004-0000-0C00-000054020000}"/>
    <hyperlink ref="BG950" r:id="rId598" xr:uid="{00000000-0004-0000-0C00-000055020000}"/>
    <hyperlink ref="BG951" r:id="rId599" xr:uid="{00000000-0004-0000-0C00-000056020000}"/>
    <hyperlink ref="BG952" r:id="rId600" xr:uid="{00000000-0004-0000-0C00-000057020000}"/>
    <hyperlink ref="BG953" r:id="rId601" xr:uid="{00000000-0004-0000-0C00-000058020000}"/>
    <hyperlink ref="BG954" r:id="rId602" xr:uid="{00000000-0004-0000-0C00-000059020000}"/>
    <hyperlink ref="BG955" r:id="rId603" xr:uid="{00000000-0004-0000-0C00-00005A020000}"/>
    <hyperlink ref="BG956" r:id="rId604" xr:uid="{00000000-0004-0000-0C00-00005B020000}"/>
    <hyperlink ref="BG957" r:id="rId605" xr:uid="{00000000-0004-0000-0C00-00005C020000}"/>
    <hyperlink ref="BG958" r:id="rId606" xr:uid="{00000000-0004-0000-0C00-00005D020000}"/>
    <hyperlink ref="BG959" r:id="rId607" xr:uid="{00000000-0004-0000-0C00-00005E020000}"/>
    <hyperlink ref="BG960" r:id="rId608" xr:uid="{00000000-0004-0000-0C00-00005F020000}"/>
    <hyperlink ref="BG961" r:id="rId609" xr:uid="{00000000-0004-0000-0C00-000060020000}"/>
    <hyperlink ref="BG962" r:id="rId610" xr:uid="{00000000-0004-0000-0C00-000061020000}"/>
    <hyperlink ref="BG963" r:id="rId611" xr:uid="{00000000-0004-0000-0C00-000062020000}"/>
    <hyperlink ref="BG964" r:id="rId612" xr:uid="{00000000-0004-0000-0C00-000063020000}"/>
    <hyperlink ref="BG49" r:id="rId613" xr:uid="{00000000-0004-0000-0C00-000064020000}"/>
    <hyperlink ref="BG99" r:id="rId614" xr:uid="{00000000-0004-0000-0C00-000065020000}"/>
    <hyperlink ref="BG161" r:id="rId615" xr:uid="{00000000-0004-0000-0C00-000066020000}"/>
    <hyperlink ref="BG219" r:id="rId616" xr:uid="{00000000-0004-0000-0C00-000067020000}"/>
    <hyperlink ref="BG229" r:id="rId617" xr:uid="{00000000-0004-0000-0C00-000068020000}"/>
    <hyperlink ref="BG271" r:id="rId618" xr:uid="{00000000-0004-0000-0C00-000069020000}"/>
    <hyperlink ref="BG552" r:id="rId619" xr:uid="{00000000-0004-0000-0C00-00006A020000}"/>
    <hyperlink ref="BG614" r:id="rId620" xr:uid="{00000000-0004-0000-0C00-00006B020000}"/>
    <hyperlink ref="BG638" r:id="rId621" xr:uid="{00000000-0004-0000-0C00-00006C020000}"/>
    <hyperlink ref="BG645" r:id="rId622" xr:uid="{00000000-0004-0000-0C00-00006D020000}"/>
  </hyperlinks>
  <pageMargins left="0.7" right="0.7" top="0.75" bottom="0.75" header="0.3" footer="0.3"/>
  <pageSetup orientation="portrait" r:id="rId623"/>
  <drawing r:id="rId624"/>
  <legacyDrawing r:id="rId62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3" r:id="rId626" name="Button 7">
              <controlPr defaultSize="0" print="0" autoFill="0" autoPict="0" macro="[0]!forma">
                <anchor moveWithCells="1" sizeWithCells="1">
                  <from>
                    <xdr:col>2</xdr:col>
                    <xdr:colOff>838200</xdr:colOff>
                    <xdr:row>0</xdr:row>
                    <xdr:rowOff>9525</xdr:rowOff>
                  </from>
                  <to>
                    <xdr:col>2</xdr:col>
                    <xdr:colOff>3333750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2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>Servicios Hardware &amp;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Carpio Dávila</dc:creator>
  <cp:lastModifiedBy>JOSE LUIS</cp:lastModifiedBy>
  <cp:lastPrinted>2018-04-23T18:35:53Z</cp:lastPrinted>
  <dcterms:created xsi:type="dcterms:W3CDTF">2005-11-15T23:59:46Z</dcterms:created>
  <dcterms:modified xsi:type="dcterms:W3CDTF">2019-04-13T16:40:36Z</dcterms:modified>
</cp:coreProperties>
</file>