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wnloads\notasdeb\"/>
    </mc:Choice>
  </mc:AlternateContent>
  <bookViews>
    <workbookView xWindow="0" yWindow="0" windowWidth="20490" windowHeight="7755"/>
  </bookViews>
  <sheets>
    <sheet name="SOL" sheetId="1" r:id="rId1"/>
    <sheet name="SOLEMI" sheetId="2" r:id="rId2"/>
  </sheets>
  <externalReferences>
    <externalReference r:id="rId3"/>
  </externalReferences>
  <definedNames>
    <definedName name="_xlnm._FilterDatabase" localSheetId="0" hidden="1">SOL!$D$6:$J$14</definedName>
    <definedName name="_xlnm._FilterDatabase" localSheetId="1" hidden="1">SOLEMI!#REF!</definedName>
    <definedName name="_JUN11" localSheetId="0" hidden="1">'[1]TRANS REDES'!#REF!</definedName>
    <definedName name="_JUN11" localSheetId="1" hidden="1">'[1]TRANS REDES'!#REF!</definedName>
    <definedName name="_JUN11" hidden="1">'[1]TRANS REDES'!#REF!</definedName>
    <definedName name="_Key1" localSheetId="0" hidden="1">'[1]TRANS REDES'!#REF!</definedName>
    <definedName name="_Key1" localSheetId="1" hidden="1">'[1]TRANS REDES'!#REF!</definedName>
    <definedName name="_Key1" hidden="1">'[1]TRANS REDES'!#REF!</definedName>
    <definedName name="_Key2" localSheetId="0" hidden="1">'[1]TRANS REDES'!#REF!</definedName>
    <definedName name="_Key2" localSheetId="1" hidden="1">'[1]TRANS REDES'!#REF!</definedName>
    <definedName name="_Key2" hidden="1">'[1]TRANS REDES'!#REF!</definedName>
    <definedName name="_key3" localSheetId="0" hidden="1">'[1]TRANS REDES'!#REF!</definedName>
    <definedName name="_key3" localSheetId="1" hidden="1">'[1]TRANS REDES'!#REF!</definedName>
    <definedName name="_key3" hidden="1">'[1]TRANS REDES'!#REF!</definedName>
    <definedName name="_Key4" localSheetId="0" hidden="1">'[1]TRANS REDES'!#REF!</definedName>
    <definedName name="_Key4" localSheetId="1" hidden="1">'[1]TRANS REDES'!#REF!</definedName>
    <definedName name="_Key4" hidden="1">'[1]TRANS REDES'!#REF!</definedName>
    <definedName name="_Key5" localSheetId="0" hidden="1">'[1]TRANS REDES'!#REF!</definedName>
    <definedName name="_Key5" localSheetId="1" hidden="1">'[1]TRANS REDES'!#REF!</definedName>
    <definedName name="_Key5" hidden="1">'[1]TRANS REDES'!#REF!</definedName>
    <definedName name="_Order1" hidden="1">255</definedName>
    <definedName name="_Order2" hidden="1">255</definedName>
    <definedName name="_Sort" localSheetId="0" hidden="1">'[1]TRANS REDES'!#REF!</definedName>
    <definedName name="_Sort" localSheetId="1" hidden="1">'[1]TRANS REDES'!#REF!</definedName>
    <definedName name="_Sort" hidden="1">'[1]TRANS REDES'!#REF!</definedName>
    <definedName name="Z_1270970C_17EB_4AF5_87A1_2A981F6A3B80_.wvu.FilterData" localSheetId="0" hidden="1">SOL!$D$6:$J$14</definedName>
    <definedName name="Z_1270970C_17EB_4AF5_87A1_2A981F6A3B80_.wvu.PrintArea" localSheetId="0" hidden="1">SOL!$A$1:$S$14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T10" i="2"/>
  <c r="S10" i="2"/>
  <c r="S11" i="2" s="1"/>
  <c r="P10" i="2"/>
  <c r="R10" i="2" s="1"/>
  <c r="A10" i="2"/>
  <c r="S10" i="1"/>
  <c r="R10" i="1"/>
  <c r="S9" i="1"/>
  <c r="R9" i="1"/>
  <c r="P10" i="1"/>
  <c r="P9" i="1"/>
  <c r="T10" i="1"/>
  <c r="T9" i="1"/>
  <c r="T8" i="1"/>
  <c r="R11" i="2" l="1"/>
  <c r="P11" i="2"/>
  <c r="Q12" i="1"/>
  <c r="A10" i="1"/>
  <c r="A9" i="1"/>
  <c r="U8" i="1"/>
  <c r="U9" i="1" s="1"/>
  <c r="U10" i="1" s="1"/>
  <c r="S8" i="1"/>
  <c r="S12" i="1" s="1"/>
  <c r="AF1" i="1" s="1"/>
  <c r="P8" i="1"/>
  <c r="R8" i="1" s="1"/>
  <c r="A8" i="1"/>
  <c r="AH1" i="1"/>
  <c r="AD1" i="1"/>
  <c r="AC1" i="1"/>
  <c r="P12" i="1" l="1"/>
  <c r="AG1" i="1" s="1"/>
  <c r="R12" i="1"/>
  <c r="AE1" i="1" s="1"/>
</calcChain>
</file>

<file path=xl/sharedStrings.xml><?xml version="1.0" encoding="utf-8"?>
<sst xmlns="http://schemas.openxmlformats.org/spreadsheetml/2006/main" count="83" uniqueCount="34">
  <si>
    <t>Teresita's Tours</t>
  </si>
  <si>
    <t>DESPROTEGIDO</t>
  </si>
  <si>
    <t>AGENCIA</t>
  </si>
  <si>
    <t>OB</t>
  </si>
  <si>
    <t>TM</t>
  </si>
  <si>
    <t>EJ</t>
  </si>
  <si>
    <t>Z8</t>
  </si>
  <si>
    <t>A4</t>
  </si>
  <si>
    <t>Travel Agency &amp; Tour Operator</t>
  </si>
  <si>
    <t>N.D. AGT Nº</t>
  </si>
  <si>
    <t>SOLARSA TOURS</t>
  </si>
  <si>
    <t>Sucre - Bolivia</t>
  </si>
  <si>
    <t xml:space="preserve">CLIENTE </t>
  </si>
  <si>
    <t>FECHA DE IMPRESIÓN</t>
  </si>
  <si>
    <t>DIRECCION</t>
  </si>
  <si>
    <t>TELEFONO</t>
  </si>
  <si>
    <t>Nº</t>
  </si>
  <si>
    <t>FECHA DE</t>
  </si>
  <si>
    <t>COD</t>
  </si>
  <si>
    <t>DOCUMENTO Nº</t>
  </si>
  <si>
    <t>RUTA Y/O SERVICIO</t>
  </si>
  <si>
    <t>PASAJER@</t>
  </si>
  <si>
    <t>IMPORTE</t>
  </si>
  <si>
    <t>NETO</t>
  </si>
  <si>
    <t>COMISION</t>
  </si>
  <si>
    <t>NETO A PAGAR</t>
  </si>
  <si>
    <t>EMISION</t>
  </si>
  <si>
    <t>BOLIVIANOS</t>
  </si>
  <si>
    <t>DOLARES</t>
  </si>
  <si>
    <t>SON: 00/100 BOLIVIANOS</t>
  </si>
  <si>
    <t>SON: 00/100 DOLARES AMERICANOS</t>
  </si>
  <si>
    <t>ARENALES 212</t>
  </si>
  <si>
    <t>6439615-6439614-52661 Carlos--41727-6912030 WILLY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</si>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</sst>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dd\-mmm\-yyyy"/>
  </numFmts>
  <fonts count="19" x14ac:knownFonts="1">
    <font>
      <sz val="12"/>
      <name val="Courier"/>
    </font>
    <font>
      <b/>
      <sz val="12"/>
      <color rgb="FF008000"/>
      <name val="Courier"/>
    </font>
    <font>
      <b/>
      <i/>
      <sz val="12"/>
      <name val="Courier New"/>
      <family val="3"/>
    </font>
    <font>
      <sz val="12"/>
      <color rgb="FFFF0000"/>
      <name val="Courier"/>
      <family val="3"/>
    </font>
    <font>
      <b/>
      <i/>
      <sz val="9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sz val="11"/>
      <name val="Courier"/>
      <family val="3"/>
    </font>
    <font>
      <b/>
      <sz val="8"/>
      <name val="Courier New"/>
      <family val="3"/>
    </font>
    <font>
      <sz val="9"/>
      <name val="Courier New"/>
      <family val="3"/>
    </font>
    <font>
      <b/>
      <sz val="12"/>
      <name val="Courier"/>
      <family val="3"/>
    </font>
    <font>
      <sz val="9"/>
      <color indexed="8"/>
      <name val="Courier New"/>
      <family val="3"/>
    </font>
    <font>
      <sz val="8"/>
      <color indexed="8"/>
      <name val="Courier New"/>
      <family val="3"/>
    </font>
    <font>
      <sz val="10"/>
      <color rgb="FF666666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  <font>
      <sz val="8"/>
      <color theme="0" tint="-0.14996795556505021"/>
      <name val="Courier New"/>
      <family val="3"/>
    </font>
    <font>
      <sz val="7"/>
      <color indexed="8"/>
      <name val="Courier New"/>
      <family val="3"/>
    </font>
    <font>
      <sz val="9"/>
      <color rgb="FF4A4A4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3" borderId="0" xfId="0" applyFont="1" applyFill="1"/>
    <xf numFmtId="0" fontId="3" fillId="0" borderId="0" xfId="0" applyFont="1"/>
    <xf numFmtId="0" fontId="3" fillId="2" borderId="0" xfId="0" applyFont="1" applyFill="1"/>
    <xf numFmtId="164" fontId="0" fillId="0" borderId="0" xfId="0" applyNumberFormat="1"/>
    <xf numFmtId="165" fontId="0" fillId="0" borderId="0" xfId="0" applyNumberFormat="1"/>
    <xf numFmtId="0" fontId="5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>
      <alignment horizontal="left" vertical="center"/>
    </xf>
    <xf numFmtId="0" fontId="0" fillId="2" borderId="0" xfId="0" applyFill="1" applyBorder="1"/>
    <xf numFmtId="9" fontId="7" fillId="2" borderId="0" xfId="0" applyNumberFormat="1" applyFont="1" applyFill="1"/>
    <xf numFmtId="0" fontId="0" fillId="2" borderId="0" xfId="0" applyFill="1"/>
    <xf numFmtId="0" fontId="9" fillId="2" borderId="0" xfId="0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left" vertical="center"/>
    </xf>
    <xf numFmtId="0" fontId="10" fillId="0" borderId="0" xfId="0" applyFont="1"/>
    <xf numFmtId="0" fontId="9" fillId="2" borderId="1" xfId="0" quotePrefix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" xfId="0" quotePrefix="1" applyFont="1" applyFill="1" applyBorder="1" applyAlignment="1" applyProtection="1">
      <alignment horizontal="left" vertical="center"/>
    </xf>
    <xf numFmtId="0" fontId="9" fillId="2" borderId="0" xfId="0" quotePrefix="1" applyFont="1" applyFill="1" applyBorder="1" applyAlignment="1" applyProtection="1">
      <alignment horizontal="left" vertical="center"/>
    </xf>
    <xf numFmtId="0" fontId="9" fillId="2" borderId="1" xfId="0" quotePrefix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3" fillId="4" borderId="0" xfId="0" applyFont="1" applyFill="1" applyProtection="1">
      <protection locked="0"/>
    </xf>
    <xf numFmtId="1" fontId="7" fillId="2" borderId="0" xfId="0" applyNumberFormat="1" applyFont="1" applyFill="1" applyAlignment="1">
      <alignment horizontal="left"/>
    </xf>
    <xf numFmtId="0" fontId="12" fillId="0" borderId="0" xfId="0" quotePrefix="1" applyNumberFormat="1" applyFont="1" applyFill="1" applyBorder="1" applyAlignment="1" applyProtection="1">
      <alignment horizontal="left" vertical="center"/>
    </xf>
    <xf numFmtId="165" fontId="14" fillId="2" borderId="0" xfId="0" applyNumberFormat="1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43" fontId="15" fillId="2" borderId="0" xfId="0" applyNumberFormat="1" applyFont="1" applyFill="1" applyProtection="1">
      <protection locked="0"/>
    </xf>
    <xf numFmtId="43" fontId="14" fillId="2" borderId="0" xfId="0" applyNumberFormat="1" applyFont="1" applyFill="1" applyProtection="1">
      <protection locked="0"/>
    </xf>
    <xf numFmtId="43" fontId="14" fillId="2" borderId="0" xfId="0" applyNumberFormat="1" applyFont="1" applyFill="1" applyAlignment="1" applyProtection="1">
      <alignment vertical="center"/>
      <protection locked="0"/>
    </xf>
    <xf numFmtId="164" fontId="15" fillId="2" borderId="0" xfId="0" quotePrefix="1" applyNumberFormat="1" applyFont="1" applyFill="1" applyBorder="1" applyAlignment="1" applyProtection="1">
      <alignment vertical="center"/>
    </xf>
    <xf numFmtId="164" fontId="15" fillId="2" borderId="0" xfId="0" applyNumberFormat="1" applyFont="1" applyFill="1" applyBorder="1" applyAlignment="1" applyProtection="1">
      <alignment vertical="center"/>
    </xf>
    <xf numFmtId="9" fontId="0" fillId="5" borderId="0" xfId="0" quotePrefix="1" applyNumberFormat="1" applyFill="1"/>
    <xf numFmtId="1" fontId="13" fillId="0" borderId="0" xfId="0" applyNumberFormat="1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15" fontId="14" fillId="2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right"/>
      <protection locked="0"/>
    </xf>
    <xf numFmtId="1" fontId="14" fillId="0" borderId="1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3" fillId="0" borderId="0" xfId="0" applyFont="1" applyAlignment="1">
      <alignment horizontal="left"/>
    </xf>
    <xf numFmtId="15" fontId="12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9" fillId="0" borderId="0" xfId="0" quotePrefix="1" applyFont="1" applyAlignment="1">
      <alignment vertical="center"/>
    </xf>
    <xf numFmtId="0" fontId="18" fillId="0" borderId="0" xfId="0" applyFont="1" applyAlignment="1"/>
    <xf numFmtId="15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/>
    <xf numFmtId="164" fontId="17" fillId="4" borderId="9" xfId="0" applyNumberFormat="1" applyFont="1" applyFill="1" applyBorder="1" applyAlignment="1" applyProtection="1">
      <alignment vertical="center"/>
    </xf>
    <xf numFmtId="165" fontId="9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1" xfId="0" quotePrefix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quotePrefix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2</xdr:row>
          <xdr:rowOff>47625</xdr:rowOff>
        </xdr:from>
        <xdr:to>
          <xdr:col>22</xdr:col>
          <xdr:colOff>352425</xdr:colOff>
          <xdr:row>3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BO" sz="1200" b="1" i="0" u="none" strike="noStrike" baseline="0">
                  <a:solidFill>
                    <a:srgbClr val="008000"/>
                  </a:solidFill>
                  <a:latin typeface="Courier"/>
                </a:rPr>
                <a:t>I M P R I M I 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CAJA%202012\INSTITU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AMEP"/>
      <sheetName val="B.UNION"/>
      <sheetName val="B.BISA"/>
      <sheetName val="B.CREDITO"/>
      <sheetName val="CUMBRE"/>
      <sheetName val="CAJANAL"/>
      <sheetName val="COL.MED"/>
      <sheetName val="CRECER"/>
      <sheetName val="C.ANDES"/>
      <sheetName val="CAMHTL"/>
      <sheetName val="CIACRUZ"/>
      <sheetName val="C.PETROLERA"/>
      <sheetName val="CAM.CONSTR"/>
      <sheetName val="COMFIA"/>
      <sheetName val="CEIBO"/>
      <sheetName val="CONMUN"/>
      <sheetName val="COVIG"/>
      <sheetName val="COBOLDE"/>
      <sheetName val="CUSICANQUI"/>
      <sheetName val="ECLA"/>
      <sheetName val="D.PUEB"/>
      <sheetName val="ELAPAS"/>
      <sheetName val="EMDIGAS"/>
      <sheetName val="EMDIGAS ACUM"/>
      <sheetName val="EMBOL"/>
      <sheetName val="FUNCAPCUL"/>
      <sheetName val="FAC.TEC"/>
      <sheetName val="FHI"/>
      <sheetName val="FARUCK EID"/>
      <sheetName val="FEDECH"/>
      <sheetName val="FEDBISC"/>
      <sheetName val="INTI"/>
      <sheetName val="INDEPENDIENTE"/>
      <sheetName val="IDEPRO"/>
      <sheetName val="KADASTER"/>
      <sheetName val="LA HOGUERA"/>
      <sheetName val="LANDIVAR ZULLY"/>
      <sheetName val="MULTIVISION"/>
      <sheetName val="OFIL"/>
      <sheetName val="PREFECTURA"/>
      <sheetName val="PREFPER"/>
      <sheetName val="PRERNMA"/>
      <sheetName val="PROSIN"/>
      <sheetName val="PAN"/>
      <sheetName val="PARAVICINI L"/>
      <sheetName val="PROIMPA"/>
      <sheetName val="POSTGRADO"/>
      <sheetName val="SWITCONTAC"/>
      <sheetName val="SEG.UNIVERSIT"/>
      <sheetName val="SEG.BISA"/>
      <sheetName val="Hoja1"/>
      <sheetName val="SEDUCA"/>
      <sheetName val="SRECUNI"/>
      <sheetName val="INTERESES G.S.A"/>
      <sheetName val="TARCO"/>
      <sheetName val="TRAMASUR"/>
      <sheetName val="TRANPESA"/>
      <sheetName val="TRANS REDES"/>
      <sheetName val="U.ANDINA"/>
      <sheetName val="UBI"/>
      <sheetName val="N.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55"/>
  <dimension ref="A1:AH439"/>
  <sheetViews>
    <sheetView showGridLines="0" tabSelected="1" zoomScaleNormal="100" workbookViewId="0">
      <selection activeCell="C8" sqref="C8"/>
    </sheetView>
  </sheetViews>
  <sheetFormatPr baseColWidth="10" defaultRowHeight="15" x14ac:dyDescent="0.2"/>
  <cols>
    <col min="1" max="1" width="2.5546875" customWidth="1"/>
    <col min="2" max="2" width="8.6640625" customWidth="1"/>
    <col min="3" max="3" width="2.5546875" customWidth="1"/>
    <col min="4" max="4" width="3.77734375" customWidth="1"/>
    <col min="5" max="5" width="8.5546875" customWidth="1"/>
    <col min="6" max="10" width="2.5546875" customWidth="1"/>
    <col min="11" max="11" width="22.77734375" customWidth="1"/>
    <col min="12" max="15" width="8.5546875" customWidth="1"/>
    <col min="16" max="17" width="7.5546875" customWidth="1"/>
    <col min="18" max="19" width="8.5546875" customWidth="1"/>
    <col min="20" max="20" width="3.88671875" customWidth="1"/>
    <col min="21" max="26" width="5.5546875" customWidth="1"/>
    <col min="27" max="27" width="11.77734375" bestFit="1" customWidth="1"/>
    <col min="31" max="31" width="12" bestFit="1" customWidth="1"/>
    <col min="34" max="34" width="12" bestFit="1" customWidth="1"/>
  </cols>
  <sheetData>
    <row r="1" spans="1:34" ht="16.5" x14ac:dyDescent="0.3">
      <c r="A1" s="64" t="s">
        <v>0</v>
      </c>
      <c r="B1" s="64"/>
      <c r="C1" s="64"/>
      <c r="D1" s="64"/>
      <c r="E1" s="64"/>
      <c r="F1" s="64"/>
      <c r="T1" s="1" t="s">
        <v>1</v>
      </c>
      <c r="U1" s="2" t="s">
        <v>2</v>
      </c>
      <c r="V1" s="3" t="s">
        <v>3</v>
      </c>
      <c r="W1" s="3" t="s">
        <v>4</v>
      </c>
      <c r="X1" s="3" t="s">
        <v>5</v>
      </c>
      <c r="Y1" s="3" t="s">
        <v>6</v>
      </c>
      <c r="Z1" s="3" t="s">
        <v>7</v>
      </c>
      <c r="AC1">
        <f>+S2</f>
        <v>10120</v>
      </c>
      <c r="AD1" t="str">
        <f>C4</f>
        <v>SOLARSA TOURS</v>
      </c>
      <c r="AE1" s="4">
        <f>R12</f>
        <v>0</v>
      </c>
      <c r="AF1" s="4">
        <f>S12</f>
        <v>0</v>
      </c>
      <c r="AG1" s="4">
        <f>P12</f>
        <v>0</v>
      </c>
      <c r="AH1" s="5">
        <f>R4</f>
        <v>0</v>
      </c>
    </row>
    <row r="2" spans="1:34" ht="16.5" x14ac:dyDescent="0.2">
      <c r="A2" s="65" t="s">
        <v>8</v>
      </c>
      <c r="B2" s="65"/>
      <c r="C2" s="65"/>
      <c r="D2" s="65"/>
      <c r="E2" s="65"/>
      <c r="F2" s="65"/>
      <c r="K2" s="6"/>
      <c r="L2" s="7"/>
      <c r="R2" s="6" t="s">
        <v>9</v>
      </c>
      <c r="S2" s="7">
        <v>10120</v>
      </c>
      <c r="U2" s="8" t="s">
        <v>10</v>
      </c>
      <c r="V2" s="9">
        <v>0.08</v>
      </c>
      <c r="W2" s="9">
        <v>0.05</v>
      </c>
      <c r="X2" s="9">
        <v>0.05</v>
      </c>
      <c r="Y2" s="9">
        <v>0.06</v>
      </c>
      <c r="Z2" s="9">
        <v>0.05</v>
      </c>
    </row>
    <row r="3" spans="1:34" x14ac:dyDescent="0.2">
      <c r="A3" s="66" t="s">
        <v>11</v>
      </c>
      <c r="B3" s="66"/>
      <c r="C3" s="66"/>
      <c r="D3" s="66"/>
      <c r="E3" s="66"/>
      <c r="F3" s="66"/>
      <c r="T3" s="10"/>
      <c r="U3" s="10"/>
      <c r="V3" s="9"/>
      <c r="W3" s="9"/>
      <c r="X3" s="9"/>
      <c r="Y3" s="9"/>
      <c r="Z3" s="9"/>
    </row>
    <row r="4" spans="1:34" s="10" customFormat="1" ht="15" customHeight="1" x14ac:dyDescent="0.2">
      <c r="A4" s="67" t="s">
        <v>12</v>
      </c>
      <c r="B4" s="67"/>
      <c r="C4" s="68" t="s">
        <v>10</v>
      </c>
      <c r="D4" s="68"/>
      <c r="E4" s="68"/>
      <c r="F4" s="68"/>
      <c r="G4" s="68"/>
      <c r="H4" s="68"/>
      <c r="I4" s="68"/>
      <c r="J4" s="68"/>
      <c r="K4" s="11"/>
      <c r="L4" s="12"/>
      <c r="M4" s="12"/>
      <c r="N4" s="12"/>
      <c r="O4" s="12"/>
      <c r="P4" s="11"/>
      <c r="Q4" s="11" t="s">
        <v>13</v>
      </c>
      <c r="R4" s="63"/>
      <c r="S4" s="63"/>
      <c r="T4"/>
      <c r="U4" s="13"/>
      <c r="V4" s="9"/>
      <c r="W4" s="9"/>
      <c r="X4" s="9"/>
      <c r="Y4" s="9"/>
      <c r="Z4" s="9"/>
      <c r="AE4"/>
    </row>
    <row r="5" spans="1:34" s="10" customFormat="1" ht="15" customHeight="1" x14ac:dyDescent="0.2">
      <c r="A5" s="71" t="s">
        <v>14</v>
      </c>
      <c r="B5" s="71"/>
      <c r="C5" s="14" t="s">
        <v>31</v>
      </c>
      <c r="D5" s="14"/>
      <c r="E5" s="15"/>
      <c r="F5" s="15"/>
      <c r="G5" s="16"/>
      <c r="H5" s="16"/>
      <c r="I5" s="16"/>
      <c r="J5" s="16"/>
      <c r="K5" s="11"/>
      <c r="L5" s="17"/>
      <c r="M5" s="18"/>
      <c r="N5" s="18"/>
      <c r="O5" s="18"/>
      <c r="P5" s="11"/>
      <c r="Q5" s="11" t="s">
        <v>15</v>
      </c>
      <c r="R5" s="72" t="s">
        <v>32</v>
      </c>
      <c r="S5" s="72"/>
      <c r="V5" s="9"/>
      <c r="W5" s="9"/>
      <c r="X5" s="9"/>
      <c r="Y5" s="9"/>
      <c r="Z5" s="9"/>
      <c r="AA5" s="9"/>
      <c r="AB5" s="9"/>
      <c r="AC5" s="9"/>
      <c r="AD5" s="9"/>
    </row>
    <row r="6" spans="1:34" s="10" customFormat="1" ht="15" customHeight="1" x14ac:dyDescent="0.2">
      <c r="A6" s="73" t="s">
        <v>16</v>
      </c>
      <c r="B6" s="20" t="s">
        <v>17</v>
      </c>
      <c r="C6" s="73" t="s">
        <v>18</v>
      </c>
      <c r="D6" s="69" t="s">
        <v>19</v>
      </c>
      <c r="E6" s="70"/>
      <c r="F6" s="69" t="s">
        <v>20</v>
      </c>
      <c r="G6" s="78"/>
      <c r="H6" s="78"/>
      <c r="I6" s="78"/>
      <c r="J6" s="70"/>
      <c r="K6" s="80" t="s">
        <v>21</v>
      </c>
      <c r="L6" s="69" t="s">
        <v>22</v>
      </c>
      <c r="M6" s="70"/>
      <c r="N6" s="69" t="s">
        <v>23</v>
      </c>
      <c r="O6" s="70"/>
      <c r="P6" s="69" t="s">
        <v>24</v>
      </c>
      <c r="Q6" s="70"/>
      <c r="R6" s="69" t="s">
        <v>25</v>
      </c>
      <c r="S6" s="70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8"/>
    </row>
    <row r="7" spans="1:34" s="10" customFormat="1" ht="15" customHeight="1" x14ac:dyDescent="0.25">
      <c r="A7" s="74"/>
      <c r="B7" s="21" t="s">
        <v>26</v>
      </c>
      <c r="C7" s="75"/>
      <c r="D7" s="76"/>
      <c r="E7" s="77"/>
      <c r="F7" s="76"/>
      <c r="G7" s="79"/>
      <c r="H7" s="79"/>
      <c r="I7" s="79"/>
      <c r="J7" s="77"/>
      <c r="K7" s="75"/>
      <c r="L7" s="22" t="s">
        <v>27</v>
      </c>
      <c r="M7" s="22" t="s">
        <v>28</v>
      </c>
      <c r="N7" s="22" t="s">
        <v>27</v>
      </c>
      <c r="O7" s="22" t="s">
        <v>28</v>
      </c>
      <c r="P7" s="22" t="s">
        <v>27</v>
      </c>
      <c r="Q7" s="22" t="s">
        <v>28</v>
      </c>
      <c r="R7" s="22" t="s">
        <v>27</v>
      </c>
      <c r="S7" s="22" t="s">
        <v>28</v>
      </c>
      <c r="T7" s="23"/>
      <c r="U7" s="24">
        <v>0</v>
      </c>
      <c r="V7" s="9"/>
      <c r="W7" s="9"/>
      <c r="X7" s="9"/>
      <c r="AA7" s="9"/>
      <c r="AB7" s="9"/>
      <c r="AC7" s="9"/>
      <c r="AD7" s="9"/>
    </row>
    <row r="8" spans="1:34" ht="13.15" customHeight="1" x14ac:dyDescent="0.25">
      <c r="A8" s="25" t="str">
        <f>IF(B8="","",COUNT($B$8:B8))</f>
        <v/>
      </c>
      <c r="B8" s="26"/>
      <c r="C8" s="27"/>
      <c r="D8" s="28"/>
      <c r="E8" s="29"/>
      <c r="F8" s="29"/>
      <c r="G8" s="29"/>
      <c r="H8" s="29"/>
      <c r="I8" s="29"/>
      <c r="J8" s="29"/>
      <c r="K8" s="30"/>
      <c r="L8" s="31"/>
      <c r="M8" s="32"/>
      <c r="N8" s="33"/>
      <c r="O8" s="33"/>
      <c r="P8" s="34">
        <f>IF(N8=0,0,+N8*T8)</f>
        <v>0</v>
      </c>
      <c r="Q8" s="35"/>
      <c r="R8" s="34">
        <f>IF(L8="",0,L8-P8)</f>
        <v>0</v>
      </c>
      <c r="S8" s="34">
        <f>M8-Q8</f>
        <v>0</v>
      </c>
      <c r="T8" s="36" t="str">
        <f>IF(L8+M8=0,"",INDEX(V1:Z2,MATCH(C4,U1:U2,0),MATCH(C8,V1:Z1,0)))</f>
        <v/>
      </c>
      <c r="U8" s="37">
        <f>U7+1</f>
        <v>1</v>
      </c>
    </row>
    <row r="9" spans="1:34" ht="13.15" customHeight="1" x14ac:dyDescent="0.25">
      <c r="A9" s="38" t="str">
        <f>IF(B9="","",COUNT($B$8:B9))</f>
        <v/>
      </c>
      <c r="B9" s="26"/>
      <c r="C9" s="27"/>
      <c r="D9" s="28"/>
      <c r="E9" s="29"/>
      <c r="F9" s="29"/>
      <c r="G9" s="29"/>
      <c r="H9" s="29"/>
      <c r="I9" s="29"/>
      <c r="J9" s="29"/>
      <c r="K9" s="30"/>
      <c r="L9" s="31"/>
      <c r="M9" s="32"/>
      <c r="N9" s="33"/>
      <c r="O9" s="33"/>
      <c r="P9" s="34" t="str">
        <f>IF(N9="","",+N9*T9)</f>
        <v/>
      </c>
      <c r="Q9" s="35"/>
      <c r="R9" s="35" t="str">
        <f>IF(L9="","",L9-P9)</f>
        <v/>
      </c>
      <c r="S9" s="35" t="str">
        <f>IF(M9-Q9=0,"",M9-Q9)</f>
        <v/>
      </c>
      <c r="T9" s="36" t="str">
        <f>IF(L9+M9=0,"",INDEX(V1:Z2,MATCH(C4,U1:U2,0),MATCH(C9,V1:Z1,0)))</f>
        <v/>
      </c>
      <c r="U9" s="37">
        <f t="shared" ref="U9:U10" si="0">U8+1</f>
        <v>2</v>
      </c>
    </row>
    <row r="10" spans="1:34" ht="13.15" customHeight="1" x14ac:dyDescent="0.25">
      <c r="A10" s="38" t="str">
        <f>IF(B10="","",COUNT($B$8:B10))</f>
        <v/>
      </c>
      <c r="B10" s="26"/>
      <c r="C10" s="27"/>
      <c r="D10" s="28"/>
      <c r="E10" s="29"/>
      <c r="F10" s="29"/>
      <c r="G10" s="29"/>
      <c r="H10" s="29"/>
      <c r="I10" s="29"/>
      <c r="J10" s="29"/>
      <c r="K10" s="30"/>
      <c r="L10" s="31"/>
      <c r="M10" s="32"/>
      <c r="N10" s="33"/>
      <c r="O10" s="33"/>
      <c r="P10" s="34" t="str">
        <f>IF(N10="","",+N10*T10)</f>
        <v/>
      </c>
      <c r="Q10" s="35"/>
      <c r="R10" s="35" t="str">
        <f>IF(L10="","",L10-P10)</f>
        <v/>
      </c>
      <c r="S10" s="35" t="str">
        <f>IF(M10-Q10=0,"",M10-Q10)</f>
        <v/>
      </c>
      <c r="T10" s="36" t="str">
        <f>IF(L10+M10=0,"",INDEX(V1:Z2,MATCH(C4,U1:U2,0),MATCH(C9,V1:Z1,0)))</f>
        <v/>
      </c>
      <c r="U10" s="37">
        <f t="shared" si="0"/>
        <v>3</v>
      </c>
    </row>
    <row r="11" spans="1:34" s="10" customFormat="1" ht="13.15" customHeight="1" x14ac:dyDescent="0.25">
      <c r="A11" s="39"/>
      <c r="B11" s="40"/>
      <c r="C11" s="41"/>
      <c r="D11" s="42"/>
      <c r="E11" s="43"/>
      <c r="F11" s="44"/>
      <c r="G11" s="44"/>
      <c r="H11" s="44"/>
      <c r="I11" s="44"/>
      <c r="J11" s="44"/>
      <c r="K11" s="45"/>
      <c r="L11" s="31"/>
      <c r="M11" s="32"/>
      <c r="N11" s="33"/>
      <c r="O11" s="33"/>
      <c r="P11" s="34"/>
      <c r="Q11" s="35"/>
      <c r="R11" s="35"/>
      <c r="S11" s="35"/>
      <c r="T11" s="36"/>
      <c r="U11" s="46"/>
    </row>
    <row r="12" spans="1:34" s="10" customFormat="1" ht="15" customHeight="1" x14ac:dyDescent="0.2">
      <c r="A12" s="47"/>
      <c r="B12" s="47"/>
      <c r="C12" s="48"/>
      <c r="D12" s="49"/>
      <c r="E12" s="49"/>
      <c r="F12" s="50"/>
      <c r="G12" s="50"/>
      <c r="H12" s="50"/>
      <c r="I12" s="50"/>
      <c r="J12" s="50"/>
      <c r="K12" s="51" t="s">
        <v>33</v>
      </c>
      <c r="L12" s="62"/>
      <c r="M12" s="62"/>
      <c r="N12" s="62"/>
      <c r="O12" s="62"/>
      <c r="P12" s="62">
        <f>SUM(P8:P11)</f>
        <v>0</v>
      </c>
      <c r="Q12" s="62">
        <f>SUM(Q8:Q11)</f>
        <v>0</v>
      </c>
      <c r="R12" s="62">
        <f>SUM(R8:R11)</f>
        <v>0</v>
      </c>
      <c r="S12" s="62">
        <f>SUM(S8:S11)</f>
        <v>0</v>
      </c>
    </row>
    <row r="13" spans="1:34" ht="15" customHeight="1" x14ac:dyDescent="0.2">
      <c r="A13" s="52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34" ht="15" customHeight="1" x14ac:dyDescent="0.2">
      <c r="A14" s="52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6"/>
      <c r="N14" s="55"/>
      <c r="O14" s="55"/>
      <c r="P14" s="57"/>
      <c r="Q14" s="55"/>
      <c r="R14" s="55"/>
      <c r="S14" s="55"/>
    </row>
    <row r="15" spans="1:34" ht="15" customHeight="1" x14ac:dyDescent="0.2">
      <c r="A15" s="58" t="s">
        <v>29</v>
      </c>
      <c r="B15" s="58"/>
      <c r="C15" s="58"/>
      <c r="D15" s="58"/>
      <c r="E15" s="58"/>
      <c r="F15" s="59"/>
      <c r="G15" s="58"/>
      <c r="H15" s="58"/>
      <c r="I15" s="58"/>
      <c r="J15" s="58"/>
      <c r="K15" s="58"/>
      <c r="L15" s="58"/>
      <c r="M15" s="58"/>
      <c r="N15" s="58"/>
      <c r="O15" s="58"/>
      <c r="P15" s="60"/>
      <c r="Q15" s="60"/>
      <c r="R15" s="60"/>
      <c r="S15" s="60"/>
    </row>
    <row r="16" spans="1:34" ht="15" customHeight="1" x14ac:dyDescent="0.2">
      <c r="A16" s="58" t="s">
        <v>30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5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5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5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5" customHeigh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5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5" customHeigh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5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5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5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5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5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5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5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5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1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ht="1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ht="1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1:19" ht="1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1:19" ht="1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ht="15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15" customHeight="1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19" ht="1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1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19" ht="1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1:19" ht="1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ht="1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ht="1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ht="1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ht="1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ht="1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ht="1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1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1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ht="1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 ht="1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:19" ht="1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ht="1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:19" ht="1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1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:19" ht="1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1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ht="1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19" ht="1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:19" ht="1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:19" ht="1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1:19" ht="1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1:19" ht="1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1:19" ht="1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:19" ht="1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:19" ht="1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</row>
    <row r="122" spans="1:19" ht="1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</row>
    <row r="123" spans="1:19" ht="1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</row>
    <row r="124" spans="1:19" ht="1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1:19" ht="1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</row>
    <row r="126" spans="1:19" ht="1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</row>
    <row r="127" spans="1:19" ht="1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1:19" ht="1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:19" ht="1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</row>
    <row r="130" spans="1:19" ht="1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</row>
    <row r="131" spans="1:19" ht="1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1:19" ht="1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</row>
    <row r="133" spans="1:19" ht="1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</row>
    <row r="134" spans="1:19" ht="1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</row>
    <row r="135" spans="1:19" ht="1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19" ht="1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</row>
    <row r="137" spans="1:19" ht="1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</row>
    <row r="138" spans="1:19" ht="1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</row>
    <row r="139" spans="1:19" ht="1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</row>
    <row r="140" spans="1:19" ht="1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</row>
    <row r="141" spans="1:19" ht="1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</row>
    <row r="142" spans="1:19" ht="1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19" ht="1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19" ht="1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:19" ht="1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:19" ht="1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:19" ht="1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</row>
    <row r="148" spans="1:19" ht="1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</row>
    <row r="149" spans="1:19" ht="1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</row>
    <row r="150" spans="1:19" ht="1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:19" ht="1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</row>
    <row r="152" spans="1:19" ht="1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</row>
    <row r="153" spans="1:19" ht="1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</row>
    <row r="154" spans="1:19" ht="15" customHeight="1" x14ac:dyDescent="0.2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</row>
    <row r="155" spans="1:19" ht="1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:19" ht="1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:19" ht="1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</row>
    <row r="158" spans="1:19" ht="1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</row>
    <row r="159" spans="1:19" ht="1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</row>
    <row r="160" spans="1:19" ht="1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</row>
    <row r="161" spans="1:19" ht="1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</row>
    <row r="162" spans="1:19" ht="1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</row>
    <row r="163" spans="1:19" ht="15" customHeight="1" x14ac:dyDescent="0.2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</row>
    <row r="164" spans="1:19" ht="1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</row>
    <row r="165" spans="1:19" ht="1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</row>
    <row r="166" spans="1:19" ht="1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</row>
    <row r="167" spans="1:19" ht="1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</row>
    <row r="168" spans="1:19" ht="1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</row>
    <row r="169" spans="1:19" ht="1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</row>
    <row r="170" spans="1:19" ht="1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</row>
    <row r="171" spans="1:19" ht="1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</row>
    <row r="172" spans="1:19" ht="1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</row>
    <row r="173" spans="1:19" ht="1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</row>
    <row r="174" spans="1:19" ht="1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</row>
    <row r="175" spans="1:19" ht="1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</row>
    <row r="176" spans="1:19" ht="1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</row>
    <row r="177" spans="1:19" ht="1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</row>
    <row r="178" spans="1:19" ht="1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</row>
    <row r="179" spans="1:19" ht="1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</row>
    <row r="180" spans="1:19" ht="1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</row>
    <row r="181" spans="1:19" ht="1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</row>
    <row r="182" spans="1:19" ht="1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</row>
    <row r="183" spans="1:19" ht="1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</row>
    <row r="184" spans="1:19" ht="1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</row>
    <row r="185" spans="1:19" ht="1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</row>
    <row r="186" spans="1:19" ht="1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</row>
    <row r="187" spans="1:19" ht="1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</row>
    <row r="188" spans="1:19" ht="1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</row>
    <row r="189" spans="1:19" ht="1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</row>
    <row r="190" spans="1:19" ht="1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</row>
    <row r="191" spans="1:19" ht="1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</row>
    <row r="192" spans="1:19" ht="1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</row>
    <row r="193" spans="1:19" ht="1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</row>
    <row r="194" spans="1:19" ht="1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</row>
    <row r="195" spans="1:19" ht="1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</row>
    <row r="196" spans="1:19" ht="1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</row>
    <row r="197" spans="1:19" ht="1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</row>
    <row r="198" spans="1:19" ht="1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</row>
    <row r="199" spans="1:19" ht="1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</row>
    <row r="200" spans="1:19" ht="1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</row>
    <row r="201" spans="1:19" ht="1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</row>
    <row r="202" spans="1:19" ht="1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</row>
    <row r="203" spans="1:19" ht="1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</row>
    <row r="204" spans="1:19" ht="1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</row>
    <row r="205" spans="1:19" ht="1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</row>
    <row r="206" spans="1:19" ht="1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</row>
    <row r="207" spans="1:19" ht="1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</row>
    <row r="208" spans="1:19" ht="1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</row>
    <row r="209" spans="1:19" ht="1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</row>
    <row r="210" spans="1:19" ht="1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1:19" ht="1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</row>
    <row r="212" spans="1:19" ht="1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</row>
    <row r="213" spans="1:19" ht="1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</row>
    <row r="214" spans="1:19" ht="1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</row>
    <row r="215" spans="1:19" ht="1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</row>
    <row r="216" spans="1:19" ht="1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</row>
    <row r="217" spans="1:19" ht="1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</row>
    <row r="218" spans="1:19" ht="1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</row>
    <row r="219" spans="1:19" ht="1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</row>
    <row r="220" spans="1:19" ht="1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</row>
    <row r="221" spans="1:19" ht="1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</row>
    <row r="222" spans="1:19" ht="1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</row>
    <row r="223" spans="1:19" ht="1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</row>
    <row r="224" spans="1:19" ht="1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</row>
    <row r="225" spans="1:19" ht="1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</row>
    <row r="226" spans="1:19" ht="1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</row>
    <row r="227" spans="1:19" ht="1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</row>
    <row r="228" spans="1:19" ht="1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</row>
    <row r="229" spans="1:19" ht="1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</row>
    <row r="230" spans="1:19" ht="1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</row>
    <row r="231" spans="1:19" ht="1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</row>
    <row r="232" spans="1:19" ht="1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</row>
    <row r="233" spans="1:19" ht="1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</row>
    <row r="234" spans="1:19" ht="1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</row>
    <row r="235" spans="1:19" ht="1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</row>
    <row r="236" spans="1:19" ht="1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</row>
    <row r="237" spans="1:19" ht="1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</row>
    <row r="238" spans="1:19" ht="1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</row>
    <row r="239" spans="1:19" ht="1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</row>
    <row r="240" spans="1:19" ht="1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</row>
    <row r="241" spans="1:19" ht="1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</row>
    <row r="242" spans="1:19" ht="1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</row>
    <row r="243" spans="1:19" ht="1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</row>
    <row r="244" spans="1:19" ht="1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</row>
    <row r="245" spans="1:19" ht="1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</row>
    <row r="246" spans="1:19" ht="1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</row>
    <row r="247" spans="1:19" ht="1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</row>
    <row r="248" spans="1:19" ht="1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</row>
    <row r="249" spans="1:19" ht="1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</row>
    <row r="250" spans="1:19" ht="1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</row>
    <row r="251" spans="1:19" ht="1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</row>
    <row r="252" spans="1:19" ht="1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</row>
    <row r="253" spans="1:19" ht="1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</row>
    <row r="254" spans="1:19" ht="1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</row>
    <row r="255" spans="1:19" ht="1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</row>
    <row r="256" spans="1:19" ht="1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</row>
    <row r="257" spans="1:19" ht="1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</row>
    <row r="258" spans="1:19" ht="1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</row>
    <row r="259" spans="1:19" ht="1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</row>
    <row r="260" spans="1:19" ht="1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</row>
    <row r="261" spans="1:19" ht="1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</row>
    <row r="262" spans="1:19" ht="1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</row>
    <row r="263" spans="1:19" ht="1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</row>
    <row r="264" spans="1:19" ht="1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</row>
    <row r="265" spans="1:19" ht="1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</row>
    <row r="266" spans="1:19" ht="1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</row>
    <row r="267" spans="1:19" ht="1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</row>
    <row r="268" spans="1:19" ht="1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</row>
    <row r="269" spans="1:19" ht="1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</row>
    <row r="270" spans="1:19" ht="1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</row>
    <row r="271" spans="1:19" ht="1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</row>
    <row r="272" spans="1:19" ht="1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</row>
    <row r="273" spans="1:19" ht="1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</row>
    <row r="274" spans="1:19" ht="1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</row>
    <row r="275" spans="1:19" ht="1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</row>
    <row r="276" spans="1:19" ht="1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</row>
    <row r="277" spans="1:19" ht="1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</row>
    <row r="278" spans="1:19" ht="1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</row>
    <row r="279" spans="1:19" ht="1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</row>
    <row r="280" spans="1:19" ht="1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</row>
    <row r="281" spans="1:19" ht="1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</row>
    <row r="282" spans="1:19" ht="1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</row>
    <row r="283" spans="1:19" ht="1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</row>
    <row r="284" spans="1:19" ht="1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</row>
    <row r="285" spans="1:19" ht="1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</row>
    <row r="286" spans="1:19" ht="1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</row>
    <row r="287" spans="1:19" ht="1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</row>
    <row r="288" spans="1:19" ht="1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</row>
    <row r="289" spans="1:19" ht="15" customHeight="1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</row>
    <row r="290" spans="1:19" ht="1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</row>
    <row r="291" spans="1:19" ht="1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</row>
    <row r="292" spans="1:19" ht="1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</row>
    <row r="293" spans="1:19" ht="1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</row>
    <row r="294" spans="1:19" ht="1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</row>
    <row r="295" spans="1:19" ht="1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</row>
    <row r="296" spans="1:19" ht="1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</row>
    <row r="297" spans="1:19" ht="1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</row>
    <row r="298" spans="1:19" ht="15" customHeight="1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</row>
    <row r="299" spans="1:19" ht="1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</row>
    <row r="300" spans="1:19" ht="1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</row>
    <row r="301" spans="1:19" ht="1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</row>
    <row r="302" spans="1:19" ht="1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</row>
    <row r="303" spans="1:19" ht="1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</row>
    <row r="304" spans="1:19" ht="1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</row>
    <row r="305" spans="1:19" ht="1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</row>
    <row r="306" spans="1:19" ht="1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</row>
    <row r="307" spans="1:19" ht="15" customHeight="1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</row>
    <row r="308" spans="1:19" ht="1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</row>
    <row r="309" spans="1:19" ht="1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</row>
    <row r="310" spans="1:19" ht="1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</row>
    <row r="311" spans="1:19" ht="1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</row>
    <row r="312" spans="1:19" ht="1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</row>
    <row r="313" spans="1:19" ht="1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</row>
    <row r="314" spans="1:19" ht="1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</row>
    <row r="315" spans="1:19" ht="1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</row>
    <row r="316" spans="1:19" ht="15" customHeight="1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</row>
    <row r="317" spans="1:19" ht="1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</row>
    <row r="318" spans="1:19" ht="1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</row>
    <row r="319" spans="1:19" ht="1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</row>
    <row r="320" spans="1:19" ht="1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</row>
    <row r="321" spans="1:19" ht="1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</row>
    <row r="322" spans="1:19" ht="1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</row>
    <row r="323" spans="1:19" ht="1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</row>
    <row r="324" spans="1:19" ht="1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</row>
    <row r="325" spans="1:19" ht="15" customHeight="1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</row>
    <row r="326" spans="1:19" ht="1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</row>
    <row r="327" spans="1:19" ht="1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</row>
    <row r="328" spans="1:19" ht="1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</row>
    <row r="329" spans="1:19" ht="1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</row>
    <row r="330" spans="1:19" ht="1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</row>
    <row r="331" spans="1:19" ht="1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</row>
    <row r="332" spans="1:19" ht="1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</row>
    <row r="333" spans="1:19" ht="1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</row>
    <row r="334" spans="1:19" ht="15" customHeight="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</row>
    <row r="335" spans="1:19" ht="1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</row>
    <row r="336" spans="1:19" ht="1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</row>
    <row r="337" spans="1:19" ht="1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</row>
    <row r="338" spans="1:19" ht="1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</row>
    <row r="339" spans="1:19" ht="1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</row>
    <row r="340" spans="1:19" ht="1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</row>
    <row r="341" spans="1:19" ht="1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</row>
    <row r="342" spans="1:19" ht="1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</row>
    <row r="343" spans="1:19" ht="15" customHeight="1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</row>
    <row r="344" spans="1:19" ht="1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</row>
    <row r="345" spans="1:19" ht="1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</row>
    <row r="346" spans="1:19" ht="1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</row>
    <row r="347" spans="1:19" ht="1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</row>
    <row r="348" spans="1:19" ht="1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</row>
    <row r="349" spans="1:19" ht="1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</row>
    <row r="350" spans="1:19" ht="1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</row>
    <row r="351" spans="1:19" ht="1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</row>
    <row r="352" spans="1:19" ht="15" customHeight="1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</row>
    <row r="353" spans="1:19" ht="1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</row>
    <row r="354" spans="1:19" ht="1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</row>
    <row r="355" spans="1:19" ht="1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</row>
    <row r="356" spans="1:19" ht="1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</row>
    <row r="357" spans="1:19" ht="1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</row>
    <row r="358" spans="1:19" ht="1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</row>
    <row r="359" spans="1:19" ht="1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</row>
    <row r="360" spans="1:19" ht="1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</row>
    <row r="361" spans="1:19" ht="15" customHeight="1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</row>
    <row r="362" spans="1:19" ht="1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</row>
    <row r="363" spans="1:19" ht="1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</row>
    <row r="364" spans="1:19" ht="1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</row>
    <row r="365" spans="1:19" ht="1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</row>
    <row r="366" spans="1:19" ht="1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</row>
    <row r="367" spans="1:19" ht="1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</row>
    <row r="368" spans="1:19" ht="1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</row>
    <row r="369" spans="1:19" ht="1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</row>
    <row r="370" spans="1:19" ht="15" customHeight="1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</row>
    <row r="371" spans="1:19" ht="1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</row>
    <row r="372" spans="1:19" ht="1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</row>
    <row r="373" spans="1:19" ht="1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</row>
    <row r="374" spans="1:19" ht="1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</row>
    <row r="375" spans="1:19" ht="1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</row>
    <row r="376" spans="1:19" ht="1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</row>
    <row r="377" spans="1:19" ht="1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</row>
    <row r="378" spans="1:19" ht="1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</row>
    <row r="379" spans="1:19" ht="15" customHeight="1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</row>
    <row r="380" spans="1:19" ht="1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</row>
    <row r="381" spans="1:19" ht="1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</row>
    <row r="382" spans="1:19" ht="1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</row>
    <row r="383" spans="1:19" ht="1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</row>
    <row r="384" spans="1:19" ht="1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</row>
    <row r="385" spans="1:19" ht="1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</row>
    <row r="386" spans="1:19" ht="1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</row>
    <row r="387" spans="1:19" ht="1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</row>
    <row r="388" spans="1:19" ht="15" customHeight="1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</row>
    <row r="389" spans="1:19" ht="1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</row>
    <row r="390" spans="1:19" ht="1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</row>
    <row r="391" spans="1:19" ht="1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</row>
    <row r="392" spans="1:19" ht="1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</row>
    <row r="393" spans="1:19" ht="1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</row>
    <row r="394" spans="1:19" ht="1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</row>
    <row r="395" spans="1:19" ht="1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</row>
    <row r="396" spans="1:19" ht="1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</row>
    <row r="397" spans="1:19" ht="15" customHeight="1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 ht="1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</row>
    <row r="399" spans="1:19" ht="1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</row>
    <row r="400" spans="1:19" ht="1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</row>
    <row r="401" spans="1:19" ht="1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</row>
    <row r="402" spans="1:19" ht="1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</row>
    <row r="403" spans="1:19" ht="1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</row>
    <row r="404" spans="1:19" ht="1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</row>
    <row r="405" spans="1:19" ht="1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</row>
    <row r="406" spans="1:19" ht="15" customHeight="1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</row>
    <row r="407" spans="1:19" ht="1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</row>
    <row r="408" spans="1:19" ht="1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</row>
    <row r="409" spans="1:19" ht="1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</row>
    <row r="410" spans="1:19" ht="1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</row>
    <row r="411" spans="1:19" ht="1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</row>
    <row r="412" spans="1:19" ht="1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</row>
    <row r="413" spans="1:19" ht="1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</row>
    <row r="414" spans="1:19" ht="1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</row>
    <row r="415" spans="1:19" ht="15" customHeight="1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</row>
    <row r="416" spans="1:19" ht="1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</row>
    <row r="417" spans="1:19" ht="1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</row>
    <row r="418" spans="1:19" ht="1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</row>
    <row r="419" spans="1:19" ht="1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</row>
    <row r="420" spans="1:19" ht="1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</row>
    <row r="421" spans="1:19" ht="1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</row>
    <row r="422" spans="1:19" ht="1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</row>
    <row r="423" spans="1:19" ht="1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</row>
    <row r="424" spans="1:19" ht="15" customHeight="1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</row>
    <row r="425" spans="1:19" ht="1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</row>
    <row r="426" spans="1:19" ht="1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</row>
    <row r="427" spans="1:19" ht="1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</row>
    <row r="428" spans="1:19" ht="1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</row>
    <row r="429" spans="1:19" ht="1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</row>
    <row r="430" spans="1:19" ht="1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</row>
    <row r="431" spans="1:19" ht="1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</row>
    <row r="432" spans="1:19" ht="1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</row>
    <row r="433" spans="1:19" ht="15" customHeight="1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</row>
    <row r="434" spans="1:19" ht="1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</row>
    <row r="435" spans="1:19" ht="1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</row>
    <row r="436" spans="1:19" ht="1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</row>
    <row r="437" spans="1:19" ht="1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</row>
    <row r="438" spans="1:19" ht="1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</row>
    <row r="439" spans="1:19" ht="1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</row>
  </sheetData>
  <sheetProtection selectLockedCells="1"/>
  <mergeCells count="17">
    <mergeCell ref="R6:S6"/>
    <mergeCell ref="A5:B5"/>
    <mergeCell ref="R5:S5"/>
    <mergeCell ref="A6:A7"/>
    <mergeCell ref="C6:C7"/>
    <mergeCell ref="D6:E7"/>
    <mergeCell ref="F6:J7"/>
    <mergeCell ref="K6:K7"/>
    <mergeCell ref="L6:M6"/>
    <mergeCell ref="N6:O6"/>
    <mergeCell ref="P6:Q6"/>
    <mergeCell ref="R4:S4"/>
    <mergeCell ref="A1:F1"/>
    <mergeCell ref="A2:F2"/>
    <mergeCell ref="A3:F3"/>
    <mergeCell ref="A4:B4"/>
    <mergeCell ref="C4:J4"/>
  </mergeCells>
  <conditionalFormatting sqref="P8:P11">
    <cfRule type="cellIs" dxfId="1" priority="1" stopIfTrue="1" operator="equal">
      <formula>+N8*5%</formula>
    </cfRule>
  </conditionalFormatting>
  <dataValidations count="4">
    <dataValidation type="date" operator="greaterThan" allowBlank="1" showInputMessage="1" showErrorMessage="1" sqref="L4:O4 R4">
      <formula1>36526</formula1>
    </dataValidation>
    <dataValidation type="list" showInputMessage="1" showErrorMessage="1" sqref="C4">
      <formula1>CLIENTE</formula1>
    </dataValidation>
    <dataValidation type="decimal" operator="greaterThanOrEqual" allowBlank="1" showInputMessage="1" showErrorMessage="1" error="SOLO PRECIO DE BOLETO_x000a_J&amp;M " sqref="Q8:Q11">
      <formula1>0</formula1>
    </dataValidation>
    <dataValidation operator="greaterThanOrEqual" allowBlank="1" showInputMessage="1" showErrorMessage="1" error="SOLO PRECIO DE BOLETO_x000a_J&amp;M " sqref="P8:P11 R8:S11"/>
  </dataValidations>
  <pageMargins left="0" right="0" top="0.19685039370078741" bottom="0.19685039370078741" header="0" footer="0"/>
  <pageSetup scale="90" orientation="landscape" r:id="rId1"/>
  <headerFooter scaleWithDoc="0" alignWithMargins="0">
    <oddHeader>&amp;R&amp;"Courier New,Normal"&amp;10Página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opiar_SolITO">
                <anchor moveWithCells="1" sizeWithCells="1">
                  <from>
                    <xdr:col>19</xdr:col>
                    <xdr:colOff>152400</xdr:colOff>
                    <xdr:row>2</xdr:row>
                    <xdr:rowOff>47625</xdr:rowOff>
                  </from>
                  <to>
                    <xdr:col>22</xdr:col>
                    <xdr:colOff>352425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6"/>
  <dimension ref="A1:Z51"/>
  <sheetViews>
    <sheetView showGridLines="0" zoomScale="110" zoomScaleNormal="110" workbookViewId="0">
      <pane ySplit="1" topLeftCell="A2" activePane="bottomLeft" state="frozen"/>
      <selection activeCell="K13" sqref="K13"/>
      <selection pane="bottomLeft" activeCell="K11" sqref="K11"/>
    </sheetView>
  </sheetViews>
  <sheetFormatPr baseColWidth="10" defaultColWidth="10.6640625" defaultRowHeight="11.25" x14ac:dyDescent="0.2"/>
  <cols>
    <col min="1" max="1" width="2.5546875" style="61" customWidth="1"/>
    <col min="2" max="2" width="8.6640625" style="61" customWidth="1"/>
    <col min="3" max="3" width="2.5546875" style="61" customWidth="1"/>
    <col min="4" max="4" width="3.77734375" style="61" customWidth="1"/>
    <col min="5" max="5" width="8.5546875" style="61" customWidth="1"/>
    <col min="6" max="10" width="2.5546875" style="61" customWidth="1"/>
    <col min="11" max="11" width="13.5546875" style="61" customWidth="1"/>
    <col min="12" max="15" width="8.5546875" style="61" customWidth="1"/>
    <col min="16" max="17" width="7.5546875" style="61" customWidth="1"/>
    <col min="18" max="19" width="8.5546875" style="61" customWidth="1"/>
    <col min="20" max="20" width="4.44140625" style="61" customWidth="1"/>
    <col min="21" max="25" width="5.5546875" style="61" customWidth="1"/>
    <col min="26" max="26" width="11.77734375" style="61" bestFit="1" customWidth="1"/>
    <col min="27" max="16384" width="10.6640625" style="61"/>
  </cols>
  <sheetData>
    <row r="1" spans="1:26" ht="22.15" customHeight="1" x14ac:dyDescent="0.2"/>
    <row r="2" spans="1:26" ht="10.15" customHeight="1" x14ac:dyDescent="0.2"/>
    <row r="3" spans="1:26" ht="16.5" x14ac:dyDescent="0.3">
      <c r="A3" s="64" t="s">
        <v>0</v>
      </c>
      <c r="B3" s="64"/>
      <c r="C3" s="64"/>
      <c r="D3" s="64"/>
      <c r="E3" s="64"/>
      <c r="F3" s="64"/>
      <c r="G3"/>
      <c r="H3"/>
      <c r="I3"/>
      <c r="J3"/>
      <c r="K3"/>
      <c r="L3"/>
      <c r="M3"/>
      <c r="N3"/>
      <c r="O3"/>
      <c r="P3"/>
      <c r="Q3"/>
      <c r="R3"/>
      <c r="S3"/>
      <c r="T3" s="1" t="s">
        <v>1</v>
      </c>
      <c r="U3" s="2" t="s">
        <v>2</v>
      </c>
      <c r="V3" s="3" t="s">
        <v>3</v>
      </c>
      <c r="W3" s="3" t="s">
        <v>4</v>
      </c>
      <c r="X3" s="3" t="s">
        <v>5</v>
      </c>
      <c r="Y3" s="3" t="s">
        <v>6</v>
      </c>
      <c r="Z3" s="3" t="s">
        <v>7</v>
      </c>
    </row>
    <row r="4" spans="1:26" ht="16.5" x14ac:dyDescent="0.2">
      <c r="A4" s="65" t="s">
        <v>8</v>
      </c>
      <c r="B4" s="65"/>
      <c r="C4" s="65"/>
      <c r="D4" s="65"/>
      <c r="E4" s="65"/>
      <c r="F4" s="65"/>
      <c r="G4"/>
      <c r="H4"/>
      <c r="I4"/>
      <c r="J4"/>
      <c r="K4" s="6"/>
      <c r="L4" s="7"/>
      <c r="M4"/>
      <c r="N4"/>
      <c r="O4"/>
      <c r="P4"/>
      <c r="Q4"/>
      <c r="R4" s="6" t="s">
        <v>9</v>
      </c>
      <c r="S4" s="7">
        <v>10119</v>
      </c>
      <c r="T4"/>
      <c r="U4" s="8" t="s">
        <v>10</v>
      </c>
      <c r="V4" s="9">
        <v>0.08</v>
      </c>
      <c r="W4" s="9">
        <v>0.05</v>
      </c>
      <c r="X4" s="9">
        <v>0.05</v>
      </c>
      <c r="Y4" s="9">
        <v>0.06</v>
      </c>
      <c r="Z4" s="9">
        <v>0.05</v>
      </c>
    </row>
    <row r="5" spans="1:26" ht="15" x14ac:dyDescent="0.2">
      <c r="A5" s="66" t="s">
        <v>11</v>
      </c>
      <c r="B5" s="66"/>
      <c r="C5" s="66"/>
      <c r="D5" s="66"/>
      <c r="E5" s="66"/>
      <c r="F5" s="66"/>
      <c r="G5"/>
      <c r="H5"/>
      <c r="I5"/>
      <c r="J5"/>
      <c r="K5"/>
      <c r="L5"/>
      <c r="M5"/>
      <c r="N5"/>
      <c r="O5"/>
      <c r="P5"/>
      <c r="Q5"/>
      <c r="R5"/>
      <c r="S5"/>
      <c r="T5" s="10"/>
    </row>
    <row r="6" spans="1:26" ht="15" x14ac:dyDescent="0.2">
      <c r="A6" s="67" t="s">
        <v>12</v>
      </c>
      <c r="B6" s="67"/>
      <c r="C6" s="68" t="s">
        <v>10</v>
      </c>
      <c r="D6" s="68"/>
      <c r="E6" s="68"/>
      <c r="F6" s="68"/>
      <c r="G6" s="68"/>
      <c r="H6" s="68"/>
      <c r="I6" s="68"/>
      <c r="J6" s="68"/>
      <c r="K6" s="11"/>
      <c r="L6" s="12"/>
      <c r="M6" s="12"/>
      <c r="N6" s="12"/>
      <c r="O6" s="12"/>
      <c r="P6" s="11"/>
      <c r="Q6" s="11" t="s">
        <v>13</v>
      </c>
      <c r="R6" s="63"/>
      <c r="S6" s="63"/>
      <c r="T6"/>
    </row>
    <row r="7" spans="1:26" ht="15" x14ac:dyDescent="0.2">
      <c r="A7" s="71" t="s">
        <v>14</v>
      </c>
      <c r="B7" s="71"/>
      <c r="C7" s="14" t="s">
        <v>31</v>
      </c>
      <c r="D7" s="14"/>
      <c r="E7" s="15"/>
      <c r="F7" s="15"/>
      <c r="G7" s="16"/>
      <c r="H7" s="16"/>
      <c r="I7" s="16"/>
      <c r="J7" s="16"/>
      <c r="K7" s="11"/>
      <c r="L7" s="19"/>
      <c r="M7" s="18"/>
      <c r="N7" s="18"/>
      <c r="O7" s="18"/>
      <c r="P7" s="11"/>
      <c r="Q7" s="11" t="s">
        <v>15</v>
      </c>
      <c r="R7" s="72" t="s">
        <v>32</v>
      </c>
      <c r="S7" s="72"/>
      <c r="T7" s="10"/>
    </row>
    <row r="8" spans="1:26" ht="15" x14ac:dyDescent="0.2">
      <c r="A8" s="73" t="s">
        <v>16</v>
      </c>
      <c r="B8" s="20" t="s">
        <v>17</v>
      </c>
      <c r="C8" s="73" t="s">
        <v>18</v>
      </c>
      <c r="D8" s="69" t="s">
        <v>19</v>
      </c>
      <c r="E8" s="70"/>
      <c r="F8" s="69" t="s">
        <v>20</v>
      </c>
      <c r="G8" s="78"/>
      <c r="H8" s="78"/>
      <c r="I8" s="78"/>
      <c r="J8" s="70"/>
      <c r="K8" s="80" t="s">
        <v>21</v>
      </c>
      <c r="L8" s="69" t="s">
        <v>22</v>
      </c>
      <c r="M8" s="70"/>
      <c r="N8" s="69" t="s">
        <v>23</v>
      </c>
      <c r="O8" s="70"/>
      <c r="P8" s="69" t="s">
        <v>24</v>
      </c>
      <c r="Q8" s="70"/>
      <c r="R8" s="69" t="s">
        <v>25</v>
      </c>
      <c r="S8" s="70"/>
      <c r="T8" s="8"/>
    </row>
    <row r="9" spans="1:26" ht="13.5" x14ac:dyDescent="0.25">
      <c r="A9" s="74"/>
      <c r="B9" s="21" t="s">
        <v>26</v>
      </c>
      <c r="C9" s="75"/>
      <c r="D9" s="76"/>
      <c r="E9" s="77"/>
      <c r="F9" s="76"/>
      <c r="G9" s="79"/>
      <c r="H9" s="79"/>
      <c r="I9" s="79"/>
      <c r="J9" s="77"/>
      <c r="K9" s="75"/>
      <c r="L9" s="22" t="s">
        <v>27</v>
      </c>
      <c r="M9" s="22" t="s">
        <v>28</v>
      </c>
      <c r="N9" s="22" t="s">
        <v>27</v>
      </c>
      <c r="O9" s="22" t="s">
        <v>28</v>
      </c>
      <c r="P9" s="22" t="s">
        <v>27</v>
      </c>
      <c r="Q9" s="22" t="s">
        <v>28</v>
      </c>
      <c r="R9" s="22" t="s">
        <v>27</v>
      </c>
      <c r="S9" s="22" t="s">
        <v>28</v>
      </c>
      <c r="T9" s="23"/>
    </row>
    <row r="10" spans="1:26" ht="15" x14ac:dyDescent="0.2">
      <c r="A10" s="25" t="str">
        <f>IF(B10="","",COUNT($B$8:B10))</f>
        <v/>
      </c>
      <c r="B10" s="26"/>
      <c r="C10" s="27" t="s">
        <v>4</v>
      </c>
      <c r="D10" s="28"/>
      <c r="E10" s="29"/>
      <c r="F10" s="29"/>
      <c r="G10" s="29"/>
      <c r="H10" s="29"/>
      <c r="I10" s="29"/>
      <c r="J10" s="29"/>
      <c r="K10" s="30"/>
      <c r="L10" s="31">
        <v>1200</v>
      </c>
      <c r="M10" s="32"/>
      <c r="N10" s="33">
        <v>25</v>
      </c>
      <c r="O10" s="33"/>
      <c r="P10" s="34">
        <f>IF(N10=0,0,+N10*T10)</f>
        <v>1.25</v>
      </c>
      <c r="Q10" s="35"/>
      <c r="R10" s="34">
        <f>IF(L10="",0,L10-P10)</f>
        <v>1198.75</v>
      </c>
      <c r="S10" s="34">
        <f>M10-Q10</f>
        <v>0</v>
      </c>
      <c r="T10" s="36">
        <f>IF(L10+M10=0,"",INDEX(V3:Z4,MATCH(C6,U3:U4,0),MATCH(C10,V3:Z3,0)))</f>
        <v>0.05</v>
      </c>
    </row>
    <row r="11" spans="1:26" ht="15" x14ac:dyDescent="0.2">
      <c r="A11" s="47"/>
      <c r="B11" s="47"/>
      <c r="C11" s="48"/>
      <c r="D11" s="49"/>
      <c r="E11" s="49"/>
      <c r="F11" s="50"/>
      <c r="G11" s="50"/>
      <c r="H11" s="50"/>
      <c r="I11" s="50"/>
      <c r="J11" s="50"/>
      <c r="K11" s="51" t="s">
        <v>33</v>
      </c>
      <c r="L11" s="62"/>
      <c r="M11" s="62"/>
      <c r="N11" s="62"/>
      <c r="O11" s="62"/>
      <c r="P11" s="62">
        <f>SUM(P10:P10)</f>
        <v>1.25</v>
      </c>
      <c r="Q11" s="62">
        <f>SUM(Q10:Q10)</f>
        <v>0</v>
      </c>
      <c r="R11" s="62">
        <f>SUM(R10:R10)</f>
        <v>1198.75</v>
      </c>
      <c r="S11" s="62">
        <f>SUM(S10:S10)</f>
        <v>0</v>
      </c>
      <c r="T11" s="10"/>
    </row>
    <row r="12" spans="1:26" ht="15" x14ac:dyDescent="0.2">
      <c r="A12" s="58" t="s">
        <v>29</v>
      </c>
      <c r="B12" s="58"/>
      <c r="C12" s="58"/>
      <c r="D12" s="58"/>
      <c r="E12" s="58"/>
      <c r="F12" s="59"/>
      <c r="G12" s="58"/>
      <c r="H12" s="58"/>
      <c r="I12" s="58"/>
      <c r="J12" s="58"/>
      <c r="K12" s="58"/>
      <c r="L12" s="58"/>
      <c r="M12" s="58"/>
      <c r="N12" s="58"/>
      <c r="O12" s="58"/>
      <c r="P12" s="60"/>
      <c r="Q12" s="60"/>
      <c r="R12" s="60"/>
      <c r="S12" s="60"/>
      <c r="T12"/>
    </row>
    <row r="13" spans="1:26" ht="15" x14ac:dyDescent="0.2">
      <c r="A13" s="58" t="s">
        <v>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/>
    </row>
    <row r="14" spans="1:26" ht="15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/>
    </row>
    <row r="15" spans="1:26" ht="15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/>
    </row>
    <row r="16" spans="1:26" ht="15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/>
    </row>
    <row r="17" spans="1:20" ht="15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/>
    </row>
    <row r="18" spans="1:20" ht="15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/>
    </row>
    <row r="19" spans="1:20" ht="15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/>
    </row>
    <row r="20" spans="1:20" ht="15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/>
    </row>
    <row r="21" spans="1:20" ht="15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/>
    </row>
    <row r="22" spans="1:20" ht="15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/>
    </row>
    <row r="23" spans="1:20" ht="15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/>
    </row>
    <row r="24" spans="1:20" ht="15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/>
    </row>
    <row r="25" spans="1:20" ht="15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/>
    </row>
    <row r="26" spans="1:20" ht="15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/>
    </row>
    <row r="27" spans="1:20" ht="15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/>
    </row>
    <row r="28" spans="1:20" ht="15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/>
    </row>
    <row r="29" spans="1:20" ht="15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/>
    </row>
    <row r="30" spans="1:20" ht="15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/>
    </row>
    <row r="31" spans="1:20" ht="15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/>
    </row>
    <row r="32" spans="1:20" ht="15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/>
    </row>
    <row r="33" spans="1:20" ht="15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/>
    </row>
    <row r="34" spans="1:20" ht="1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/>
    </row>
    <row r="35" spans="1:20" ht="15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/>
    </row>
    <row r="36" spans="1:20" ht="15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/>
    </row>
    <row r="37" spans="1:20" ht="15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/>
    </row>
    <row r="38" spans="1:20" ht="15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/>
    </row>
    <row r="39" spans="1:20" ht="15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/>
    </row>
    <row r="40" spans="1:20" ht="15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/>
    </row>
    <row r="41" spans="1:20" ht="15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/>
    </row>
    <row r="42" spans="1:20" ht="15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/>
    </row>
    <row r="43" spans="1:20" ht="15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/>
    </row>
    <row r="44" spans="1:20" ht="15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/>
    </row>
    <row r="45" spans="1:20" ht="15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/>
    </row>
    <row r="46" spans="1:20" ht="15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/>
    </row>
    <row r="47" spans="1:20" ht="15" x14ac:dyDescent="0.2">
      <c r="A47" s="66"/>
      <c r="B47" s="66"/>
      <c r="C47" s="66"/>
      <c r="D47" s="66"/>
      <c r="E47" s="66"/>
      <c r="F47" s="66"/>
      <c r="G47"/>
      <c r="H47"/>
      <c r="I47"/>
      <c r="J47"/>
      <c r="K47"/>
      <c r="L47"/>
      <c r="M47"/>
      <c r="N47"/>
      <c r="O47"/>
      <c r="P47"/>
      <c r="Q47"/>
      <c r="R47"/>
      <c r="S47"/>
      <c r="T47" s="10"/>
    </row>
    <row r="48" spans="1:20" ht="15" x14ac:dyDescent="0.2">
      <c r="A48" s="67"/>
      <c r="B48" s="67"/>
      <c r="C48" s="68"/>
      <c r="D48" s="68"/>
      <c r="E48" s="68"/>
      <c r="F48" s="68"/>
      <c r="G48" s="68"/>
      <c r="H48" s="68"/>
      <c r="I48" s="68"/>
      <c r="J48" s="68"/>
      <c r="K48" s="11"/>
      <c r="L48" s="12"/>
      <c r="M48" s="12"/>
      <c r="N48" s="12"/>
      <c r="O48" s="12"/>
      <c r="P48" s="11"/>
      <c r="Q48" s="11"/>
      <c r="R48" s="63"/>
      <c r="S48" s="63"/>
      <c r="T48"/>
    </row>
    <row r="49" spans="1:20" ht="15" x14ac:dyDescent="0.2">
      <c r="A49" s="71"/>
      <c r="B49" s="71"/>
      <c r="C49" s="14"/>
      <c r="D49" s="14"/>
      <c r="E49" s="15"/>
      <c r="F49" s="15"/>
      <c r="G49" s="16"/>
      <c r="H49" s="16"/>
      <c r="I49" s="16"/>
      <c r="J49" s="16"/>
      <c r="K49" s="11"/>
      <c r="L49" s="19"/>
      <c r="M49" s="18"/>
      <c r="N49" s="18"/>
      <c r="O49" s="18"/>
      <c r="P49" s="11"/>
      <c r="Q49" s="11"/>
      <c r="R49" s="72"/>
      <c r="S49" s="72"/>
      <c r="T49" s="10"/>
    </row>
    <row r="50" spans="1:20" ht="15" x14ac:dyDescent="0.2">
      <c r="A50" s="73"/>
      <c r="B50" s="20"/>
      <c r="C50" s="73"/>
      <c r="D50" s="69"/>
      <c r="E50" s="70"/>
      <c r="F50" s="69"/>
      <c r="G50" s="78"/>
      <c r="H50" s="78"/>
      <c r="I50" s="78"/>
      <c r="J50" s="70"/>
      <c r="K50" s="80"/>
      <c r="L50" s="69"/>
      <c r="M50" s="70"/>
      <c r="N50" s="69"/>
      <c r="O50" s="70"/>
      <c r="P50" s="69"/>
      <c r="Q50" s="70"/>
      <c r="R50" s="69"/>
      <c r="S50" s="70"/>
      <c r="T50" s="8"/>
    </row>
    <row r="51" spans="1:20" ht="13.5" x14ac:dyDescent="0.25">
      <c r="A51" s="74"/>
      <c r="B51" s="21"/>
      <c r="C51" s="75"/>
      <c r="D51" s="76"/>
      <c r="E51" s="77"/>
      <c r="F51" s="76"/>
      <c r="G51" s="79"/>
      <c r="H51" s="79"/>
      <c r="I51" s="79"/>
      <c r="J51" s="77"/>
      <c r="K51" s="75"/>
      <c r="L51" s="22"/>
      <c r="M51" s="22"/>
      <c r="N51" s="22"/>
      <c r="O51" s="22"/>
      <c r="P51" s="22"/>
      <c r="Q51" s="22"/>
      <c r="R51" s="22"/>
      <c r="S51" s="22"/>
      <c r="T51" s="23"/>
    </row>
  </sheetData>
  <sheetProtection selectLockedCells="1"/>
  <mergeCells count="32">
    <mergeCell ref="A47:F47"/>
    <mergeCell ref="A48:B48"/>
    <mergeCell ref="C48:J48"/>
    <mergeCell ref="R48:S48"/>
    <mergeCell ref="A49:B49"/>
    <mergeCell ref="R49:S49"/>
    <mergeCell ref="A50:A51"/>
    <mergeCell ref="C50:C51"/>
    <mergeCell ref="D50:E51"/>
    <mergeCell ref="F50:J51"/>
    <mergeCell ref="K50:K51"/>
    <mergeCell ref="L50:M50"/>
    <mergeCell ref="N50:O50"/>
    <mergeCell ref="P50:Q50"/>
    <mergeCell ref="R50:S50"/>
    <mergeCell ref="A3:F3"/>
    <mergeCell ref="A4:F4"/>
    <mergeCell ref="A5:F5"/>
    <mergeCell ref="A6:B6"/>
    <mergeCell ref="C6:J6"/>
    <mergeCell ref="R6:S6"/>
    <mergeCell ref="A7:B7"/>
    <mergeCell ref="R7:S7"/>
    <mergeCell ref="A8:A9"/>
    <mergeCell ref="C8:C9"/>
    <mergeCell ref="D8:E9"/>
    <mergeCell ref="F8:J9"/>
    <mergeCell ref="K8:K9"/>
    <mergeCell ref="L8:M8"/>
    <mergeCell ref="N8:O8"/>
    <mergeCell ref="P8:Q8"/>
    <mergeCell ref="R8:S8"/>
  </mergeCells>
  <conditionalFormatting sqref="P10">
    <cfRule type="cellIs" dxfId="0" priority="1" stopIfTrue="1" operator="equal">
      <formula>+N10*5%</formula>
    </cfRule>
  </conditionalFormatting>
  <dataValidations count="4">
    <dataValidation type="list" showInputMessage="1" showErrorMessage="1" sqref="C48 C6">
      <formula1>CLIENTE</formula1>
    </dataValidation>
    <dataValidation type="date" operator="greaterThan" allowBlank="1" showInputMessage="1" showErrorMessage="1" sqref="L48:O48 R48 L6:O6 R6">
      <formula1>36526</formula1>
    </dataValidation>
    <dataValidation operator="greaterThanOrEqual" allowBlank="1" showInputMessage="1" showErrorMessage="1" error="SOLO PRECIO DE BOLETO_x000a_J&amp;M " sqref="P10 R10:S10"/>
    <dataValidation type="decimal" operator="greaterThanOrEqual" allowBlank="1" showInputMessage="1" showErrorMessage="1" error="SOLO PRECIO DE BOLETO_x000a_J&amp;M " sqref="Q10">
      <formula1>0</formula1>
    </dataValidation>
  </dataValidations>
  <pageMargins left="0" right="0" top="0.19685039370078741" bottom="0.19685039370078741" header="0" footer="0"/>
  <pageSetup scale="9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</vt:lpstr>
      <vt:lpstr>SOLEMI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2016-03-15T15:54:04Z</dcterms:created>
  <dcterms:modified xsi:type="dcterms:W3CDTF">2016-03-18T14:31:15Z</dcterms:modified>
</cp:coreProperties>
</file>