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ruelas\Downloads\"/>
    </mc:Choice>
  </mc:AlternateContent>
  <bookViews>
    <workbookView xWindow="0" yWindow="0" windowWidth="20490" windowHeight="7755"/>
  </bookViews>
  <sheets>
    <sheet name="Pedido" sheetId="1" r:id="rId1"/>
    <sheet name="Lista de empaque" sheetId="2" r:id="rId2"/>
    <sheet name="DescripciónEmpaques" sheetId="3" r:id="rId3"/>
  </sheets>
  <definedNames>
    <definedName name="_xlnm._FilterDatabase" localSheetId="1" hidden="1">'Lista de empaque'!$A$7:$G$37</definedName>
    <definedName name="_xlnm.Print_Area" localSheetId="1">'Lista de empaque'!$A$1:$G$38</definedName>
    <definedName name="_xlnm.Print_Area" localSheetId="0">Pedido!$A:$I</definedName>
    <definedName name="Producto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I10" i="1"/>
  <c r="E30" i="1"/>
  <c r="C33" i="2"/>
  <c r="C34" i="2" s="1"/>
  <c r="B33" i="2"/>
  <c r="C37" i="2" s="1"/>
  <c r="G33" i="2"/>
  <c r="C36" i="2" s="1"/>
  <c r="I21" i="1"/>
  <c r="F21" i="1"/>
  <c r="I20" i="1"/>
  <c r="F20" i="1"/>
  <c r="I19" i="1"/>
  <c r="F19" i="1"/>
  <c r="I18" i="1"/>
  <c r="F18" i="1"/>
  <c r="I17" i="1"/>
  <c r="F17" i="1"/>
  <c r="I16" i="1"/>
  <c r="F16" i="1"/>
  <c r="I15" i="1"/>
  <c r="F15" i="1"/>
  <c r="I14" i="1"/>
  <c r="F14" i="1"/>
  <c r="I13" i="1"/>
  <c r="F13" i="1"/>
  <c r="I12" i="1"/>
  <c r="F12" i="1"/>
  <c r="I11" i="1"/>
  <c r="F11" i="1"/>
  <c r="I9" i="1"/>
  <c r="F9" i="1"/>
  <c r="I8" i="1"/>
  <c r="F8" i="1"/>
  <c r="F22" i="1" l="1"/>
  <c r="I22" i="1"/>
  <c r="F25" i="1" l="1"/>
</calcChain>
</file>

<file path=xl/sharedStrings.xml><?xml version="1.0" encoding="utf-8"?>
<sst xmlns="http://schemas.openxmlformats.org/spreadsheetml/2006/main" count="147" uniqueCount="90">
  <si>
    <t>Código</t>
  </si>
  <si>
    <t>Descripción</t>
  </si>
  <si>
    <t>Presentación</t>
  </si>
  <si>
    <t>Cantidad</t>
  </si>
  <si>
    <t>Caducidad</t>
  </si>
  <si>
    <t xml:space="preserve">Cajas </t>
  </si>
  <si>
    <t>Subtotal</t>
  </si>
  <si>
    <t xml:space="preserve"> </t>
  </si>
  <si>
    <t>CAJA #</t>
  </si>
  <si>
    <t>PESO Kgs.</t>
  </si>
  <si>
    <t>DIMENSIONES</t>
  </si>
  <si>
    <t>TIPO de CAJA</t>
  </si>
  <si>
    <t xml:space="preserve">VOLUMEN </t>
  </si>
  <si>
    <t>44 x 33.8 x 31 cm.</t>
  </si>
  <si>
    <t>PIEZAS:</t>
  </si>
  <si>
    <t>BULTOS:</t>
  </si>
  <si>
    <t>VOLUMEN:</t>
  </si>
  <si>
    <t>PESO NETO kg:</t>
  </si>
  <si>
    <t>Leche de coco</t>
  </si>
  <si>
    <t>Leche de coco con chocolate</t>
  </si>
  <si>
    <t>Leche de avena</t>
  </si>
  <si>
    <t>Leche de avena sin azucar</t>
  </si>
  <si>
    <t>Lecha de avena sabor vainilla</t>
  </si>
  <si>
    <t>Leche de nuez de la india</t>
  </si>
  <si>
    <t>Leche de nuez de la india sabor chocolate</t>
  </si>
  <si>
    <t>Leche de soya sabor vainilla</t>
  </si>
  <si>
    <t>Leche de soya sabor chocolate</t>
  </si>
  <si>
    <t>Leche de almendra sin azucar</t>
  </si>
  <si>
    <t>Leche de almendra sabor vainilla</t>
  </si>
  <si>
    <t>Leche de almendra sabor chocoolate</t>
  </si>
  <si>
    <t>Leche de arroz</t>
  </si>
  <si>
    <t>Total</t>
  </si>
  <si>
    <t>Le caben</t>
  </si>
  <si>
    <t>En el pedido me piden</t>
  </si>
  <si>
    <t>Piezas</t>
  </si>
  <si>
    <t>Cada producto tiene diferente caja Ejemplo:</t>
  </si>
  <si>
    <t>Cajas</t>
  </si>
  <si>
    <t>a la caja</t>
  </si>
  <si>
    <r>
      <rPr>
        <b/>
        <sz val="12"/>
        <color rgb="FFFF0000"/>
        <rFont val="Arial"/>
        <family val="2"/>
      </rPr>
      <t>*</t>
    </r>
    <r>
      <rPr>
        <b/>
        <sz val="10"/>
        <rFont val="Arial"/>
        <family val="2"/>
      </rPr>
      <t>Esta columna esta formulada para que coincidan las cajas</t>
    </r>
  </si>
  <si>
    <t>*</t>
  </si>
  <si>
    <t>En caso que no se complete el número de piezas por caja, y no exista otro lote, la caja se tendra que ir incompleta por lo que será número decimal, se tiene que redondear siempre hacia arriba la caja</t>
  </si>
  <si>
    <t>Ejemplo 1*</t>
  </si>
  <si>
    <t>Ejemplo 2*</t>
  </si>
  <si>
    <t xml:space="preserve">Lote </t>
  </si>
  <si>
    <t>1 lt</t>
  </si>
  <si>
    <t>AF1234</t>
  </si>
  <si>
    <t>AF1235</t>
  </si>
  <si>
    <t>jun.-18</t>
  </si>
  <si>
    <t>TOTAL $</t>
  </si>
  <si>
    <t>Precio unitario</t>
  </si>
  <si>
    <t>Peso bruto</t>
  </si>
  <si>
    <t>Piezas por caja</t>
  </si>
  <si>
    <t>Producto</t>
  </si>
  <si>
    <t>Dimensiones</t>
  </si>
  <si>
    <t>Tipo de caja</t>
  </si>
  <si>
    <t>Volumen</t>
  </si>
  <si>
    <t>11.59</t>
  </si>
  <si>
    <t>10.35</t>
  </si>
  <si>
    <t>9.57</t>
  </si>
  <si>
    <t>10.45</t>
  </si>
  <si>
    <t>9.67</t>
  </si>
  <si>
    <t>11.76</t>
  </si>
  <si>
    <t>12.96</t>
  </si>
  <si>
    <t>11.01</t>
  </si>
  <si>
    <t>11.89</t>
  </si>
  <si>
    <t>12.09</t>
  </si>
  <si>
    <t>10.87</t>
  </si>
  <si>
    <t>AR</t>
  </si>
  <si>
    <t>AR2</t>
  </si>
  <si>
    <t>AR5</t>
  </si>
  <si>
    <t>AR7</t>
  </si>
  <si>
    <t>AR8</t>
  </si>
  <si>
    <t>AR20</t>
  </si>
  <si>
    <t>AR4</t>
  </si>
  <si>
    <t>AR89</t>
  </si>
  <si>
    <t>AR09</t>
  </si>
  <si>
    <t>AT5</t>
  </si>
  <si>
    <t>A4R5</t>
  </si>
  <si>
    <t>AF5</t>
  </si>
  <si>
    <t>.076</t>
  </si>
  <si>
    <t>.9422</t>
  </si>
  <si>
    <t>.1055</t>
  </si>
  <si>
    <t>.980</t>
  </si>
  <si>
    <t>PRODUCTO</t>
  </si>
  <si>
    <t>PIEZAS POR CAJA</t>
  </si>
  <si>
    <t>Así es como debe de aparecer en la lista de empaque pero el número de veces que se indique en el pedido de cada pedido</t>
  </si>
  <si>
    <t>Asi debe de aparecer la lista de empaque, en este caso solo se pidió una caja de leche coco</t>
  </si>
  <si>
    <t>En caso que el número de cajas sea en decimal, es por eso que se completará con otro lote entonces necesito que se cuenten el total de cajas de ese mismo producto, sumar la celda de abajo para que de un número entero</t>
  </si>
  <si>
    <t>Ejemplo 2 (Aparecieran 5 cajas en la lista de empaque</t>
  </si>
  <si>
    <t>Ejemplo 1 ( SERIAN 12 CAJAS)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</si>
</sst>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_(&quot;$&quot;* \(#,##0.00\);_(&quot;$&quot;* &quot;-&quot;??_);_(@_)"/>
    <numFmt numFmtId="165" formatCode="[$-80A]d&quot; de &quot;mmmm&quot; de &quot;yyyy;@"/>
    <numFmt numFmtId="166" formatCode="&quot;$&quot;#,##0.00;[Red]&quot;$&quot;#,##0.00"/>
    <numFmt numFmtId="167" formatCode="_(* #,##0.00_);_(* \(#,##0.00\);_(* &quot;-&quot;??_);_(@_)"/>
    <numFmt numFmtId="168" formatCode="[$-C0A]mmm\-yy;@"/>
    <numFmt numFmtId="169" formatCode="[$-F800]dddd\,\ mmmm\ dd\,\ yyyy"/>
    <numFmt numFmtId="170" formatCode="0.000"/>
    <numFmt numFmtId="171" formatCode="0.0_)"/>
    <numFmt numFmtId="172" formatCode="0.0000"/>
  </numFmts>
  <fonts count="32">
    <font>
      <sz val="10"/>
      <name val="Arial"/>
      <family val="2"/>
    </font>
    <font>
      <sz val="11"/>
      <color theme="1"/>
      <name val="Calibri"/>
      <family val="2"/>
      <scheme val="minor"/>
    </font>
    <font>
      <sz val="10"/>
      <name val="Arial"/>
      <family val="2"/>
    </font>
    <font>
      <b/>
      <sz val="14"/>
      <name val="Arial"/>
      <family val="2"/>
    </font>
    <font>
      <b/>
      <sz val="10"/>
      <name val="Arial"/>
      <family val="2"/>
    </font>
    <font>
      <b/>
      <sz val="8"/>
      <name val="Arial"/>
      <family val="2"/>
    </font>
    <font>
      <b/>
      <sz val="10"/>
      <name val="Arial Unicode MS"/>
      <family val="2"/>
    </font>
    <font>
      <sz val="10"/>
      <name val="Arial Unicode MS"/>
      <family val="2"/>
    </font>
    <font>
      <b/>
      <sz val="13.5"/>
      <color rgb="FF000080"/>
      <name val="Arial"/>
      <family val="2"/>
    </font>
    <font>
      <b/>
      <sz val="12"/>
      <color indexed="10"/>
      <name val="Arial"/>
      <family val="2"/>
    </font>
    <font>
      <b/>
      <sz val="10"/>
      <name val="Antique Olv (W1)"/>
    </font>
    <font>
      <b/>
      <sz val="8"/>
      <name val="Antique Olive"/>
      <family val="2"/>
    </font>
    <font>
      <sz val="8"/>
      <name val="Tahoma"/>
      <family val="2"/>
    </font>
    <font>
      <sz val="8"/>
      <name val="Arial"/>
      <family val="2"/>
    </font>
    <font>
      <sz val="9"/>
      <color theme="1"/>
      <name val="Arial"/>
      <family val="2"/>
    </font>
    <font>
      <sz val="10"/>
      <color indexed="8"/>
      <name val="Calibri"/>
      <family val="2"/>
    </font>
    <font>
      <b/>
      <sz val="8"/>
      <color rgb="FFFF0000"/>
      <name val="Arial"/>
      <family val="2"/>
    </font>
    <font>
      <b/>
      <sz val="9"/>
      <color theme="1"/>
      <name val="Arial"/>
      <family val="2"/>
    </font>
    <font>
      <sz val="10"/>
      <name val="Antique Olv (W1)"/>
    </font>
    <font>
      <b/>
      <sz val="8"/>
      <name val="Antique Olv (W1)"/>
    </font>
    <font>
      <b/>
      <sz val="8"/>
      <name val="Garamond"/>
      <family val="1"/>
    </font>
    <font>
      <b/>
      <sz val="10"/>
      <name val="Antique Olv (W1)"/>
      <family val="2"/>
    </font>
    <font>
      <b/>
      <sz val="8"/>
      <color indexed="13"/>
      <name val="Arial"/>
      <family val="2"/>
    </font>
    <font>
      <sz val="9"/>
      <name val="Arial"/>
      <family val="2"/>
    </font>
    <font>
      <sz val="8"/>
      <name val="Georgia"/>
      <family val="1"/>
    </font>
    <font>
      <b/>
      <sz val="8"/>
      <color indexed="8"/>
      <name val="Arial"/>
      <family val="2"/>
    </font>
    <font>
      <b/>
      <sz val="7"/>
      <name val="Arial"/>
      <family val="2"/>
    </font>
    <font>
      <b/>
      <sz val="10"/>
      <name val="Tahoma"/>
      <family val="2"/>
    </font>
    <font>
      <b/>
      <sz val="12"/>
      <color rgb="FFFF0000"/>
      <name val="Arial"/>
      <family val="2"/>
    </font>
    <font>
      <b/>
      <sz val="10"/>
      <color rgb="FFFF0000"/>
      <name val="Arial"/>
      <family val="2"/>
    </font>
    <font>
      <b/>
      <sz val="9"/>
      <color rgb="FFFF0000"/>
      <name val="Arial"/>
      <family val="2"/>
    </font>
    <font>
      <b/>
      <sz val="8"/>
      <name val="Georgia"/>
      <family val="1"/>
    </font>
  </fonts>
  <fills count="10">
    <fill>
      <patternFill patternType="none"/>
    </fill>
    <fill>
      <patternFill patternType="gray125"/>
    </fill>
    <fill>
      <patternFill patternType="solid">
        <fgColor indexed="22"/>
        <bgColor indexed="22"/>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thin">
        <color indexed="64"/>
      </bottom>
      <diagonal/>
    </border>
  </borders>
  <cellStyleXfs count="7">
    <xf numFmtId="0" fontId="0" fillId="0" borderId="0"/>
    <xf numFmtId="167"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0" fontId="1" fillId="0" borderId="0"/>
  </cellStyleXfs>
  <cellXfs count="153">
    <xf numFmtId="0" fontId="0" fillId="0" borderId="0" xfId="0"/>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2" fillId="0" borderId="0" xfId="0" applyFont="1"/>
    <xf numFmtId="0" fontId="4" fillId="0" borderId="0" xfId="0" applyFont="1" applyFill="1"/>
    <xf numFmtId="0" fontId="9" fillId="0" borderId="0" xfId="0" applyFont="1" applyFill="1"/>
    <xf numFmtId="164" fontId="5" fillId="0" borderId="0" xfId="2" applyFont="1" applyAlignment="1">
      <alignment horizontal="center"/>
    </xf>
    <xf numFmtId="164" fontId="5" fillId="0" borderId="0" xfId="2" applyFont="1" applyFill="1" applyBorder="1" applyAlignment="1" applyProtection="1">
      <alignment horizontal="left"/>
    </xf>
    <xf numFmtId="166" fontId="5" fillId="0" borderId="0" xfId="2" applyNumberFormat="1" applyFont="1" applyFill="1" applyBorder="1" applyAlignment="1" applyProtection="1">
      <alignment horizontal="left" vertical="justify" wrapText="1"/>
    </xf>
    <xf numFmtId="0" fontId="2" fillId="0" borderId="0" xfId="0" applyFont="1" applyFill="1" applyBorder="1"/>
    <xf numFmtId="0" fontId="2" fillId="0" borderId="0" xfId="0" applyFont="1" applyFill="1"/>
    <xf numFmtId="0" fontId="0" fillId="0" borderId="0" xfId="0" applyFill="1"/>
    <xf numFmtId="0" fontId="10" fillId="2" borderId="8" xfId="0" applyFont="1" applyFill="1" applyBorder="1" applyAlignment="1" applyProtection="1">
      <alignment horizontal="center"/>
    </xf>
    <xf numFmtId="17" fontId="11" fillId="0" borderId="0" xfId="0" applyNumberFormat="1" applyFont="1" applyFill="1" applyBorder="1" applyAlignment="1" applyProtection="1">
      <alignment horizontal="center"/>
    </xf>
    <xf numFmtId="0" fontId="12" fillId="0" borderId="9" xfId="0" applyFont="1" applyFill="1" applyBorder="1" applyAlignment="1">
      <alignment horizontal="center"/>
    </xf>
    <xf numFmtId="49" fontId="5" fillId="0" borderId="9" xfId="0" applyNumberFormat="1" applyFont="1" applyFill="1" applyBorder="1" applyAlignment="1" applyProtection="1">
      <alignment horizontal="center"/>
    </xf>
    <xf numFmtId="164" fontId="5" fillId="0" borderId="9" xfId="2" applyFont="1" applyFill="1" applyBorder="1" applyAlignment="1" applyProtection="1">
      <alignment horizontal="center"/>
    </xf>
    <xf numFmtId="0" fontId="5" fillId="0" borderId="9" xfId="0" applyNumberFormat="1" applyFont="1" applyFill="1" applyBorder="1" applyAlignment="1" applyProtection="1">
      <alignment horizontal="center"/>
    </xf>
    <xf numFmtId="164" fontId="5" fillId="0" borderId="9" xfId="2" applyFont="1" applyBorder="1" applyAlignment="1" applyProtection="1">
      <alignment horizontal="center"/>
    </xf>
    <xf numFmtId="0" fontId="5" fillId="0" borderId="9" xfId="0" applyFont="1" applyFill="1" applyBorder="1" applyAlignment="1">
      <alignment horizontal="center"/>
    </xf>
    <xf numFmtId="17" fontId="5" fillId="0" borderId="9" xfId="0" applyNumberFormat="1" applyFont="1" applyFill="1" applyBorder="1" applyAlignment="1" applyProtection="1">
      <alignment horizontal="center"/>
    </xf>
    <xf numFmtId="2" fontId="13" fillId="0" borderId="9" xfId="0" applyNumberFormat="1" applyFont="1" applyFill="1" applyBorder="1" applyAlignment="1">
      <alignment horizontal="center"/>
    </xf>
    <xf numFmtId="0" fontId="14" fillId="0" borderId="0" xfId="0" applyFont="1" applyFill="1" applyBorder="1" applyAlignment="1">
      <alignment vertical="center" wrapText="1"/>
    </xf>
    <xf numFmtId="0" fontId="15" fillId="0" borderId="0" xfId="4" applyNumberFormat="1" applyFont="1" applyFill="1" applyBorder="1" applyAlignment="1">
      <alignment vertical="center" wrapText="1"/>
    </xf>
    <xf numFmtId="0" fontId="0" fillId="0" borderId="0" xfId="0" applyFill="1" applyBorder="1"/>
    <xf numFmtId="0" fontId="0" fillId="3" borderId="0" xfId="0" applyFill="1"/>
    <xf numFmtId="0" fontId="12" fillId="0" borderId="9" xfId="0" applyFont="1" applyFill="1" applyBorder="1"/>
    <xf numFmtId="2" fontId="13" fillId="0" borderId="0" xfId="0" applyNumberFormat="1" applyFont="1" applyFill="1" applyBorder="1" applyAlignment="1">
      <alignment horizontal="center"/>
    </xf>
    <xf numFmtId="0" fontId="4" fillId="0" borderId="0" xfId="0" applyFont="1" applyFill="1" applyBorder="1"/>
    <xf numFmtId="0" fontId="13"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0" fontId="12" fillId="0" borderId="9" xfId="0" applyFont="1" applyFill="1" applyBorder="1" applyAlignment="1">
      <alignment horizontal="left"/>
    </xf>
    <xf numFmtId="0" fontId="13" fillId="0" borderId="9" xfId="0" applyFont="1" applyFill="1" applyBorder="1"/>
    <xf numFmtId="1" fontId="5" fillId="0" borderId="9" xfId="1" applyNumberFormat="1" applyFont="1" applyFill="1" applyBorder="1" applyAlignment="1" applyProtection="1">
      <alignment horizontal="center"/>
    </xf>
    <xf numFmtId="0" fontId="13" fillId="0" borderId="9" xfId="0" applyFont="1" applyFill="1" applyBorder="1" applyAlignment="1">
      <alignment horizontal="center"/>
    </xf>
    <xf numFmtId="168" fontId="5" fillId="0" borderId="9" xfId="1" applyNumberFormat="1" applyFont="1" applyFill="1" applyBorder="1" applyAlignment="1" applyProtection="1">
      <alignment horizontal="center"/>
    </xf>
    <xf numFmtId="0" fontId="13" fillId="0" borderId="9" xfId="4" applyFont="1" applyFill="1" applyBorder="1" applyAlignment="1">
      <alignment horizontal="center"/>
    </xf>
    <xf numFmtId="49" fontId="18" fillId="0" borderId="0" xfId="0" applyNumberFormat="1" applyFont="1" applyBorder="1" applyAlignment="1" applyProtection="1">
      <alignment horizontal="center"/>
    </xf>
    <xf numFmtId="49" fontId="19" fillId="0" borderId="0" xfId="0" applyNumberFormat="1" applyFont="1" applyBorder="1" applyAlignment="1" applyProtection="1">
      <alignment horizontal="center"/>
    </xf>
    <xf numFmtId="164" fontId="5" fillId="0" borderId="11" xfId="2" applyFont="1" applyFill="1" applyBorder="1" applyAlignment="1" applyProtection="1">
      <alignment horizontal="left"/>
    </xf>
    <xf numFmtId="167" fontId="5" fillId="0" borderId="7" xfId="1" applyFont="1" applyFill="1" applyBorder="1" applyAlignment="1" applyProtection="1">
      <alignment horizontal="center"/>
    </xf>
    <xf numFmtId="164" fontId="5" fillId="0" borderId="12" xfId="2" applyFont="1" applyFill="1" applyBorder="1" applyAlignment="1" applyProtection="1">
      <alignment horizontal="center"/>
    </xf>
    <xf numFmtId="167" fontId="5" fillId="0" borderId="0" xfId="1" applyFont="1" applyBorder="1" applyAlignment="1" applyProtection="1">
      <alignment horizontal="center"/>
    </xf>
    <xf numFmtId="17" fontId="5" fillId="0" borderId="0" xfId="0" applyNumberFormat="1" applyFont="1" applyFill="1" applyBorder="1" applyAlignment="1" applyProtection="1">
      <alignment horizontal="center"/>
    </xf>
    <xf numFmtId="2" fontId="4" fillId="0" borderId="0" xfId="0" applyNumberFormat="1" applyFont="1" applyFill="1" applyBorder="1" applyAlignment="1">
      <alignment horizontal="center"/>
    </xf>
    <xf numFmtId="164" fontId="4" fillId="0" borderId="0" xfId="0" applyNumberFormat="1" applyFont="1" applyFill="1"/>
    <xf numFmtId="0" fontId="20" fillId="0" borderId="0" xfId="0" applyFont="1" applyFill="1" applyBorder="1" applyAlignment="1" applyProtection="1">
      <alignment horizontal="center"/>
    </xf>
    <xf numFmtId="164" fontId="5" fillId="0" borderId="0" xfId="2" applyFont="1" applyFill="1" applyBorder="1" applyAlignment="1" applyProtection="1">
      <alignment horizontal="center"/>
    </xf>
    <xf numFmtId="0" fontId="21" fillId="0" borderId="0" xfId="0" applyFont="1" applyAlignment="1" applyProtection="1">
      <alignment horizontal="center"/>
    </xf>
    <xf numFmtId="0" fontId="20" fillId="0" borderId="0" xfId="0" applyFont="1" applyBorder="1" applyAlignment="1" applyProtection="1">
      <alignment horizontal="center"/>
    </xf>
    <xf numFmtId="164" fontId="5" fillId="0" borderId="13" xfId="2" applyFont="1" applyFill="1" applyBorder="1" applyAlignment="1" applyProtection="1">
      <alignment horizontal="left"/>
    </xf>
    <xf numFmtId="164" fontId="5" fillId="0" borderId="10" xfId="2" applyFont="1" applyFill="1" applyBorder="1" applyAlignment="1" applyProtection="1">
      <alignment horizontal="center"/>
    </xf>
    <xf numFmtId="164" fontId="5" fillId="0" borderId="14" xfId="2" applyFont="1" applyFill="1" applyBorder="1" applyAlignment="1" applyProtection="1">
      <alignment horizontal="center"/>
    </xf>
    <xf numFmtId="39" fontId="5" fillId="0" borderId="0" xfId="0" applyNumberFormat="1" applyFont="1" applyFill="1" applyBorder="1" applyAlignment="1" applyProtection="1">
      <alignment horizontal="center"/>
    </xf>
    <xf numFmtId="17" fontId="5" fillId="0" borderId="0" xfId="0" applyNumberFormat="1" applyFont="1" applyAlignment="1">
      <alignment horizontal="center"/>
    </xf>
    <xf numFmtId="164" fontId="5" fillId="0" borderId="15" xfId="2" applyFont="1" applyFill="1" applyBorder="1" applyAlignment="1" applyProtection="1">
      <alignment horizontal="left"/>
    </xf>
    <xf numFmtId="164" fontId="5" fillId="0" borderId="16" xfId="2" applyFont="1" applyFill="1" applyBorder="1" applyAlignment="1" applyProtection="1">
      <alignment horizontal="center"/>
    </xf>
    <xf numFmtId="164" fontId="5" fillId="0" borderId="17" xfId="2" applyFont="1" applyFill="1" applyBorder="1" applyAlignment="1" applyProtection="1">
      <alignment horizontal="center"/>
    </xf>
    <xf numFmtId="37" fontId="5" fillId="0" borderId="0" xfId="0" applyNumberFormat="1" applyFont="1" applyFill="1" applyBorder="1" applyAlignment="1" applyProtection="1">
      <alignment horizontal="left"/>
    </xf>
    <xf numFmtId="0" fontId="4" fillId="0" borderId="0" xfId="0" applyFont="1"/>
    <xf numFmtId="17" fontId="5" fillId="0" borderId="0" xfId="0" applyNumberFormat="1" applyFont="1" applyBorder="1" applyAlignment="1">
      <alignment horizontal="center"/>
    </xf>
    <xf numFmtId="0" fontId="5" fillId="0" borderId="0" xfId="0" applyFont="1" applyBorder="1" applyAlignment="1">
      <alignment horizontal="left"/>
    </xf>
    <xf numFmtId="164" fontId="5" fillId="0" borderId="0" xfId="2" applyFont="1" applyBorder="1" applyAlignment="1">
      <alignment horizontal="center"/>
    </xf>
    <xf numFmtId="0" fontId="5" fillId="0" borderId="0" xfId="0" applyFont="1" applyBorder="1" applyAlignment="1">
      <alignment horizontal="center"/>
    </xf>
    <xf numFmtId="0" fontId="5" fillId="0" borderId="0" xfId="0" applyFont="1" applyAlignment="1" applyProtection="1">
      <alignment horizontal="center"/>
    </xf>
    <xf numFmtId="167" fontId="5" fillId="0" borderId="0" xfId="1" applyFont="1" applyBorder="1" applyAlignment="1">
      <alignment horizontal="center"/>
    </xf>
    <xf numFmtId="164" fontId="4" fillId="0" borderId="0" xfId="2" applyFont="1" applyAlignment="1">
      <alignment horizontal="center"/>
    </xf>
    <xf numFmtId="167" fontId="5" fillId="0" borderId="0" xfId="1" applyFont="1" applyAlignment="1">
      <alignment horizontal="center"/>
    </xf>
    <xf numFmtId="0" fontId="4" fillId="0" borderId="0" xfId="0" applyFont="1" applyAlignment="1" applyProtection="1">
      <alignment horizontal="center"/>
    </xf>
    <xf numFmtId="0" fontId="5" fillId="0" borderId="0" xfId="0" applyFont="1" applyBorder="1" applyAlignment="1" applyProtection="1">
      <alignment horizontal="center"/>
    </xf>
    <xf numFmtId="0" fontId="23" fillId="0" borderId="0" xfId="0" applyFont="1"/>
    <xf numFmtId="172" fontId="11" fillId="0" borderId="0" xfId="0" applyNumberFormat="1" applyFont="1" applyBorder="1" applyAlignment="1" applyProtection="1">
      <alignment horizontal="center"/>
    </xf>
    <xf numFmtId="0" fontId="13" fillId="0" borderId="0" xfId="0" applyFont="1"/>
    <xf numFmtId="0" fontId="5" fillId="4" borderId="9" xfId="0" applyFont="1" applyFill="1" applyBorder="1" applyAlignment="1" applyProtection="1">
      <alignment horizontal="center"/>
    </xf>
    <xf numFmtId="170" fontId="5" fillId="4" borderId="20" xfId="0" applyNumberFormat="1" applyFont="1" applyFill="1" applyBorder="1" applyAlignment="1" applyProtection="1">
      <alignment horizontal="center"/>
    </xf>
    <xf numFmtId="0" fontId="5" fillId="4" borderId="20" xfId="0" applyFont="1" applyFill="1" applyBorder="1" applyAlignment="1" applyProtection="1">
      <alignment horizontal="center"/>
    </xf>
    <xf numFmtId="0" fontId="25" fillId="4" borderId="21" xfId="0" applyFont="1" applyFill="1" applyBorder="1" applyAlignment="1" applyProtection="1">
      <alignment horizontal="center"/>
    </xf>
    <xf numFmtId="0" fontId="25" fillId="4" borderId="22" xfId="0" applyFont="1" applyFill="1" applyBorder="1" applyAlignment="1" applyProtection="1">
      <alignment horizontal="center"/>
    </xf>
    <xf numFmtId="2" fontId="13" fillId="3" borderId="9" xfId="0" applyNumberFormat="1" applyFont="1" applyFill="1" applyBorder="1" applyAlignment="1">
      <alignment horizontal="center"/>
    </xf>
    <xf numFmtId="0" fontId="13" fillId="3" borderId="9" xfId="0" applyFont="1" applyFill="1" applyBorder="1" applyAlignment="1">
      <alignment horizontal="center"/>
    </xf>
    <xf numFmtId="0" fontId="12" fillId="3" borderId="9" xfId="0" applyFont="1" applyFill="1" applyBorder="1" applyAlignment="1">
      <alignment horizontal="center"/>
    </xf>
    <xf numFmtId="172" fontId="13" fillId="3" borderId="9" xfId="0" applyNumberFormat="1" applyFont="1" applyFill="1" applyBorder="1" applyAlignment="1">
      <alignment horizontal="center"/>
    </xf>
    <xf numFmtId="0" fontId="5" fillId="5" borderId="9" xfId="0" applyFont="1" applyFill="1" applyBorder="1" applyAlignment="1" applyProtection="1">
      <alignment horizontal="center"/>
    </xf>
    <xf numFmtId="0" fontId="13" fillId="0" borderId="0" xfId="0" applyFont="1" applyFill="1"/>
    <xf numFmtId="2" fontId="5" fillId="0" borderId="0" xfId="0" applyNumberFormat="1" applyFont="1" applyAlignment="1">
      <alignment horizontal="center"/>
    </xf>
    <xf numFmtId="0" fontId="11" fillId="0" borderId="0" xfId="0" applyFont="1" applyAlignment="1">
      <alignment horizontal="center"/>
    </xf>
    <xf numFmtId="0" fontId="11" fillId="0" borderId="0" xfId="0" applyFont="1"/>
    <xf numFmtId="172" fontId="5" fillId="0" borderId="0" xfId="0" applyNumberFormat="1" applyFont="1" applyBorder="1" applyAlignment="1" applyProtection="1">
      <alignment horizontal="center"/>
    </xf>
    <xf numFmtId="0" fontId="5" fillId="4" borderId="1" xfId="0" applyFont="1" applyFill="1" applyBorder="1" applyProtection="1"/>
    <xf numFmtId="170" fontId="5" fillId="4" borderId="19" xfId="1" applyNumberFormat="1" applyFont="1" applyFill="1" applyBorder="1" applyAlignment="1" applyProtection="1">
      <alignment horizontal="center" vertical="center"/>
    </xf>
    <xf numFmtId="3" fontId="5" fillId="4" borderId="2" xfId="0" applyNumberFormat="1" applyFont="1" applyFill="1" applyBorder="1" applyAlignment="1" applyProtection="1">
      <alignment horizontal="right"/>
    </xf>
    <xf numFmtId="0" fontId="5" fillId="4" borderId="3" xfId="0" applyFont="1" applyFill="1" applyBorder="1" applyProtection="1"/>
    <xf numFmtId="170" fontId="5" fillId="4" borderId="0" xfId="1" applyNumberFormat="1" applyFont="1" applyFill="1" applyBorder="1" applyAlignment="1" applyProtection="1">
      <alignment horizontal="center" vertical="center"/>
    </xf>
    <xf numFmtId="3" fontId="5" fillId="4" borderId="4" xfId="0" applyNumberFormat="1" applyFont="1" applyFill="1" applyBorder="1" applyAlignment="1" applyProtection="1">
      <alignment horizontal="right"/>
    </xf>
    <xf numFmtId="170" fontId="5" fillId="4" borderId="0" xfId="0" applyNumberFormat="1" applyFont="1" applyFill="1" applyBorder="1"/>
    <xf numFmtId="2" fontId="5" fillId="4" borderId="4" xfId="0" applyNumberFormat="1" applyFont="1" applyFill="1" applyBorder="1" applyAlignment="1" applyProtection="1">
      <alignment horizontal="right"/>
    </xf>
    <xf numFmtId="0" fontId="5" fillId="4" borderId="5" xfId="0" applyFont="1" applyFill="1" applyBorder="1" applyProtection="1"/>
    <xf numFmtId="170" fontId="13" fillId="4" borderId="18" xfId="0" applyNumberFormat="1" applyFont="1" applyFill="1" applyBorder="1"/>
    <xf numFmtId="4" fontId="5" fillId="4" borderId="6" xfId="0" applyNumberFormat="1" applyFont="1" applyFill="1" applyBorder="1" applyAlignment="1" applyProtection="1">
      <alignment horizontal="right"/>
    </xf>
    <xf numFmtId="171" fontId="5" fillId="0" borderId="0" xfId="0" applyNumberFormat="1" applyFont="1" applyAlignment="1" applyProtection="1">
      <alignment horizontal="center"/>
    </xf>
    <xf numFmtId="2" fontId="4" fillId="0" borderId="23" xfId="0" applyNumberFormat="1" applyFont="1" applyBorder="1" applyAlignment="1">
      <alignment horizontal="center"/>
    </xf>
    <xf numFmtId="0" fontId="17" fillId="0" borderId="0" xfId="0" applyFont="1" applyFill="1" applyBorder="1" applyAlignment="1">
      <alignment horizontal="center" vertical="center" wrapText="1"/>
    </xf>
    <xf numFmtId="0" fontId="2" fillId="0" borderId="0" xfId="0" applyFont="1" applyBorder="1"/>
    <xf numFmtId="9" fontId="22" fillId="0" borderId="0" xfId="3" applyNumberFormat="1" applyFont="1" applyFill="1" applyBorder="1" applyAlignment="1">
      <alignment horizontal="center"/>
    </xf>
    <xf numFmtId="164" fontId="5" fillId="2" borderId="8" xfId="2" applyFont="1" applyFill="1" applyBorder="1" applyAlignment="1" applyProtection="1">
      <alignment horizontal="center"/>
    </xf>
    <xf numFmtId="0" fontId="5" fillId="2" borderId="8" xfId="0" applyFont="1" applyFill="1" applyBorder="1" applyAlignment="1" applyProtection="1">
      <alignment horizontal="center"/>
    </xf>
    <xf numFmtId="17" fontId="5" fillId="2" borderId="8" xfId="0" applyNumberFormat="1" applyFont="1" applyFill="1" applyBorder="1" applyAlignment="1" applyProtection="1">
      <alignment horizontal="center"/>
    </xf>
    <xf numFmtId="17" fontId="11" fillId="2" borderId="8" xfId="0" applyNumberFormat="1" applyFont="1" applyFill="1" applyBorder="1" applyAlignment="1" applyProtection="1">
      <alignment horizontal="center"/>
    </xf>
    <xf numFmtId="0" fontId="4" fillId="0" borderId="0" xfId="0" applyFont="1" applyFill="1" applyBorder="1" applyAlignment="1">
      <alignment horizontal="center"/>
    </xf>
    <xf numFmtId="164" fontId="5" fillId="0" borderId="0" xfId="2"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pplyProtection="1">
      <alignment horizontal="left"/>
    </xf>
    <xf numFmtId="0" fontId="6" fillId="0" borderId="0" xfId="0" applyFont="1" applyFill="1" applyBorder="1"/>
    <xf numFmtId="0" fontId="7" fillId="0" borderId="0" xfId="0" applyFont="1" applyFill="1" applyBorder="1"/>
    <xf numFmtId="0" fontId="8" fillId="0" borderId="0" xfId="0" applyFont="1" applyFill="1" applyBorder="1"/>
    <xf numFmtId="165" fontId="5" fillId="0" borderId="0" xfId="0" applyNumberFormat="1" applyFont="1" applyFill="1" applyBorder="1" applyAlignment="1">
      <alignment horizontal="left"/>
    </xf>
    <xf numFmtId="0" fontId="9" fillId="0" borderId="0" xfId="0" applyFont="1" applyFill="1" applyBorder="1"/>
    <xf numFmtId="1" fontId="5" fillId="0" borderId="0" xfId="0" applyNumberFormat="1" applyFont="1" applyFill="1" applyBorder="1" applyAlignment="1">
      <alignment horizontal="left"/>
    </xf>
    <xf numFmtId="164" fontId="5" fillId="0" borderId="9" xfId="2" applyFont="1" applyFill="1" applyBorder="1" applyAlignment="1" applyProtection="1"/>
    <xf numFmtId="164" fontId="5" fillId="0" borderId="9" xfId="2" applyFont="1" applyFill="1" applyBorder="1" applyAlignment="1"/>
    <xf numFmtId="0" fontId="23" fillId="6" borderId="0" xfId="0" applyFont="1" applyFill="1" applyBorder="1" applyAlignment="1">
      <alignment horizontal="left"/>
    </xf>
    <xf numFmtId="0" fontId="4" fillId="7" borderId="0" xfId="0" applyFont="1" applyFill="1" applyBorder="1" applyAlignment="1">
      <alignment horizontal="center"/>
    </xf>
    <xf numFmtId="164" fontId="4" fillId="9" borderId="0" xfId="2" applyFont="1" applyFill="1" applyAlignment="1">
      <alignment horizontal="center"/>
    </xf>
    <xf numFmtId="0" fontId="4" fillId="9" borderId="0" xfId="2" applyNumberFormat="1" applyFont="1" applyFill="1" applyBorder="1" applyAlignment="1">
      <alignment horizontal="center"/>
    </xf>
    <xf numFmtId="164" fontId="4" fillId="9" borderId="0" xfId="2" applyFont="1" applyFill="1" applyBorder="1" applyAlignment="1">
      <alignment horizontal="center"/>
    </xf>
    <xf numFmtId="37" fontId="4" fillId="8" borderId="0" xfId="0" applyNumberFormat="1" applyFont="1" applyFill="1" applyAlignment="1" applyProtection="1">
      <alignment horizontal="center"/>
    </xf>
    <xf numFmtId="0" fontId="4" fillId="8" borderId="0" xfId="0" applyNumberFormat="1" applyFont="1" applyFill="1" applyBorder="1" applyAlignment="1">
      <alignment horizontal="center"/>
    </xf>
    <xf numFmtId="0" fontId="4" fillId="8" borderId="0" xfId="0" applyFont="1" applyFill="1" applyBorder="1" applyAlignment="1">
      <alignment horizontal="center"/>
    </xf>
    <xf numFmtId="0" fontId="27" fillId="6" borderId="0" xfId="0" applyFont="1" applyFill="1" applyBorder="1"/>
    <xf numFmtId="0" fontId="4" fillId="7" borderId="0" xfId="0" applyFont="1" applyFill="1" applyAlignment="1">
      <alignment horizontal="center"/>
    </xf>
    <xf numFmtId="0" fontId="29" fillId="0" borderId="0" xfId="0" applyFont="1" applyAlignment="1">
      <alignment horizontal="right"/>
    </xf>
    <xf numFmtId="164" fontId="5" fillId="0" borderId="9" xfId="5" applyFont="1" applyFill="1" applyBorder="1" applyAlignment="1" applyProtection="1">
      <alignment horizontal="center"/>
    </xf>
    <xf numFmtId="0" fontId="12" fillId="7" borderId="9" xfId="0" applyFont="1" applyFill="1" applyBorder="1" applyAlignment="1">
      <alignment horizontal="center"/>
    </xf>
    <xf numFmtId="0" fontId="12" fillId="7" borderId="9" xfId="0" applyFont="1" applyFill="1" applyBorder="1"/>
    <xf numFmtId="49" fontId="5" fillId="7" borderId="9" xfId="0" applyNumberFormat="1" applyFont="1" applyFill="1" applyBorder="1" applyAlignment="1" applyProtection="1">
      <alignment horizontal="center"/>
    </xf>
    <xf numFmtId="164" fontId="5" fillId="7" borderId="9" xfId="2" applyFont="1" applyFill="1" applyBorder="1" applyAlignment="1" applyProtection="1"/>
    <xf numFmtId="0" fontId="5" fillId="7" borderId="9" xfId="0" applyNumberFormat="1" applyFont="1" applyFill="1" applyBorder="1" applyAlignment="1" applyProtection="1">
      <alignment horizontal="center"/>
    </xf>
    <xf numFmtId="164" fontId="5" fillId="7" borderId="9" xfId="2" applyFont="1" applyFill="1" applyBorder="1" applyAlignment="1" applyProtection="1">
      <alignment horizontal="center"/>
    </xf>
    <xf numFmtId="17" fontId="5" fillId="7" borderId="9" xfId="0" applyNumberFormat="1" applyFont="1" applyFill="1" applyBorder="1" applyAlignment="1" applyProtection="1">
      <alignment horizontal="center"/>
    </xf>
    <xf numFmtId="2" fontId="13" fillId="7" borderId="9" xfId="0" applyNumberFormat="1" applyFont="1" applyFill="1" applyBorder="1" applyAlignment="1">
      <alignment horizontal="center"/>
    </xf>
    <xf numFmtId="0" fontId="30" fillId="0" borderId="0" xfId="0" applyFont="1" applyFill="1" applyBorder="1" applyAlignment="1">
      <alignment vertical="center" wrapText="1"/>
    </xf>
    <xf numFmtId="0" fontId="13" fillId="7" borderId="9" xfId="0" applyFont="1" applyFill="1" applyBorder="1" applyAlignment="1">
      <alignment horizontal="center"/>
    </xf>
    <xf numFmtId="0" fontId="13" fillId="7" borderId="9" xfId="0" applyFont="1" applyFill="1" applyBorder="1"/>
    <xf numFmtId="164" fontId="5" fillId="7" borderId="9" xfId="2" applyFont="1" applyFill="1" applyBorder="1" applyAlignment="1"/>
    <xf numFmtId="1" fontId="5" fillId="7" borderId="9" xfId="1" applyNumberFormat="1" applyFont="1" applyFill="1" applyBorder="1" applyAlignment="1" applyProtection="1">
      <alignment horizontal="center"/>
    </xf>
    <xf numFmtId="0" fontId="24" fillId="0" borderId="0" xfId="0" applyFont="1" applyAlignment="1"/>
    <xf numFmtId="0" fontId="4" fillId="7" borderId="20" xfId="0" applyFont="1" applyFill="1" applyBorder="1" applyAlignment="1">
      <alignment horizontal="center"/>
    </xf>
    <xf numFmtId="171" fontId="26" fillId="0" borderId="0" xfId="0" applyNumberFormat="1" applyFont="1" applyBorder="1" applyAlignment="1" applyProtection="1">
      <alignment horizontal="center"/>
    </xf>
    <xf numFmtId="0" fontId="13" fillId="0" borderId="0" xfId="0" applyFont="1" applyBorder="1"/>
    <xf numFmtId="0" fontId="3" fillId="0" borderId="0" xfId="0" applyFont="1" applyFill="1" applyBorder="1" applyAlignment="1"/>
    <xf numFmtId="169" fontId="5" fillId="0" borderId="0" xfId="0" applyNumberFormat="1" applyFont="1" applyAlignment="1">
      <alignment horizontal="left"/>
    </xf>
    <xf numFmtId="0" fontId="31" fillId="0" borderId="0" xfId="0" applyFont="1" applyAlignment="1"/>
  </cellXfs>
  <cellStyles count="7">
    <cellStyle name="Millares" xfId="1" builtinId="3"/>
    <cellStyle name="Moneda" xfId="2" builtinId="4"/>
    <cellStyle name="Moneda 2" xfId="5"/>
    <cellStyle name="Normal" xfId="0" builtinId="0"/>
    <cellStyle name="Normal 2" xfId="4"/>
    <cellStyle name="Normal 3" xfId="6"/>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6</xdr:row>
      <xdr:rowOff>0</xdr:rowOff>
    </xdr:from>
    <xdr:to>
      <xdr:col>1</xdr:col>
      <xdr:colOff>571500</xdr:colOff>
      <xdr:row>6</xdr:row>
      <xdr:rowOff>0</xdr:rowOff>
    </xdr:to>
    <xdr:pic>
      <xdr:nvPicPr>
        <xdr:cNvPr id="2" name="Picture 2" descr="LOGOBZ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19200"/>
          <a:ext cx="1000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14"/>
  </sheetPr>
  <dimension ref="A1:S48"/>
  <sheetViews>
    <sheetView tabSelected="1" zoomScale="86" zoomScaleNormal="86" zoomScaleSheetLayoutView="100" workbookViewId="0">
      <selection activeCell="D9" sqref="D9"/>
    </sheetView>
  </sheetViews>
  <sheetFormatPr baseColWidth="10" defaultColWidth="13.7109375" defaultRowHeight="12.75"/>
  <cols>
    <col min="1" max="1" width="10.7109375" customWidth="1"/>
    <col min="2" max="2" width="40.42578125" customWidth="1"/>
    <col min="3" max="3" width="18.5703125" style="3" customWidth="1"/>
    <col min="4" max="4" width="23.42578125" style="7" customWidth="1"/>
    <col min="5" max="5" width="12" style="3" customWidth="1"/>
    <col min="6" max="6" width="12.140625" style="3" customWidth="1"/>
    <col min="7" max="7" width="19.85546875" style="3" customWidth="1"/>
    <col min="8" max="8" width="22.28515625" style="55" customWidth="1"/>
    <col min="9" max="9" width="8.28515625" style="4" customWidth="1"/>
    <col min="10" max="10" width="15.42578125" style="4" customWidth="1"/>
    <col min="11" max="11" width="25.5703125" style="4" customWidth="1"/>
    <col min="12" max="12" width="27.85546875" customWidth="1"/>
    <col min="13" max="58" width="7.7109375" customWidth="1"/>
  </cols>
  <sheetData>
    <row r="1" spans="1:16" ht="18" customHeight="1">
      <c r="A1" s="150"/>
      <c r="B1" s="150"/>
      <c r="C1" s="109"/>
      <c r="D1" s="110"/>
      <c r="E1" s="111"/>
      <c r="F1" s="111"/>
      <c r="G1" s="8"/>
      <c r="H1" s="112"/>
      <c r="I1" s="10"/>
      <c r="M1" s="5"/>
      <c r="N1" s="5"/>
      <c r="O1" s="5"/>
      <c r="P1" s="5"/>
    </row>
    <row r="2" spans="1:16" ht="18" customHeight="1">
      <c r="A2" s="113"/>
      <c r="B2" s="114"/>
      <c r="C2" s="115"/>
      <c r="D2" s="110"/>
      <c r="E2" s="111"/>
      <c r="F2" s="111"/>
      <c r="G2" s="8"/>
      <c r="H2" s="116"/>
      <c r="I2" s="117"/>
      <c r="J2" s="6"/>
      <c r="K2" s="6"/>
    </row>
    <row r="3" spans="1:16" ht="15" customHeight="1">
      <c r="A3" s="114"/>
      <c r="B3" s="114"/>
      <c r="C3" s="109"/>
      <c r="D3" s="110"/>
      <c r="E3" s="111"/>
      <c r="F3" s="111"/>
      <c r="G3" s="8"/>
      <c r="H3" s="118"/>
      <c r="I3" s="10"/>
    </row>
    <row r="4" spans="1:16" ht="13.9" customHeight="1">
      <c r="A4" s="114"/>
      <c r="B4" s="114"/>
      <c r="C4" s="109"/>
      <c r="D4" s="110"/>
      <c r="E4" s="111"/>
      <c r="F4" s="111"/>
      <c r="G4" s="8"/>
      <c r="H4" s="112"/>
      <c r="I4" s="10"/>
    </row>
    <row r="5" spans="1:16" ht="15.75" customHeight="1">
      <c r="A5" s="114"/>
      <c r="B5" s="114"/>
      <c r="C5" s="109"/>
      <c r="D5" s="110"/>
      <c r="E5" s="111"/>
      <c r="F5" s="111"/>
      <c r="G5" s="8"/>
      <c r="H5" s="9"/>
      <c r="I5" s="29" t="s">
        <v>38</v>
      </c>
    </row>
    <row r="6" spans="1:16" ht="15.75" customHeight="1">
      <c r="A6" s="114"/>
      <c r="B6" s="114"/>
      <c r="C6" s="109"/>
      <c r="D6" s="110"/>
      <c r="E6" s="111"/>
      <c r="F6" s="111"/>
      <c r="G6" s="8"/>
      <c r="H6" s="9"/>
      <c r="I6" s="10"/>
      <c r="J6" s="10"/>
      <c r="K6" s="11"/>
      <c r="L6" s="12"/>
    </row>
    <row r="7" spans="1:16">
      <c r="A7" s="13" t="s">
        <v>0</v>
      </c>
      <c r="B7" s="13" t="s">
        <v>1</v>
      </c>
      <c r="C7" s="13" t="s">
        <v>2</v>
      </c>
      <c r="D7" s="105" t="s">
        <v>49</v>
      </c>
      <c r="E7" s="106" t="s">
        <v>3</v>
      </c>
      <c r="F7" s="106" t="s">
        <v>48</v>
      </c>
      <c r="G7" s="106" t="s">
        <v>43</v>
      </c>
      <c r="H7" s="107" t="s">
        <v>4</v>
      </c>
      <c r="I7" s="108" t="s">
        <v>5</v>
      </c>
      <c r="J7" s="14"/>
      <c r="K7" s="14"/>
      <c r="L7" s="12"/>
    </row>
    <row r="8" spans="1:16" s="12" customFormat="1">
      <c r="A8" s="15">
        <v>123456</v>
      </c>
      <c r="B8" s="27" t="s">
        <v>18</v>
      </c>
      <c r="C8" s="16" t="s">
        <v>44</v>
      </c>
      <c r="D8" s="119">
        <v>1</v>
      </c>
      <c r="E8" s="18">
        <v>45</v>
      </c>
      <c r="F8" s="19">
        <f t="shared" ref="F8:F21" si="0">D8*E8</f>
        <v>45</v>
      </c>
      <c r="G8" s="20"/>
      <c r="H8" s="21"/>
      <c r="I8" s="22">
        <f>$E8/45</f>
        <v>1</v>
      </c>
      <c r="J8" s="23"/>
      <c r="K8" s="23"/>
      <c r="L8" s="23"/>
      <c r="M8" s="25"/>
    </row>
    <row r="9" spans="1:16" s="26" customFormat="1" ht="13.5" customHeight="1">
      <c r="A9" s="15">
        <v>123457</v>
      </c>
      <c r="B9" s="27" t="s">
        <v>19</v>
      </c>
      <c r="C9" s="16" t="s">
        <v>44</v>
      </c>
      <c r="D9" s="119">
        <v>2</v>
      </c>
      <c r="E9" s="18">
        <v>90</v>
      </c>
      <c r="F9" s="17">
        <f t="shared" si="0"/>
        <v>180</v>
      </c>
      <c r="G9" s="17"/>
      <c r="H9" s="21"/>
      <c r="I9" s="22">
        <f>$E9/ 30</f>
        <v>3</v>
      </c>
      <c r="J9" s="23"/>
      <c r="K9" s="23"/>
      <c r="L9" s="23"/>
      <c r="M9" s="23"/>
      <c r="N9" s="24"/>
      <c r="O9" s="25"/>
      <c r="P9" s="25"/>
    </row>
    <row r="10" spans="1:16" s="26" customFormat="1" ht="35.25" customHeight="1">
      <c r="A10" s="133">
        <v>123458</v>
      </c>
      <c r="B10" s="134" t="s">
        <v>20</v>
      </c>
      <c r="C10" s="135" t="s">
        <v>44</v>
      </c>
      <c r="D10" s="136">
        <v>3</v>
      </c>
      <c r="E10" s="137">
        <v>200</v>
      </c>
      <c r="F10" s="138">
        <f t="shared" si="0"/>
        <v>600</v>
      </c>
      <c r="G10" s="138" t="s">
        <v>45</v>
      </c>
      <c r="H10" s="139">
        <v>43251</v>
      </c>
      <c r="I10" s="140">
        <f>$E10/18</f>
        <v>11.111111111111111</v>
      </c>
      <c r="J10" s="141" t="s">
        <v>89</v>
      </c>
      <c r="K10" s="23"/>
      <c r="L10" s="23"/>
      <c r="M10" s="23"/>
      <c r="N10" s="24"/>
      <c r="O10" s="25"/>
      <c r="P10" s="25"/>
    </row>
    <row r="11" spans="1:16" s="12" customFormat="1" ht="13.5" customHeight="1">
      <c r="A11" s="133">
        <v>123458</v>
      </c>
      <c r="B11" s="134" t="s">
        <v>20</v>
      </c>
      <c r="C11" s="135" t="s">
        <v>44</v>
      </c>
      <c r="D11" s="136">
        <v>3</v>
      </c>
      <c r="E11" s="137">
        <v>16</v>
      </c>
      <c r="F11" s="138">
        <f t="shared" si="0"/>
        <v>48</v>
      </c>
      <c r="G11" s="138" t="s">
        <v>46</v>
      </c>
      <c r="H11" s="139" t="s">
        <v>47</v>
      </c>
      <c r="I11" s="140">
        <f>$E11/18</f>
        <v>0.88888888888888884</v>
      </c>
      <c r="J11" s="23"/>
      <c r="K11" s="23"/>
      <c r="L11" s="23"/>
      <c r="M11" s="23"/>
      <c r="N11" s="25"/>
      <c r="O11" s="25"/>
      <c r="P11" s="25"/>
    </row>
    <row r="12" spans="1:16" s="26" customFormat="1">
      <c r="A12" s="15">
        <v>85058</v>
      </c>
      <c r="B12" s="27" t="s">
        <v>21</v>
      </c>
      <c r="C12" s="16" t="s">
        <v>44</v>
      </c>
      <c r="D12" s="119">
        <v>4</v>
      </c>
      <c r="E12" s="18">
        <v>360</v>
      </c>
      <c r="F12" s="17">
        <f t="shared" si="0"/>
        <v>1440</v>
      </c>
      <c r="G12" s="132"/>
      <c r="H12" s="21"/>
      <c r="I12" s="22">
        <f>$E12/360</f>
        <v>1</v>
      </c>
      <c r="J12" s="30"/>
      <c r="K12" s="31"/>
      <c r="L12" s="25"/>
      <c r="M12" s="25"/>
      <c r="N12" s="25"/>
      <c r="O12" s="25"/>
      <c r="P12" s="25"/>
    </row>
    <row r="13" spans="1:16" s="26" customFormat="1">
      <c r="A13" s="15">
        <v>85059</v>
      </c>
      <c r="B13" s="27" t="s">
        <v>22</v>
      </c>
      <c r="C13" s="16" t="s">
        <v>44</v>
      </c>
      <c r="D13" s="119">
        <v>5</v>
      </c>
      <c r="E13" s="18">
        <v>432</v>
      </c>
      <c r="F13" s="17">
        <f t="shared" si="0"/>
        <v>2160</v>
      </c>
      <c r="G13" s="132"/>
      <c r="H13" s="21"/>
      <c r="I13" s="22">
        <f>$E13/36</f>
        <v>12</v>
      </c>
      <c r="J13" s="30"/>
      <c r="K13" s="31"/>
      <c r="L13" s="25"/>
      <c r="M13" s="25"/>
      <c r="N13" s="25"/>
      <c r="O13" s="25"/>
      <c r="P13" s="25"/>
    </row>
    <row r="14" spans="1:16" s="26" customFormat="1">
      <c r="A14" s="15">
        <v>85066</v>
      </c>
      <c r="B14" s="27" t="s">
        <v>23</v>
      </c>
      <c r="C14" s="16" t="s">
        <v>44</v>
      </c>
      <c r="D14" s="119">
        <v>6</v>
      </c>
      <c r="E14" s="18">
        <v>240</v>
      </c>
      <c r="F14" s="17">
        <f t="shared" si="0"/>
        <v>1440</v>
      </c>
      <c r="G14" s="17"/>
      <c r="H14" s="21"/>
      <c r="I14" s="22">
        <f>$E14/24</f>
        <v>10</v>
      </c>
      <c r="J14" s="23"/>
      <c r="K14" s="23"/>
      <c r="L14" s="23"/>
      <c r="M14" s="25"/>
      <c r="N14" s="25"/>
      <c r="O14" s="25"/>
      <c r="P14" s="25"/>
    </row>
    <row r="15" spans="1:16" s="26" customFormat="1" ht="23.25" customHeight="1">
      <c r="A15" s="15">
        <v>85160</v>
      </c>
      <c r="B15" s="27" t="s">
        <v>24</v>
      </c>
      <c r="C15" s="16" t="s">
        <v>44</v>
      </c>
      <c r="D15" s="120">
        <v>6</v>
      </c>
      <c r="E15" s="18">
        <v>324</v>
      </c>
      <c r="F15" s="17">
        <f t="shared" si="0"/>
        <v>1944</v>
      </c>
      <c r="G15" s="17"/>
      <c r="H15" s="21"/>
      <c r="I15" s="22">
        <f>$E15/54</f>
        <v>6</v>
      </c>
      <c r="J15" s="23"/>
      <c r="K15" s="23"/>
      <c r="L15" s="23"/>
      <c r="M15" s="23"/>
      <c r="N15" s="25"/>
      <c r="O15" s="25"/>
      <c r="P15" s="25"/>
    </row>
    <row r="16" spans="1:16" s="26" customFormat="1" ht="12.75" customHeight="1">
      <c r="A16" s="15">
        <v>85099</v>
      </c>
      <c r="B16" s="32" t="s">
        <v>25</v>
      </c>
      <c r="C16" s="16" t="s">
        <v>44</v>
      </c>
      <c r="D16" s="120">
        <v>7</v>
      </c>
      <c r="E16" s="18">
        <v>180</v>
      </c>
      <c r="F16" s="17">
        <f t="shared" si="0"/>
        <v>1260</v>
      </c>
      <c r="G16" s="132"/>
      <c r="H16" s="21"/>
      <c r="I16" s="22">
        <f>E16/18</f>
        <v>10</v>
      </c>
      <c r="J16" s="30"/>
      <c r="K16" s="31"/>
      <c r="L16" s="25"/>
      <c r="M16" s="25"/>
      <c r="N16" s="25"/>
      <c r="O16" s="25"/>
      <c r="P16" s="25"/>
    </row>
    <row r="17" spans="1:19" s="26" customFormat="1">
      <c r="A17" s="15">
        <v>85100</v>
      </c>
      <c r="B17" s="32" t="s">
        <v>26</v>
      </c>
      <c r="C17" s="16" t="s">
        <v>44</v>
      </c>
      <c r="D17" s="120">
        <v>8</v>
      </c>
      <c r="E17" s="18">
        <v>420</v>
      </c>
      <c r="F17" s="17">
        <f t="shared" si="0"/>
        <v>3360</v>
      </c>
      <c r="G17" s="132"/>
      <c r="H17" s="21"/>
      <c r="I17" s="22">
        <f>E17/12</f>
        <v>35</v>
      </c>
      <c r="J17" s="30"/>
      <c r="K17" s="31"/>
      <c r="L17" s="25"/>
      <c r="M17" s="25"/>
      <c r="N17" s="25"/>
      <c r="O17" s="25"/>
      <c r="P17" s="25"/>
    </row>
    <row r="18" spans="1:19" s="12" customFormat="1" ht="47.25" customHeight="1">
      <c r="A18" s="142">
        <v>85158</v>
      </c>
      <c r="B18" s="143" t="s">
        <v>27</v>
      </c>
      <c r="C18" s="135" t="s">
        <v>44</v>
      </c>
      <c r="D18" s="144">
        <v>9</v>
      </c>
      <c r="E18" s="145">
        <v>265</v>
      </c>
      <c r="F18" s="138">
        <f t="shared" si="0"/>
        <v>2385</v>
      </c>
      <c r="G18" s="138"/>
      <c r="H18" s="139"/>
      <c r="I18" s="140">
        <f>$E18/54</f>
        <v>4.9074074074074074</v>
      </c>
      <c r="J18" s="141" t="s">
        <v>88</v>
      </c>
      <c r="K18" s="23"/>
      <c r="L18" s="23"/>
      <c r="M18" s="23"/>
      <c r="N18" s="29"/>
      <c r="O18" s="25"/>
      <c r="P18" s="25"/>
    </row>
    <row r="19" spans="1:19" s="12" customFormat="1" ht="12.75" customHeight="1">
      <c r="A19" s="35">
        <v>85159</v>
      </c>
      <c r="B19" s="33" t="s">
        <v>28</v>
      </c>
      <c r="C19" s="16" t="s">
        <v>44</v>
      </c>
      <c r="D19" s="120">
        <v>10</v>
      </c>
      <c r="E19" s="34">
        <v>270</v>
      </c>
      <c r="F19" s="17">
        <f t="shared" si="0"/>
        <v>2700</v>
      </c>
      <c r="G19" s="17"/>
      <c r="H19" s="36"/>
      <c r="I19" s="22">
        <f>$E19/54</f>
        <v>5</v>
      </c>
      <c r="J19" s="23"/>
      <c r="K19" s="23"/>
      <c r="L19" s="23"/>
      <c r="M19" s="23"/>
      <c r="N19" s="29"/>
      <c r="O19" s="25"/>
      <c r="P19" s="25"/>
    </row>
    <row r="20" spans="1:19">
      <c r="A20" s="37">
        <v>85301</v>
      </c>
      <c r="B20" s="33" t="s">
        <v>29</v>
      </c>
      <c r="C20" s="16" t="s">
        <v>44</v>
      </c>
      <c r="D20" s="120">
        <v>1</v>
      </c>
      <c r="E20" s="34">
        <v>160</v>
      </c>
      <c r="F20" s="17">
        <f t="shared" si="0"/>
        <v>160</v>
      </c>
      <c r="G20" s="17"/>
      <c r="H20" s="21"/>
      <c r="I20" s="22">
        <f>$E20/40</f>
        <v>4</v>
      </c>
      <c r="J20" s="23"/>
      <c r="K20" s="23"/>
      <c r="L20" s="23"/>
      <c r="M20" s="102"/>
      <c r="N20" s="25"/>
      <c r="O20" s="25"/>
      <c r="P20" s="25"/>
    </row>
    <row r="21" spans="1:19" ht="19.5" customHeight="1">
      <c r="A21" s="37">
        <v>85300</v>
      </c>
      <c r="B21" s="33" t="s">
        <v>30</v>
      </c>
      <c r="C21" s="16" t="s">
        <v>44</v>
      </c>
      <c r="D21" s="120">
        <v>11</v>
      </c>
      <c r="E21" s="34">
        <v>280</v>
      </c>
      <c r="F21" s="17">
        <f t="shared" si="0"/>
        <v>3080</v>
      </c>
      <c r="G21" s="17"/>
      <c r="H21" s="21"/>
      <c r="I21" s="22">
        <f>$E21/40</f>
        <v>7</v>
      </c>
      <c r="J21" s="23"/>
      <c r="K21" s="23"/>
      <c r="L21" s="23"/>
      <c r="M21" s="102"/>
      <c r="N21" s="25"/>
      <c r="O21" s="25"/>
      <c r="P21" s="25"/>
    </row>
    <row r="22" spans="1:19" ht="13.5" customHeight="1">
      <c r="A22" s="38"/>
      <c r="B22" s="4"/>
      <c r="C22" s="39"/>
      <c r="D22" s="40" t="s">
        <v>6</v>
      </c>
      <c r="E22" s="41"/>
      <c r="F22" s="42">
        <f>SUM(F8:F21)</f>
        <v>20802</v>
      </c>
      <c r="G22" s="43"/>
      <c r="H22" s="44"/>
      <c r="I22" s="101">
        <f>SUM(I8:I21)</f>
        <v>110.9074074074074</v>
      </c>
      <c r="J22" s="45"/>
      <c r="K22" s="45"/>
      <c r="L22" s="25"/>
      <c r="M22" s="25"/>
      <c r="N22" s="25"/>
      <c r="O22" s="25"/>
      <c r="P22" s="25"/>
    </row>
    <row r="23" spans="1:19" s="12" customFormat="1">
      <c r="A23" s="5"/>
      <c r="B23" s="46"/>
      <c r="C23" s="47"/>
      <c r="D23" s="40"/>
      <c r="E23" s="41"/>
      <c r="F23" s="42"/>
      <c r="G23" s="2"/>
      <c r="H23" s="48"/>
      <c r="J23" s="25"/>
      <c r="K23" s="25"/>
      <c r="L23" s="29"/>
      <c r="M23" s="29"/>
      <c r="N23" s="29"/>
      <c r="O23" s="29"/>
      <c r="P23" s="25"/>
    </row>
    <row r="24" spans="1:19">
      <c r="A24" s="49"/>
      <c r="C24" s="50"/>
      <c r="D24" s="51"/>
      <c r="E24" s="52"/>
      <c r="F24" s="53"/>
      <c r="G24" s="54"/>
      <c r="I24" s="44"/>
      <c r="J24" s="44"/>
      <c r="K24" s="44"/>
      <c r="L24" s="29"/>
      <c r="M24" s="29"/>
      <c r="N24" s="29"/>
      <c r="O24" s="29"/>
      <c r="P24" s="25"/>
      <c r="Q24" s="12"/>
      <c r="R24" s="12"/>
      <c r="S24" s="12"/>
    </row>
    <row r="25" spans="1:19" ht="13.5" thickBot="1">
      <c r="A25" s="49"/>
      <c r="C25" s="50"/>
      <c r="D25" s="56" t="s">
        <v>31</v>
      </c>
      <c r="E25" s="57"/>
      <c r="F25" s="58">
        <f>F22+F23+F24</f>
        <v>20802</v>
      </c>
      <c r="G25" s="59"/>
      <c r="I25"/>
      <c r="J25"/>
      <c r="K25"/>
      <c r="L25" s="29"/>
      <c r="M25" s="29"/>
      <c r="N25" s="25"/>
      <c r="O25" s="25"/>
      <c r="P25" s="25"/>
      <c r="Q25" s="12"/>
      <c r="R25" s="12"/>
      <c r="S25" s="12"/>
    </row>
    <row r="26" spans="1:19">
      <c r="A26" s="60"/>
      <c r="C26" s="151"/>
      <c r="D26" s="151"/>
      <c r="E26" s="151"/>
      <c r="H26" s="61"/>
      <c r="I26"/>
      <c r="J26"/>
      <c r="K26"/>
      <c r="L26" s="25"/>
      <c r="M26" s="25"/>
      <c r="N26" s="25"/>
      <c r="O26" s="25"/>
      <c r="P26" s="25"/>
    </row>
    <row r="27" spans="1:19">
      <c r="A27" s="60"/>
      <c r="C27" s="62"/>
      <c r="D27" s="63"/>
      <c r="G27" s="64"/>
      <c r="H27" s="65"/>
      <c r="I27"/>
      <c r="J27"/>
      <c r="K27"/>
    </row>
    <row r="28" spans="1:19">
      <c r="A28" s="60"/>
      <c r="C28" s="62"/>
      <c r="D28" s="63"/>
      <c r="E28" s="64"/>
      <c r="F28" s="104"/>
      <c r="G28" s="64"/>
      <c r="I28"/>
      <c r="J28"/>
      <c r="K28"/>
    </row>
    <row r="29" spans="1:19">
      <c r="A29" s="60"/>
      <c r="B29" t="s">
        <v>35</v>
      </c>
      <c r="C29" s="122" t="s">
        <v>32</v>
      </c>
      <c r="D29" s="123" t="s">
        <v>33</v>
      </c>
      <c r="E29" s="126" t="s">
        <v>31</v>
      </c>
      <c r="F29" s="66"/>
      <c r="G29" s="64"/>
      <c r="H29" s="3"/>
      <c r="I29" s="65"/>
      <c r="J29" s="65"/>
      <c r="K29" s="65"/>
    </row>
    <row r="30" spans="1:19">
      <c r="B30" s="129" t="s">
        <v>18</v>
      </c>
      <c r="C30" s="122">
        <v>45</v>
      </c>
      <c r="D30" s="124">
        <v>90</v>
      </c>
      <c r="E30" s="127">
        <f>D30/C30</f>
        <v>2</v>
      </c>
      <c r="F30" s="68"/>
      <c r="G30" s="64"/>
      <c r="H30" s="64"/>
      <c r="I30" s="64"/>
      <c r="J30" s="64"/>
      <c r="K30" s="64"/>
    </row>
    <row r="31" spans="1:19">
      <c r="B31" s="121"/>
      <c r="C31" s="122" t="s">
        <v>34</v>
      </c>
      <c r="D31" s="125" t="s">
        <v>34</v>
      </c>
      <c r="E31" s="128" t="s">
        <v>36</v>
      </c>
      <c r="F31" s="69"/>
      <c r="G31" s="64"/>
      <c r="H31" s="70"/>
      <c r="I31" s="70"/>
      <c r="J31" s="70"/>
      <c r="K31" s="70"/>
    </row>
    <row r="32" spans="1:19">
      <c r="B32" s="71"/>
      <c r="C32" s="130" t="s">
        <v>37</v>
      </c>
      <c r="D32" s="67"/>
      <c r="E32" s="1"/>
      <c r="F32" s="1"/>
      <c r="H32" s="64"/>
      <c r="I32" s="64"/>
      <c r="J32" s="64"/>
      <c r="K32" s="3"/>
    </row>
    <row r="33" spans="1:19">
      <c r="H33" s="61"/>
      <c r="I33" s="103"/>
      <c r="J33" s="103"/>
    </row>
    <row r="34" spans="1:19">
      <c r="H34" s="61"/>
      <c r="I34" s="103"/>
      <c r="J34" s="103"/>
    </row>
    <row r="35" spans="1:19">
      <c r="A35" s="131" t="s">
        <v>41</v>
      </c>
      <c r="B35" s="60" t="s">
        <v>87</v>
      </c>
      <c r="H35" s="61"/>
      <c r="I35" s="103"/>
      <c r="J35" s="103"/>
    </row>
    <row r="37" spans="1:19">
      <c r="A37" s="131" t="s">
        <v>42</v>
      </c>
      <c r="B37" s="60" t="s">
        <v>40</v>
      </c>
    </row>
    <row r="48" spans="1:19" s="3" customFormat="1">
      <c r="A48"/>
      <c r="B48" s="4"/>
      <c r="D48" s="7"/>
      <c r="H48" s="55"/>
      <c r="I48" s="4"/>
      <c r="J48" s="4"/>
      <c r="K48" s="4"/>
      <c r="L48"/>
      <c r="M48"/>
      <c r="N48"/>
      <c r="O48"/>
      <c r="P48"/>
      <c r="Q48"/>
      <c r="R48"/>
      <c r="S48"/>
    </row>
  </sheetData>
  <mergeCells count="1">
    <mergeCell ref="C26:E26"/>
  </mergeCells>
  <printOptions horizontalCentered="1"/>
  <pageMargins left="0.25" right="0.25" top="0.75" bottom="0.75" header="0.3" footer="0.3"/>
  <pageSetup paperSize="9" scale="87"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37"/>
  <sheetViews>
    <sheetView view="pageBreakPreview" topLeftCell="A19" zoomScale="112" zoomScaleNormal="70" zoomScaleSheetLayoutView="112" workbookViewId="0">
      <selection activeCell="C33" sqref="C33"/>
    </sheetView>
  </sheetViews>
  <sheetFormatPr baseColWidth="10" defaultRowHeight="11.25"/>
  <cols>
    <col min="1" max="1" width="8.7109375" style="73" customWidth="1"/>
    <col min="2" max="2" width="11.42578125" style="73"/>
    <col min="3" max="3" width="18.7109375" style="73" customWidth="1"/>
    <col min="4" max="4" width="35.42578125" style="73" bestFit="1" customWidth="1"/>
    <col min="5" max="5" width="18.7109375" style="73" customWidth="1"/>
    <col min="6" max="6" width="15.85546875" style="73" customWidth="1"/>
    <col min="7" max="7" width="12.7109375" style="73" customWidth="1"/>
    <col min="8" max="16384" width="11.42578125" style="73"/>
  </cols>
  <sheetData>
    <row r="1" spans="1:8" ht="12.75" customHeight="1">
      <c r="A1" s="146" t="s">
        <v>7</v>
      </c>
      <c r="B1" s="146"/>
      <c r="C1" s="146"/>
      <c r="D1" s="146"/>
      <c r="E1" s="146"/>
      <c r="F1" s="146"/>
      <c r="G1" s="146"/>
    </row>
    <row r="2" spans="1:8" ht="12.75" customHeight="1">
      <c r="A2" s="146"/>
      <c r="B2" s="146"/>
      <c r="C2" s="152" t="s">
        <v>86</v>
      </c>
      <c r="D2" s="146"/>
      <c r="E2" s="146"/>
      <c r="F2" s="146"/>
      <c r="G2" s="146"/>
    </row>
    <row r="3" spans="1:8" ht="12.75" customHeight="1">
      <c r="A3" s="146"/>
      <c r="B3" s="146"/>
      <c r="C3" s="146"/>
      <c r="D3" s="146"/>
      <c r="E3" s="146"/>
      <c r="F3" s="146"/>
      <c r="G3" s="146"/>
    </row>
    <row r="4" spans="1:8" ht="12.75" customHeight="1">
      <c r="A4" s="146"/>
      <c r="B4" s="146"/>
      <c r="C4" s="146"/>
      <c r="D4" s="146"/>
      <c r="E4" s="146"/>
      <c r="F4" s="146"/>
      <c r="G4" s="146"/>
    </row>
    <row r="5" spans="1:8" ht="12.75" customHeight="1">
      <c r="A5" s="146"/>
      <c r="B5" s="146"/>
      <c r="C5" s="146"/>
      <c r="D5" s="146"/>
      <c r="E5" s="146"/>
      <c r="F5" s="146"/>
      <c r="G5" s="146"/>
    </row>
    <row r="6" spans="1:8" ht="12.75" customHeight="1">
      <c r="A6" s="146"/>
      <c r="B6" s="146"/>
      <c r="C6" s="146"/>
      <c r="D6" s="146"/>
      <c r="E6" s="146"/>
      <c r="F6" s="146"/>
      <c r="G6" s="146"/>
    </row>
    <row r="7" spans="1:8">
      <c r="A7" s="74" t="s">
        <v>8</v>
      </c>
      <c r="B7" s="75" t="s">
        <v>9</v>
      </c>
      <c r="C7" s="76" t="s">
        <v>84</v>
      </c>
      <c r="D7" s="77" t="s">
        <v>83</v>
      </c>
      <c r="E7" s="78" t="s">
        <v>10</v>
      </c>
      <c r="F7" s="78" t="s">
        <v>11</v>
      </c>
      <c r="G7" s="78" t="s">
        <v>12</v>
      </c>
    </row>
    <row r="8" spans="1:8">
      <c r="A8" s="74">
        <v>1</v>
      </c>
      <c r="B8" s="22" t="s">
        <v>61</v>
      </c>
      <c r="C8" s="35">
        <v>45</v>
      </c>
      <c r="D8" s="15" t="s">
        <v>18</v>
      </c>
      <c r="E8" s="80" t="s">
        <v>13</v>
      </c>
      <c r="F8" s="80" t="s">
        <v>67</v>
      </c>
      <c r="G8" s="82" t="s">
        <v>81</v>
      </c>
    </row>
    <row r="9" spans="1:8">
      <c r="A9" s="83">
        <v>2</v>
      </c>
      <c r="B9" s="79"/>
      <c r="C9" s="80"/>
      <c r="D9" s="81"/>
      <c r="E9" s="80"/>
      <c r="F9" s="80"/>
      <c r="G9" s="82"/>
      <c r="H9" s="84"/>
    </row>
    <row r="10" spans="1:8">
      <c r="A10" s="83">
        <v>3</v>
      </c>
      <c r="B10" s="79"/>
      <c r="C10" s="80"/>
      <c r="D10" s="81"/>
      <c r="E10" s="80"/>
      <c r="F10" s="80"/>
      <c r="G10" s="82"/>
      <c r="H10" s="84"/>
    </row>
    <row r="11" spans="1:8">
      <c r="A11" s="74">
        <v>4</v>
      </c>
      <c r="B11" s="79"/>
      <c r="C11" s="80"/>
      <c r="D11" s="81"/>
      <c r="E11" s="80"/>
      <c r="F11" s="80"/>
      <c r="G11" s="82"/>
      <c r="H11" s="84"/>
    </row>
    <row r="12" spans="1:8">
      <c r="A12" s="83">
        <v>5</v>
      </c>
      <c r="B12" s="79"/>
      <c r="C12" s="80"/>
      <c r="D12" s="81"/>
      <c r="E12" s="80"/>
      <c r="F12" s="80"/>
      <c r="G12" s="82"/>
      <c r="H12" s="84"/>
    </row>
    <row r="13" spans="1:8">
      <c r="A13" s="83">
        <v>6</v>
      </c>
      <c r="B13" s="79"/>
      <c r="C13" s="80"/>
      <c r="D13" s="81"/>
      <c r="E13" s="80"/>
      <c r="F13" s="80"/>
      <c r="G13" s="82"/>
      <c r="H13" s="84"/>
    </row>
    <row r="14" spans="1:8">
      <c r="A14" s="74">
        <v>7</v>
      </c>
      <c r="B14" s="79"/>
      <c r="C14" s="80"/>
      <c r="D14" s="81"/>
      <c r="E14" s="80"/>
      <c r="F14" s="80"/>
      <c r="G14" s="82"/>
      <c r="H14" s="84"/>
    </row>
    <row r="15" spans="1:8">
      <c r="A15" s="83">
        <v>8</v>
      </c>
      <c r="B15" s="79"/>
      <c r="C15" s="80"/>
      <c r="D15" s="81"/>
      <c r="E15" s="80"/>
      <c r="F15" s="80"/>
      <c r="G15" s="82"/>
      <c r="H15" s="84"/>
    </row>
    <row r="16" spans="1:8">
      <c r="A16" s="83">
        <v>9</v>
      </c>
      <c r="B16" s="79"/>
      <c r="C16" s="80"/>
      <c r="D16" s="81"/>
      <c r="E16" s="80"/>
      <c r="F16" s="80"/>
      <c r="G16" s="82"/>
      <c r="H16" s="84"/>
    </row>
    <row r="17" spans="1:8">
      <c r="A17" s="74">
        <v>10</v>
      </c>
      <c r="B17" s="79"/>
      <c r="C17" s="80"/>
      <c r="D17" s="81"/>
      <c r="E17" s="80"/>
      <c r="F17" s="80"/>
      <c r="G17" s="82"/>
      <c r="H17" s="84"/>
    </row>
    <row r="18" spans="1:8">
      <c r="A18" s="83">
        <v>11</v>
      </c>
      <c r="B18" s="79"/>
      <c r="C18" s="80"/>
      <c r="D18" s="81"/>
      <c r="E18" s="80"/>
      <c r="F18" s="80"/>
      <c r="G18" s="82"/>
      <c r="H18" s="84"/>
    </row>
    <row r="19" spans="1:8">
      <c r="A19" s="83">
        <v>12</v>
      </c>
      <c r="B19" s="79"/>
      <c r="C19" s="80"/>
      <c r="D19" s="81"/>
      <c r="E19" s="80"/>
      <c r="F19" s="80"/>
      <c r="G19" s="82"/>
      <c r="H19" s="84"/>
    </row>
    <row r="20" spans="1:8">
      <c r="A20" s="74">
        <v>13</v>
      </c>
      <c r="B20" s="79"/>
      <c r="C20" s="80"/>
      <c r="D20" s="81"/>
      <c r="E20" s="80"/>
      <c r="F20" s="80"/>
      <c r="G20" s="82"/>
      <c r="H20" s="84"/>
    </row>
    <row r="21" spans="1:8">
      <c r="A21" s="83">
        <v>14</v>
      </c>
      <c r="B21" s="79"/>
      <c r="C21" s="80"/>
      <c r="D21" s="81"/>
      <c r="E21" s="80"/>
      <c r="F21" s="80"/>
      <c r="G21" s="82"/>
      <c r="H21" s="84"/>
    </row>
    <row r="22" spans="1:8">
      <c r="A22" s="83">
        <v>15</v>
      </c>
      <c r="B22" s="79"/>
      <c r="C22" s="80"/>
      <c r="D22" s="81"/>
      <c r="E22" s="80"/>
      <c r="F22" s="80"/>
      <c r="G22" s="82"/>
      <c r="H22" s="84"/>
    </row>
    <row r="23" spans="1:8">
      <c r="A23" s="74">
        <v>16</v>
      </c>
      <c r="B23" s="79"/>
      <c r="C23" s="80"/>
      <c r="D23" s="81"/>
      <c r="E23" s="80"/>
      <c r="F23" s="80"/>
      <c r="G23" s="82"/>
      <c r="H23" s="84"/>
    </row>
    <row r="24" spans="1:8">
      <c r="A24" s="83">
        <v>17</v>
      </c>
      <c r="B24" s="79"/>
      <c r="C24" s="80"/>
      <c r="D24" s="81"/>
      <c r="E24" s="80"/>
      <c r="F24" s="80"/>
      <c r="G24" s="82"/>
      <c r="H24" s="84"/>
    </row>
    <row r="25" spans="1:8">
      <c r="A25" s="83">
        <v>18</v>
      </c>
      <c r="B25" s="79"/>
      <c r="C25" s="80"/>
      <c r="D25" s="81"/>
      <c r="E25" s="80"/>
      <c r="F25" s="80"/>
      <c r="G25" s="82"/>
      <c r="H25" s="84"/>
    </row>
    <row r="26" spans="1:8">
      <c r="A26" s="74">
        <v>19</v>
      </c>
      <c r="B26" s="79"/>
      <c r="C26" s="80"/>
      <c r="D26" s="81"/>
      <c r="E26" s="80"/>
      <c r="F26" s="80"/>
      <c r="G26" s="82"/>
      <c r="H26" s="84"/>
    </row>
    <row r="27" spans="1:8">
      <c r="A27" s="83">
        <v>20</v>
      </c>
      <c r="B27" s="79"/>
      <c r="C27" s="80"/>
      <c r="D27" s="81"/>
      <c r="E27" s="80"/>
      <c r="F27" s="80"/>
      <c r="G27" s="82"/>
      <c r="H27" s="84"/>
    </row>
    <row r="28" spans="1:8">
      <c r="A28" s="83">
        <v>21</v>
      </c>
      <c r="B28" s="79"/>
      <c r="C28" s="80"/>
      <c r="D28" s="81"/>
      <c r="E28" s="80"/>
      <c r="F28" s="80"/>
      <c r="G28" s="82"/>
      <c r="H28" s="84"/>
    </row>
    <row r="29" spans="1:8">
      <c r="A29" s="74">
        <v>22</v>
      </c>
      <c r="B29" s="79"/>
      <c r="C29" s="80"/>
      <c r="D29" s="81"/>
      <c r="E29" s="80"/>
      <c r="F29" s="80"/>
      <c r="G29" s="82"/>
      <c r="H29" s="84"/>
    </row>
    <row r="30" spans="1:8">
      <c r="A30" s="83">
        <v>23</v>
      </c>
      <c r="B30" s="79"/>
      <c r="C30" s="80"/>
      <c r="D30" s="81"/>
      <c r="E30" s="80"/>
      <c r="F30" s="80"/>
      <c r="G30" s="82"/>
      <c r="H30" s="84"/>
    </row>
    <row r="31" spans="1:8">
      <c r="A31" s="83">
        <v>24</v>
      </c>
      <c r="B31" s="79"/>
      <c r="C31" s="80"/>
      <c r="D31" s="81"/>
      <c r="E31" s="80"/>
      <c r="F31" s="80"/>
      <c r="G31" s="82"/>
      <c r="H31" s="84"/>
    </row>
    <row r="32" spans="1:8">
      <c r="A32" s="74">
        <v>25</v>
      </c>
      <c r="B32" s="79"/>
      <c r="C32" s="80"/>
      <c r="D32" s="81"/>
      <c r="E32" s="80"/>
      <c r="F32" s="80"/>
      <c r="G32" s="82"/>
      <c r="H32" s="84"/>
    </row>
    <row r="33" spans="1:7" ht="12" thickBot="1">
      <c r="B33" s="85">
        <f>SUM(B8:B32)</f>
        <v>0</v>
      </c>
      <c r="C33" s="85">
        <f>SUM(C8:C32)</f>
        <v>45</v>
      </c>
      <c r="D33" s="86"/>
      <c r="E33" s="87"/>
      <c r="F33" s="87"/>
      <c r="G33" s="88">
        <f>SUM(G8:G32)</f>
        <v>0</v>
      </c>
    </row>
    <row r="34" spans="1:7">
      <c r="A34" s="89" t="s">
        <v>14</v>
      </c>
      <c r="B34" s="90"/>
      <c r="C34" s="91">
        <f>C33</f>
        <v>45</v>
      </c>
      <c r="E34" s="87"/>
      <c r="F34" s="87"/>
      <c r="G34" s="72"/>
    </row>
    <row r="35" spans="1:7">
      <c r="A35" s="92" t="s">
        <v>15</v>
      </c>
      <c r="B35" s="93"/>
      <c r="C35" s="94"/>
      <c r="D35" s="86"/>
      <c r="E35" s="87"/>
      <c r="F35" s="87"/>
      <c r="G35" s="72"/>
    </row>
    <row r="36" spans="1:7">
      <c r="A36" s="92" t="s">
        <v>16</v>
      </c>
      <c r="B36" s="95"/>
      <c r="C36" s="96">
        <f>+G33</f>
        <v>0</v>
      </c>
      <c r="D36" s="3"/>
      <c r="E36" s="148"/>
      <c r="F36" s="87"/>
      <c r="G36" s="72"/>
    </row>
    <row r="37" spans="1:7" ht="12" thickBot="1">
      <c r="A37" s="97" t="s">
        <v>17</v>
      </c>
      <c r="B37" s="98"/>
      <c r="C37" s="99">
        <f>B33</f>
        <v>0</v>
      </c>
      <c r="D37" s="100"/>
      <c r="E37" s="149"/>
      <c r="F37" s="87"/>
    </row>
  </sheetData>
  <autoFilter ref="A7:G37"/>
  <pageMargins left="0.59055118110236227" right="0" top="0.98425196850393704" bottom="0.98425196850393704" header="0" footer="0"/>
  <pageSetup scale="74" orientation="portrait" horizontalDpi="300" verticalDpi="300" r:id="rId1"/>
  <headerFooter alignWithMargins="0">
    <oddFooter>&amp;RPágina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3"/>
  <sheetViews>
    <sheetView workbookViewId="0">
      <selection activeCell="D22" sqref="D22"/>
    </sheetView>
  </sheetViews>
  <sheetFormatPr baseColWidth="10" defaultRowHeight="12.75"/>
  <cols>
    <col min="2" max="2" width="17" customWidth="1"/>
    <col min="3" max="3" width="30.42578125" customWidth="1"/>
    <col min="4" max="4" width="30.7109375" customWidth="1"/>
    <col min="5" max="5" width="13.7109375" bestFit="1" customWidth="1"/>
  </cols>
  <sheetData>
    <row r="1" spans="1:7">
      <c r="A1" s="131" t="s">
        <v>39</v>
      </c>
      <c r="B1" s="60" t="s">
        <v>85</v>
      </c>
    </row>
    <row r="4" spans="1:7">
      <c r="B4" s="147" t="s">
        <v>50</v>
      </c>
      <c r="C4" s="147" t="s">
        <v>51</v>
      </c>
      <c r="D4" s="147" t="s">
        <v>52</v>
      </c>
      <c r="E4" s="147" t="s">
        <v>53</v>
      </c>
      <c r="F4" s="147" t="s">
        <v>54</v>
      </c>
      <c r="G4" s="147" t="s">
        <v>55</v>
      </c>
    </row>
    <row r="5" spans="1:7">
      <c r="B5" s="22" t="s">
        <v>61</v>
      </c>
      <c r="C5" s="35">
        <v>45</v>
      </c>
      <c r="D5" s="27" t="s">
        <v>18</v>
      </c>
      <c r="E5" s="80" t="s">
        <v>13</v>
      </c>
      <c r="F5" s="80" t="s">
        <v>67</v>
      </c>
      <c r="G5" s="82" t="s">
        <v>81</v>
      </c>
    </row>
    <row r="6" spans="1:7">
      <c r="B6" s="22" t="s">
        <v>56</v>
      </c>
      <c r="C6" s="15">
        <v>30</v>
      </c>
      <c r="D6" s="27" t="s">
        <v>19</v>
      </c>
      <c r="E6" s="80" t="s">
        <v>13</v>
      </c>
      <c r="F6" s="80" t="s">
        <v>68</v>
      </c>
      <c r="G6" s="82" t="s">
        <v>79</v>
      </c>
    </row>
    <row r="7" spans="1:7">
      <c r="B7" s="22" t="s">
        <v>57</v>
      </c>
      <c r="C7" s="15">
        <v>18</v>
      </c>
      <c r="D7" s="27" t="s">
        <v>20</v>
      </c>
      <c r="E7" s="80" t="s">
        <v>13</v>
      </c>
      <c r="F7" s="80" t="s">
        <v>69</v>
      </c>
      <c r="G7" s="82" t="s">
        <v>79</v>
      </c>
    </row>
    <row r="8" spans="1:7">
      <c r="B8" s="22" t="s">
        <v>58</v>
      </c>
      <c r="C8" s="15">
        <v>360</v>
      </c>
      <c r="D8" s="27" t="s">
        <v>21</v>
      </c>
      <c r="E8" s="80" t="s">
        <v>13</v>
      </c>
      <c r="F8" s="80" t="s">
        <v>70</v>
      </c>
      <c r="G8" s="82" t="s">
        <v>80</v>
      </c>
    </row>
    <row r="9" spans="1:7">
      <c r="B9" s="22" t="s">
        <v>59</v>
      </c>
      <c r="C9" s="15">
        <v>36</v>
      </c>
      <c r="D9" s="27" t="s">
        <v>22</v>
      </c>
      <c r="E9" s="80" t="s">
        <v>13</v>
      </c>
      <c r="F9" s="80" t="s">
        <v>71</v>
      </c>
      <c r="G9" s="82" t="s">
        <v>79</v>
      </c>
    </row>
    <row r="10" spans="1:7">
      <c r="B10" s="22" t="s">
        <v>60</v>
      </c>
      <c r="C10" s="15">
        <v>24</v>
      </c>
      <c r="D10" s="27" t="s">
        <v>23</v>
      </c>
      <c r="E10" s="80" t="s">
        <v>13</v>
      </c>
      <c r="F10" s="80" t="s">
        <v>72</v>
      </c>
      <c r="G10" s="82" t="s">
        <v>80</v>
      </c>
    </row>
    <row r="11" spans="1:7">
      <c r="B11" s="22">
        <v>12.08</v>
      </c>
      <c r="C11" s="35">
        <v>54</v>
      </c>
      <c r="D11" s="27" t="s">
        <v>24</v>
      </c>
      <c r="E11" s="80" t="s">
        <v>13</v>
      </c>
      <c r="F11" s="80" t="s">
        <v>73</v>
      </c>
      <c r="G11" s="82" t="s">
        <v>79</v>
      </c>
    </row>
    <row r="12" spans="1:7">
      <c r="B12" s="22" t="s">
        <v>62</v>
      </c>
      <c r="C12" s="35">
        <v>18</v>
      </c>
      <c r="D12" s="32" t="s">
        <v>25</v>
      </c>
      <c r="E12" s="80" t="s">
        <v>13</v>
      </c>
      <c r="F12" s="80" t="s">
        <v>74</v>
      </c>
      <c r="G12" s="82" t="s">
        <v>82</v>
      </c>
    </row>
    <row r="13" spans="1:7">
      <c r="B13" s="22">
        <v>11.37</v>
      </c>
      <c r="C13" s="35">
        <v>12</v>
      </c>
      <c r="D13" s="32" t="s">
        <v>26</v>
      </c>
      <c r="E13" s="80" t="s">
        <v>13</v>
      </c>
      <c r="F13" s="80" t="s">
        <v>75</v>
      </c>
      <c r="G13" s="82" t="s">
        <v>80</v>
      </c>
    </row>
    <row r="14" spans="1:7">
      <c r="B14" s="22" t="s">
        <v>63</v>
      </c>
      <c r="C14" s="35">
        <v>54</v>
      </c>
      <c r="D14" s="33" t="s">
        <v>27</v>
      </c>
      <c r="E14" s="80" t="s">
        <v>13</v>
      </c>
      <c r="F14" s="80" t="s">
        <v>76</v>
      </c>
      <c r="G14" s="82" t="s">
        <v>79</v>
      </c>
    </row>
    <row r="15" spans="1:7">
      <c r="B15" s="22" t="s">
        <v>64</v>
      </c>
      <c r="C15" s="15">
        <v>54</v>
      </c>
      <c r="D15" s="33" t="s">
        <v>28</v>
      </c>
      <c r="E15" s="80" t="s">
        <v>13</v>
      </c>
      <c r="F15" s="80" t="s">
        <v>77</v>
      </c>
      <c r="G15" s="82" t="s">
        <v>80</v>
      </c>
    </row>
    <row r="16" spans="1:7">
      <c r="B16" s="22" t="s">
        <v>65</v>
      </c>
      <c r="C16" s="15">
        <v>40</v>
      </c>
      <c r="D16" s="33" t="s">
        <v>29</v>
      </c>
      <c r="E16" s="80" t="s">
        <v>13</v>
      </c>
      <c r="F16" s="80" t="s">
        <v>78</v>
      </c>
      <c r="G16" s="82" t="s">
        <v>79</v>
      </c>
    </row>
    <row r="17" spans="1:7">
      <c r="B17" s="22" t="s">
        <v>66</v>
      </c>
      <c r="C17" s="35">
        <v>40</v>
      </c>
      <c r="D17" s="33" t="s">
        <v>30</v>
      </c>
      <c r="E17" s="80" t="s">
        <v>13</v>
      </c>
      <c r="F17" s="80" t="s">
        <v>77</v>
      </c>
      <c r="G17" s="82" t="s">
        <v>80</v>
      </c>
    </row>
    <row r="18" spans="1:7">
      <c r="A18" s="25"/>
      <c r="B18" s="28"/>
      <c r="C18" s="25"/>
    </row>
    <row r="19" spans="1:7">
      <c r="A19" s="25"/>
      <c r="B19" s="25"/>
      <c r="C19" s="25"/>
    </row>
    <row r="20" spans="1:7">
      <c r="A20" s="25"/>
      <c r="B20" s="25"/>
      <c r="C20" s="25"/>
    </row>
    <row r="21" spans="1:7">
      <c r="A21" s="25"/>
      <c r="B21" s="25"/>
      <c r="C21" s="25"/>
    </row>
    <row r="22" spans="1:7">
      <c r="A22" s="25"/>
      <c r="B22" s="25"/>
      <c r="C22" s="25"/>
    </row>
    <row r="23" spans="1:7">
      <c r="A23" s="25"/>
      <c r="B23" s="25"/>
      <c r="C23"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Pedido</vt:lpstr>
      <vt:lpstr>Lista de empaque</vt:lpstr>
      <vt:lpstr>DescripciónEmpaques</vt:lpstr>
      <vt:lpstr>'Lista de empaque'!Área_de_impresión</vt:lpstr>
      <vt:lpstr>Pedido!Área_de_impresión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Ruelas</dc:creator>
  <cp:lastModifiedBy>Jorge Ruelas</cp:lastModifiedBy>
  <dcterms:created xsi:type="dcterms:W3CDTF">2018-03-03T18:05:52Z</dcterms:created>
  <dcterms:modified xsi:type="dcterms:W3CDTF">2018-03-08T18:43:37Z</dcterms:modified>
</cp:coreProperties>
</file>