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8" windowWidth="22116" windowHeight="9552" activeTab="1"/>
  </bookViews>
  <sheets>
    <sheet name="Vencimiento - SOAT" sheetId="2" r:id="rId1"/>
    <sheet name="Data de Vehículos" sheetId="5" r:id="rId2"/>
    <sheet name="Hoja de Trabajo" sheetId="3" r:id="rId3"/>
  </sheets>
  <definedNames>
    <definedName name="LISTA">'Data de Vehículos'!$B$4:$B$123</definedName>
    <definedName name="Reg.Placa">'Data de Vehículos'!$B$3:$L$122</definedName>
    <definedName name="vcto">'Hoja de Trabajo'!#REF!</definedName>
    <definedName name="venci">'Hoja de Trabajo'!$K$2:$L$6300</definedName>
  </definedNames>
  <calcPr calcId="145621"/>
</workbook>
</file>

<file path=xl/calcChain.xml><?xml version="1.0" encoding="utf-8"?>
<calcChain xmlns="http://schemas.openxmlformats.org/spreadsheetml/2006/main">
  <c r="H9" i="3" l="1"/>
  <c r="I9" i="3" s="1"/>
  <c r="H3" i="3" l="1"/>
  <c r="I3" i="3" s="1"/>
  <c r="H4" i="3"/>
  <c r="I4" i="3" s="1"/>
  <c r="H5" i="3"/>
  <c r="I5" i="3" s="1"/>
  <c r="H6" i="3"/>
  <c r="I6" i="3" s="1"/>
  <c r="H7" i="3"/>
  <c r="I7" i="3" s="1"/>
  <c r="H8" i="3"/>
  <c r="I8" i="3" s="1"/>
  <c r="H10" i="3"/>
  <c r="I10" i="3" s="1"/>
  <c r="K2" i="3"/>
  <c r="L2" i="3" l="1"/>
  <c r="M10" i="3" s="1"/>
  <c r="C34" i="2" l="1"/>
  <c r="I29" i="2"/>
  <c r="C29" i="2"/>
  <c r="F22" i="2"/>
  <c r="C22" i="2"/>
  <c r="I18" i="2"/>
  <c r="F18" i="2"/>
  <c r="C18" i="2"/>
  <c r="I14" i="2"/>
  <c r="F14" i="2"/>
  <c r="C14" i="2"/>
  <c r="A6" i="5"/>
  <c r="A7" i="5" s="1"/>
  <c r="A8" i="5" s="1"/>
  <c r="A9" i="5" s="1"/>
  <c r="A10" i="5" s="1"/>
  <c r="K3" i="3" l="1"/>
  <c r="K4" i="3" l="1"/>
  <c r="L3" i="3"/>
  <c r="K5" i="3" l="1"/>
  <c r="L5" i="3" s="1"/>
  <c r="L4" i="3"/>
  <c r="K6" i="3" l="1"/>
  <c r="K7" i="3" s="1"/>
  <c r="K8" i="3" l="1"/>
  <c r="L7" i="3"/>
  <c r="L6" i="3"/>
  <c r="L8" i="3" l="1"/>
  <c r="J6" i="2" s="1"/>
</calcChain>
</file>

<file path=xl/comments1.xml><?xml version="1.0" encoding="utf-8"?>
<comments xmlns="http://schemas.openxmlformats.org/spreadsheetml/2006/main">
  <authors>
    <author>Pedro Hernández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Pedro Hernández:</t>
        </r>
        <r>
          <rPr>
            <sz val="9"/>
            <color indexed="81"/>
            <rFont val="Tahoma"/>
            <family val="2"/>
          </rPr>
          <t xml:space="preserve">
En Mayúsculas</t>
        </r>
      </text>
    </comment>
  </commentList>
</comments>
</file>

<file path=xl/sharedStrings.xml><?xml version="1.0" encoding="utf-8"?>
<sst xmlns="http://schemas.openxmlformats.org/spreadsheetml/2006/main" count="104" uniqueCount="72">
  <si>
    <t>PLACA DEL VEHÍCULO</t>
  </si>
  <si>
    <t>Marca</t>
  </si>
  <si>
    <t>Modelo</t>
  </si>
  <si>
    <t>Número de Asientos</t>
  </si>
  <si>
    <t>Vencimiento</t>
  </si>
  <si>
    <t>VENCIMIENTO DE SOAT</t>
  </si>
  <si>
    <t>Año Fabricación</t>
  </si>
  <si>
    <t>Timon Original</t>
  </si>
  <si>
    <t>Motor</t>
  </si>
  <si>
    <t>DATOS DEL VEHÍCULO      /   IMPORTANTES PARA RENOVAR</t>
  </si>
  <si>
    <t>Uso o Área</t>
  </si>
  <si>
    <t>Clase o Descripción</t>
  </si>
  <si>
    <t>Estado</t>
  </si>
  <si>
    <t>Placas</t>
  </si>
  <si>
    <t>Fecha Vencimiento</t>
  </si>
  <si>
    <t>RELACION DE VEHICULOS A ASEGURAR (CAMIONES, CAMIONETAS, AUTOS, MOTOS, MAQ. PESADA)</t>
  </si>
  <si>
    <t>ANEXO 02</t>
  </si>
  <si>
    <t>item</t>
  </si>
  <si>
    <t>uso</t>
  </si>
  <si>
    <t>clase</t>
  </si>
  <si>
    <t>cant asient</t>
  </si>
  <si>
    <t>AÑO FAB.</t>
  </si>
  <si>
    <t>Placa</t>
  </si>
  <si>
    <t>CAMIONETA DOBLE CABINA PQT-469</t>
  </si>
  <si>
    <t>GREAT WALL</t>
  </si>
  <si>
    <t>WINGLE</t>
  </si>
  <si>
    <t>LGWCBC1729B085257</t>
  </si>
  <si>
    <t>CAMION C/BARANDA WGM-954</t>
  </si>
  <si>
    <t>DAIHATSU</t>
  </si>
  <si>
    <t>DELTA 400</t>
  </si>
  <si>
    <t>14B1834568</t>
  </si>
  <si>
    <t>JDA00V11680029343</t>
  </si>
  <si>
    <t>MOTOCICLETA EG-0335</t>
  </si>
  <si>
    <t>HONDA</t>
  </si>
  <si>
    <t>CGL-125</t>
  </si>
  <si>
    <t>WH156FMI209G73580</t>
  </si>
  <si>
    <t>WH156FMI209G73576</t>
  </si>
  <si>
    <t>MOTOCICLETA EG-0324</t>
  </si>
  <si>
    <t>LWBPCJ1F691016750</t>
  </si>
  <si>
    <t>MINIBUS PARA TRANSPORTE DE PERSONAL EGA-376</t>
  </si>
  <si>
    <t>HYUNDAI</t>
  </si>
  <si>
    <t>H-1MBUS12P</t>
  </si>
  <si>
    <t>D4BH9046793</t>
  </si>
  <si>
    <t>KMJWA37HAAV192752</t>
  </si>
  <si>
    <t>AUTOMOVIL SEDAN</t>
  </si>
  <si>
    <t>NISSAN</t>
  </si>
  <si>
    <t>SENTRA</t>
  </si>
  <si>
    <t>GA16826057Y</t>
  </si>
  <si>
    <t>3N1EB31SXBK355502</t>
  </si>
  <si>
    <t>Sede</t>
  </si>
  <si>
    <t>Serie / Chasis</t>
  </si>
  <si>
    <t>Número de Serie / Chasis</t>
  </si>
  <si>
    <t>SI</t>
  </si>
  <si>
    <t>Compañía</t>
  </si>
  <si>
    <t>Días</t>
  </si>
  <si>
    <t>Fecha Inicio</t>
  </si>
  <si>
    <t>Fecha Fin</t>
  </si>
  <si>
    <t>Dias a Vencer</t>
  </si>
  <si>
    <t>La Positiva</t>
  </si>
  <si>
    <t>Mapfre</t>
  </si>
  <si>
    <t>ABC-123</t>
  </si>
  <si>
    <t>DFG-456</t>
  </si>
  <si>
    <t>AB-0001</t>
  </si>
  <si>
    <t>FG-0002</t>
  </si>
  <si>
    <t>GHJ-856</t>
  </si>
  <si>
    <t>RTY-653</t>
  </si>
  <si>
    <t>Fabrica</t>
  </si>
  <si>
    <t>Gerencia</t>
  </si>
  <si>
    <t>Seguridad</t>
  </si>
  <si>
    <t>Empleados</t>
  </si>
  <si>
    <t>Interseguro</t>
  </si>
  <si>
    <t>Pacifico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</si>
</sst>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3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05B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ck">
        <color theme="0" tint="-0.499984740745262"/>
      </left>
      <right/>
      <top/>
      <bottom/>
      <diagonal/>
    </border>
    <border>
      <left/>
      <right/>
      <top style="thick">
        <color theme="0" tint="-0.499984740745262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ck">
        <color theme="0" tint="-0.499984740745262"/>
      </right>
      <top/>
      <bottom/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/>
      <bottom style="thick">
        <color theme="0" tint="-0.499984740745262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3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4" borderId="0" xfId="0" applyFont="1" applyFill="1"/>
    <xf numFmtId="0" fontId="0" fillId="4" borderId="0" xfId="0" applyFont="1" applyFill="1"/>
    <xf numFmtId="0" fontId="6" fillId="4" borderId="0" xfId="0" applyFont="1" applyFill="1"/>
    <xf numFmtId="0" fontId="8" fillId="0" borderId="0" xfId="0" applyFont="1"/>
    <xf numFmtId="0" fontId="2" fillId="7" borderId="0" xfId="0" applyFont="1" applyFill="1"/>
    <xf numFmtId="0" fontId="0" fillId="7" borderId="0" xfId="0" applyFont="1" applyFill="1"/>
    <xf numFmtId="0" fontId="0" fillId="7" borderId="0" xfId="0" applyFill="1"/>
    <xf numFmtId="0" fontId="0" fillId="4" borderId="3" xfId="0" applyFill="1" applyBorder="1" applyAlignment="1">
      <alignment horizontal="right"/>
    </xf>
    <xf numFmtId="0" fontId="0" fillId="4" borderId="4" xfId="0" applyFill="1" applyBorder="1"/>
    <xf numFmtId="0" fontId="0" fillId="4" borderId="3" xfId="0" applyFill="1" applyBorder="1"/>
    <xf numFmtId="14" fontId="1" fillId="0" borderId="5" xfId="1" applyNumberFormat="1" applyFill="1" applyBorder="1" applyAlignment="1">
      <alignment horizontal="center" vertical="center"/>
    </xf>
    <xf numFmtId="0" fontId="0" fillId="4" borderId="0" xfId="0" applyFill="1" applyBorder="1"/>
    <xf numFmtId="0" fontId="0" fillId="4" borderId="4" xfId="0" applyFont="1" applyFill="1" applyBorder="1"/>
    <xf numFmtId="0" fontId="0" fillId="4" borderId="0" xfId="0" applyFont="1" applyFill="1" applyBorder="1"/>
    <xf numFmtId="0" fontId="10" fillId="0" borderId="0" xfId="0" applyFont="1"/>
    <xf numFmtId="0" fontId="11" fillId="4" borderId="12" xfId="0" applyFont="1" applyFill="1" applyBorder="1"/>
    <xf numFmtId="0" fontId="12" fillId="4" borderId="12" xfId="0" applyFont="1" applyFill="1" applyBorder="1"/>
    <xf numFmtId="0" fontId="13" fillId="0" borderId="12" xfId="0" applyFont="1" applyBorder="1"/>
    <xf numFmtId="0" fontId="14" fillId="0" borderId="12" xfId="0" applyFont="1" applyBorder="1"/>
    <xf numFmtId="1" fontId="13" fillId="0" borderId="12" xfId="0" applyNumberFormat="1" applyFont="1" applyBorder="1" applyAlignment="1">
      <alignment horizontal="left"/>
    </xf>
    <xf numFmtId="0" fontId="13" fillId="8" borderId="12" xfId="0" applyFont="1" applyFill="1" applyBorder="1"/>
    <xf numFmtId="0" fontId="13" fillId="0" borderId="12" xfId="0" applyFont="1" applyBorder="1" applyAlignment="1">
      <alignment horizontal="left"/>
    </xf>
    <xf numFmtId="0" fontId="13" fillId="9" borderId="12" xfId="0" applyFont="1" applyFill="1" applyBorder="1"/>
    <xf numFmtId="0" fontId="13" fillId="0" borderId="15" xfId="0" applyFont="1" applyFill="1" applyBorder="1"/>
    <xf numFmtId="0" fontId="9" fillId="0" borderId="0" xfId="0" applyFont="1" applyAlignment="1"/>
    <xf numFmtId="0" fontId="13" fillId="0" borderId="0" xfId="0" applyFont="1"/>
    <xf numFmtId="0" fontId="15" fillId="0" borderId="13" xfId="0" applyFont="1" applyBorder="1" applyAlignment="1"/>
    <xf numFmtId="0" fontId="16" fillId="0" borderId="0" xfId="0" applyFont="1"/>
    <xf numFmtId="0" fontId="0" fillId="4" borderId="3" xfId="0" applyFont="1" applyFill="1" applyBorder="1"/>
    <xf numFmtId="0" fontId="17" fillId="0" borderId="12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4" fillId="0" borderId="0" xfId="0" applyFont="1"/>
    <xf numFmtId="14" fontId="13" fillId="0" borderId="0" xfId="0" applyNumberFormat="1" applyFont="1"/>
    <xf numFmtId="1" fontId="13" fillId="0" borderId="0" xfId="0" applyNumberFormat="1" applyFont="1"/>
    <xf numFmtId="1" fontId="13" fillId="0" borderId="12" xfId="0" applyNumberFormat="1" applyFont="1" applyBorder="1"/>
    <xf numFmtId="0" fontId="13" fillId="4" borderId="12" xfId="0" applyFont="1" applyFill="1" applyBorder="1"/>
    <xf numFmtId="0" fontId="17" fillId="4" borderId="12" xfId="0" applyFont="1" applyFill="1" applyBorder="1"/>
    <xf numFmtId="14" fontId="13" fillId="0" borderId="12" xfId="0" applyNumberFormat="1" applyFont="1" applyBorder="1"/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10" borderId="12" xfId="0" applyFont="1" applyFill="1" applyBorder="1"/>
    <xf numFmtId="0" fontId="13" fillId="10" borderId="0" xfId="0" applyNumberFormat="1" applyFont="1" applyFill="1"/>
    <xf numFmtId="0" fontId="13" fillId="10" borderId="0" xfId="0" applyFont="1" applyFill="1"/>
    <xf numFmtId="14" fontId="13" fillId="10" borderId="0" xfId="0" applyNumberFormat="1" applyFont="1" applyFill="1"/>
  </cellXfs>
  <cellStyles count="2">
    <cellStyle name="Cálculo" xfId="1" builtinId="22"/>
    <cellStyle name="Normal" xfId="0" builtinId="0"/>
  </cellStyles>
  <dxfs count="11"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66CCFF"/>
      <color rgb="FFFFE0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32</xdr:row>
      <xdr:rowOff>22860</xdr:rowOff>
    </xdr:from>
    <xdr:to>
      <xdr:col>5</xdr:col>
      <xdr:colOff>1013460</xdr:colOff>
      <xdr:row>33</xdr:row>
      <xdr:rowOff>167640</xdr:rowOff>
    </xdr:to>
    <xdr:sp macro="" textlink="">
      <xdr:nvSpPr>
        <xdr:cNvPr id="10" name="9 Flecha derecha"/>
        <xdr:cNvSpPr/>
      </xdr:nvSpPr>
      <xdr:spPr>
        <a:xfrm>
          <a:off x="3520440" y="4213860"/>
          <a:ext cx="807720" cy="32766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2:I10" totalsRowShown="0" headerRowDxfId="10" dataDxfId="9">
  <autoFilter ref="A2:I10"/>
  <tableColumns count="9">
    <tableColumn id="13" name="Placa" dataDxfId="8"/>
    <tableColumn id="14" name="clase" dataDxfId="7"/>
    <tableColumn id="12" name="Marca" dataDxfId="6"/>
    <tableColumn id="2" name="Modelo" dataDxfId="5"/>
    <tableColumn id="3" name="Fecha Inicio" dataDxfId="4"/>
    <tableColumn id="5" name="Fecha Fin" dataDxfId="3"/>
    <tableColumn id="8" name="Compañía" dataDxfId="2"/>
    <tableColumn id="10" name="Días" dataDxfId="1">
      <calculatedColumnFormula>IF(IFERROR($F$3:$F$1048576-$E$3:$E$1048576,0)=0,"",$F$3:$F$1048576-$E$3:$E$1048576)</calculatedColumnFormula>
    </tableColumn>
    <tableColumn id="11" name="Dias a Vencer" dataDxfId="0">
      <calculatedColumnFormula>IF(Tabla1[[#This Row],[Días]]="","",-TODAY()+$F$3:$F$1048576)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2:K36"/>
  <sheetViews>
    <sheetView showGridLines="0" showRowColHeaders="0" zoomScaleNormal="100" workbookViewId="0">
      <selection activeCell="C34" sqref="C34:D35"/>
    </sheetView>
  </sheetViews>
  <sheetFormatPr baseColWidth="10" defaultRowHeight="14.4" x14ac:dyDescent="0.3"/>
  <cols>
    <col min="1" max="1" width="5.21875" customWidth="1"/>
    <col min="2" max="2" width="5.77734375" customWidth="1"/>
    <col min="3" max="4" width="15.77734375" customWidth="1"/>
    <col min="5" max="5" width="5.77734375" customWidth="1"/>
    <col min="6" max="7" width="15.77734375" customWidth="1"/>
    <col min="8" max="8" width="5.77734375" customWidth="1"/>
    <col min="9" max="10" width="16.77734375" customWidth="1"/>
    <col min="11" max="11" width="5.44140625" customWidth="1"/>
  </cols>
  <sheetData>
    <row r="2" spans="2:11" x14ac:dyDescent="0.3">
      <c r="I2" s="7"/>
    </row>
    <row r="3" spans="2:11" x14ac:dyDescent="0.3">
      <c r="B3" s="7" t="s">
        <v>5</v>
      </c>
    </row>
    <row r="4" spans="2:11" ht="3.7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x14ac:dyDescent="0.3">
      <c r="B5" s="46" t="s">
        <v>0</v>
      </c>
      <c r="C5" s="46"/>
      <c r="D5" s="46"/>
      <c r="E5" s="2"/>
      <c r="F5" s="2"/>
      <c r="G5" s="2"/>
      <c r="H5" s="2"/>
      <c r="I5" s="2"/>
      <c r="J5" s="2"/>
      <c r="K5" s="2"/>
    </row>
    <row r="6" spans="2:11" ht="18.600000000000001" thickBot="1" x14ac:dyDescent="0.4">
      <c r="B6" s="46"/>
      <c r="C6" s="46"/>
      <c r="D6" s="46"/>
      <c r="E6" s="47" t="s">
        <v>60</v>
      </c>
      <c r="F6" s="48"/>
      <c r="G6" s="11"/>
      <c r="H6" s="46" t="s">
        <v>4</v>
      </c>
      <c r="I6" s="54"/>
      <c r="J6" s="14">
        <f>IFERROR(VLOOKUP(E6,venci,2,0)," ---- ")</f>
        <v>42735</v>
      </c>
      <c r="K6" s="13"/>
    </row>
    <row r="7" spans="2:11" ht="15" thickTop="1" x14ac:dyDescent="0.3">
      <c r="B7" s="46"/>
      <c r="C7" s="46"/>
      <c r="D7" s="46"/>
      <c r="E7" s="12"/>
      <c r="F7" s="12"/>
      <c r="G7" s="2"/>
      <c r="H7" s="2"/>
      <c r="I7" s="2"/>
      <c r="J7" s="12"/>
      <c r="K7" s="2"/>
    </row>
    <row r="8" spans="2:11" ht="3.75" customHeight="1" x14ac:dyDescent="0.3"/>
    <row r="9" spans="2:11" ht="3.7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0.199999999999999" customHeight="1" x14ac:dyDescent="0.3">
      <c r="B10" s="46" t="s">
        <v>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0.199999999999999" customHeight="1" x14ac:dyDescent="0.3"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3.6" customHeight="1" x14ac:dyDescent="0.3"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2:11" x14ac:dyDescent="0.3">
      <c r="B13" s="4"/>
      <c r="C13" s="6" t="s">
        <v>1</v>
      </c>
      <c r="D13" s="6"/>
      <c r="E13" s="6"/>
      <c r="F13" s="6" t="s">
        <v>2</v>
      </c>
      <c r="G13" s="6"/>
      <c r="H13" s="6"/>
      <c r="I13" s="6" t="s">
        <v>6</v>
      </c>
      <c r="J13" s="6"/>
      <c r="K13" s="2"/>
    </row>
    <row r="14" spans="2:11" x14ac:dyDescent="0.3">
      <c r="B14" s="4"/>
      <c r="C14" s="42" t="str">
        <f>IFERROR(VLOOKUP(E6,'Data de Vehículos'!B3:L122,3,0)," ----")</f>
        <v>GREAT WALL</v>
      </c>
      <c r="D14" s="43"/>
      <c r="E14" s="5"/>
      <c r="F14" s="42" t="str">
        <f>IFERROR(VLOOKUP(E6,'Data de Vehículos'!B3:L122,4,0)," ---- ")</f>
        <v>WINGLE</v>
      </c>
      <c r="G14" s="43"/>
      <c r="H14" s="5"/>
      <c r="I14" s="42">
        <f>IFERROR(VLOOKUP(E6,'Data de Vehículos'!B3:L122,9,0)," ---- ")</f>
        <v>2008</v>
      </c>
      <c r="J14" s="43"/>
      <c r="K14" s="15"/>
    </row>
    <row r="15" spans="2:11" ht="15" thickBot="1" x14ac:dyDescent="0.35">
      <c r="B15" s="4"/>
      <c r="C15" s="44"/>
      <c r="D15" s="45"/>
      <c r="E15" s="5"/>
      <c r="F15" s="44"/>
      <c r="G15" s="45"/>
      <c r="H15" s="5"/>
      <c r="I15" s="44"/>
      <c r="J15" s="55"/>
      <c r="K15" s="15"/>
    </row>
    <row r="16" spans="2:11" ht="3.6" customHeight="1" thickTop="1" x14ac:dyDescent="0.3">
      <c r="B16" s="4"/>
      <c r="C16" s="5"/>
      <c r="D16" s="5"/>
      <c r="E16" s="5"/>
      <c r="F16" s="5"/>
      <c r="G16" s="5"/>
      <c r="H16" s="5"/>
      <c r="I16" s="17"/>
      <c r="J16" s="16"/>
      <c r="K16" s="2"/>
    </row>
    <row r="17" spans="2:11" x14ac:dyDescent="0.3">
      <c r="B17" s="4"/>
      <c r="C17" s="6" t="s">
        <v>51</v>
      </c>
      <c r="D17" s="6"/>
      <c r="E17" s="6"/>
      <c r="F17" s="6" t="s">
        <v>8</v>
      </c>
      <c r="G17" s="6"/>
      <c r="H17" s="6"/>
      <c r="I17" s="6" t="s">
        <v>11</v>
      </c>
      <c r="J17" s="6"/>
      <c r="K17" s="2"/>
    </row>
    <row r="18" spans="2:11" x14ac:dyDescent="0.3">
      <c r="B18" s="4"/>
      <c r="C18" s="42" t="str">
        <f>IFERROR(VLOOKUP(E6,'Data de Vehículos'!B3:L122,7,0)," ---- ")</f>
        <v>LGWCBC1729B085257</v>
      </c>
      <c r="D18" s="43"/>
      <c r="E18" s="5"/>
      <c r="F18" s="42">
        <f>IFERROR(VLOOKUP(E6,'Data de Vehículos'!B3:L122,6,0)," ---- ")</f>
        <v>807442614</v>
      </c>
      <c r="G18" s="43"/>
      <c r="H18" s="5"/>
      <c r="I18" s="56" t="str">
        <f>IFERROR(VLOOKUP(E6,'Data de Vehículos'!B3:L122,2,0)," ---- ")</f>
        <v>CAMIONETA DOBLE CABINA PQT-469</v>
      </c>
      <c r="J18" s="57"/>
      <c r="K18" s="2"/>
    </row>
    <row r="19" spans="2:11" ht="15" thickBot="1" x14ac:dyDescent="0.35">
      <c r="B19" s="4"/>
      <c r="C19" s="44"/>
      <c r="D19" s="45"/>
      <c r="E19" s="5"/>
      <c r="F19" s="44"/>
      <c r="G19" s="45"/>
      <c r="H19" s="5"/>
      <c r="I19" s="51"/>
      <c r="J19" s="58"/>
      <c r="K19" s="2"/>
    </row>
    <row r="20" spans="2:11" ht="3.6" customHeight="1" thickTop="1" x14ac:dyDescent="0.3">
      <c r="B20" s="4"/>
      <c r="C20" s="5"/>
      <c r="D20" s="5"/>
      <c r="E20" s="5"/>
      <c r="F20" s="5"/>
      <c r="G20" s="5"/>
      <c r="H20" s="5"/>
      <c r="I20" s="5"/>
      <c r="J20" s="5"/>
      <c r="K20" s="2"/>
    </row>
    <row r="21" spans="2:11" x14ac:dyDescent="0.3">
      <c r="B21" s="4"/>
      <c r="C21" s="6" t="s">
        <v>3</v>
      </c>
      <c r="D21" s="6"/>
      <c r="E21" s="6"/>
      <c r="F21" s="6" t="s">
        <v>7</v>
      </c>
      <c r="G21" s="6"/>
      <c r="H21" s="6"/>
      <c r="I21" s="6" t="s">
        <v>12</v>
      </c>
      <c r="J21" s="6"/>
      <c r="K21" s="2"/>
    </row>
    <row r="22" spans="2:11" x14ac:dyDescent="0.3">
      <c r="B22" s="4"/>
      <c r="C22" s="42">
        <f>IFERROR(VLOOKUP(E6,'Data de Vehículos'!B3:L122,8,0)," ---- ")</f>
        <v>5</v>
      </c>
      <c r="D22" s="43"/>
      <c r="E22" s="5"/>
      <c r="F22" s="42" t="str">
        <f>IFERROR(VLOOKUP(E6,'Data de Vehículos'!B3:L122,5,0)," ---- ")</f>
        <v>SI</v>
      </c>
      <c r="G22" s="43"/>
      <c r="H22" s="5"/>
      <c r="I22" s="42"/>
      <c r="J22" s="43"/>
      <c r="K22" s="2"/>
    </row>
    <row r="23" spans="2:11" ht="15" thickBot="1" x14ac:dyDescent="0.35">
      <c r="B23" s="4"/>
      <c r="C23" s="44"/>
      <c r="D23" s="45"/>
      <c r="E23" s="5"/>
      <c r="F23" s="44"/>
      <c r="G23" s="45"/>
      <c r="H23" s="5"/>
      <c r="I23" s="44"/>
      <c r="J23" s="45"/>
      <c r="K23" s="2"/>
    </row>
    <row r="24" spans="2:11" ht="3.6" customHeight="1" thickTop="1" x14ac:dyDescent="0.3">
      <c r="B24" s="4"/>
      <c r="C24" s="5"/>
      <c r="D24" s="5"/>
      <c r="E24" s="5"/>
      <c r="F24" s="5"/>
      <c r="G24" s="5"/>
      <c r="H24" s="5"/>
      <c r="I24" s="5"/>
      <c r="J24" s="5"/>
      <c r="K24" s="2"/>
    </row>
    <row r="25" spans="2:11" ht="3.6" customHeight="1" x14ac:dyDescent="0.3">
      <c r="B25" s="4"/>
      <c r="C25" s="5"/>
      <c r="D25" s="5"/>
      <c r="E25" s="5"/>
      <c r="F25" s="5"/>
      <c r="G25" s="5"/>
      <c r="H25" s="5"/>
      <c r="I25" s="5"/>
      <c r="J25" s="5"/>
      <c r="K25" s="2"/>
    </row>
    <row r="26" spans="2:11" ht="3.6" customHeight="1" x14ac:dyDescent="0.3">
      <c r="B26" s="8"/>
      <c r="C26" s="9"/>
      <c r="D26" s="9"/>
      <c r="E26" s="9"/>
      <c r="F26" s="9"/>
      <c r="G26" s="9"/>
      <c r="H26" s="9"/>
      <c r="I26" s="9"/>
      <c r="J26" s="9"/>
      <c r="K26" s="10"/>
    </row>
    <row r="27" spans="2:11" ht="3.6" customHeight="1" x14ac:dyDescent="0.3">
      <c r="B27" s="4"/>
      <c r="C27" s="5"/>
      <c r="D27" s="5"/>
      <c r="E27" s="5"/>
      <c r="F27" s="5"/>
      <c r="G27" s="5"/>
      <c r="H27" s="5"/>
      <c r="I27" s="5"/>
      <c r="J27" s="5"/>
      <c r="K27" s="2"/>
    </row>
    <row r="28" spans="2:11" x14ac:dyDescent="0.3">
      <c r="B28" s="4"/>
      <c r="C28" s="6" t="s">
        <v>10</v>
      </c>
      <c r="D28" s="5"/>
      <c r="E28" s="5"/>
      <c r="F28" s="5"/>
      <c r="G28" s="5"/>
      <c r="H28" s="5"/>
      <c r="I28" s="6" t="s">
        <v>49</v>
      </c>
      <c r="J28" s="5"/>
      <c r="K28" s="2"/>
    </row>
    <row r="29" spans="2:11" x14ac:dyDescent="0.3">
      <c r="B29" s="4"/>
      <c r="C29" s="49" t="str">
        <f>IFERROR(VLOOKUP(E6,'Data de Vehículos'!B3:L122,10,0)," ---- ")</f>
        <v>Fabrica</v>
      </c>
      <c r="D29" s="50"/>
      <c r="E29" s="50"/>
      <c r="F29" s="50"/>
      <c r="G29" s="32"/>
      <c r="H29" s="5"/>
      <c r="I29" s="42">
        <f>IFERROR(VLOOKUP(E6,'Data de Vehículos'!B3:L122,11,0)," ---- ")</f>
        <v>1</v>
      </c>
      <c r="J29" s="43"/>
      <c r="K29" s="2"/>
    </row>
    <row r="30" spans="2:11" ht="15" thickBot="1" x14ac:dyDescent="0.35">
      <c r="B30" s="4"/>
      <c r="C30" s="51"/>
      <c r="D30" s="52"/>
      <c r="E30" s="52"/>
      <c r="F30" s="52"/>
      <c r="G30" s="32"/>
      <c r="H30" s="5"/>
      <c r="I30" s="44"/>
      <c r="J30" s="45"/>
      <c r="K30" s="2"/>
    </row>
    <row r="31" spans="2:11" ht="3.6" customHeight="1" thickTop="1" x14ac:dyDescent="0.3">
      <c r="B31" s="2"/>
      <c r="C31" s="2"/>
      <c r="D31" s="2"/>
      <c r="E31" s="2"/>
      <c r="F31" s="2"/>
      <c r="G31" s="2"/>
      <c r="H31" s="2"/>
      <c r="I31" s="6"/>
      <c r="J31" s="5"/>
      <c r="K31" s="2"/>
    </row>
    <row r="32" spans="2:11" ht="3.6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3">
      <c r="B33" s="2"/>
      <c r="C33" s="6" t="s">
        <v>53</v>
      </c>
      <c r="D33" s="6"/>
      <c r="E33" s="2"/>
      <c r="F33" s="5"/>
      <c r="G33" s="53"/>
      <c r="H33" s="53"/>
      <c r="I33" s="53"/>
      <c r="J33" s="53"/>
      <c r="K33" s="2"/>
    </row>
    <row r="34" spans="2:11" x14ac:dyDescent="0.3">
      <c r="B34" s="2"/>
      <c r="C34" s="42" t="str">
        <f>IFERROR(VLOOKUP(E18,'Data de Vehículos'!B15:L134,8,0)," ---- ")</f>
        <v xml:space="preserve"> ---- </v>
      </c>
      <c r="D34" s="43"/>
      <c r="E34" s="2"/>
      <c r="F34" s="5"/>
      <c r="G34" s="53"/>
      <c r="H34" s="53"/>
      <c r="I34" s="53"/>
      <c r="J34" s="53"/>
      <c r="K34" s="2"/>
    </row>
    <row r="35" spans="2:11" ht="3.6" customHeight="1" thickBot="1" x14ac:dyDescent="0.35">
      <c r="B35" s="2"/>
      <c r="C35" s="44"/>
      <c r="D35" s="45"/>
      <c r="E35" s="2"/>
      <c r="F35" s="2"/>
      <c r="G35" s="2"/>
      <c r="H35" s="2"/>
      <c r="I35" s="2"/>
      <c r="J35" s="2"/>
      <c r="K35" s="2"/>
    </row>
    <row r="36" spans="2:11" ht="6" customHeight="1" thickTop="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7">
    <mergeCell ref="F22:G23"/>
    <mergeCell ref="I29:J30"/>
    <mergeCell ref="B5:D7"/>
    <mergeCell ref="E6:F6"/>
    <mergeCell ref="C29:F30"/>
    <mergeCell ref="G33:J34"/>
    <mergeCell ref="H6:I6"/>
    <mergeCell ref="B10:K12"/>
    <mergeCell ref="I22:J23"/>
    <mergeCell ref="C14:D15"/>
    <mergeCell ref="F14:G15"/>
    <mergeCell ref="I14:J15"/>
    <mergeCell ref="C18:D19"/>
    <mergeCell ref="F18:G19"/>
    <mergeCell ref="I18:J19"/>
    <mergeCell ref="C34:D35"/>
    <mergeCell ref="C22:D23"/>
  </mergeCells>
  <dataValidations disablePrompts="1" count="1">
    <dataValidation type="list" allowBlank="1" showInputMessage="1" showErrorMessage="1" errorTitle="¡Espara! Hay un Error" error="Debes escribir este dato en mayúsculas, no lo olvides" sqref="E6:F6">
      <formula1>LISTA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22"/>
  <sheetViews>
    <sheetView tabSelected="1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F32" sqref="F32"/>
    </sheetView>
  </sheetViews>
  <sheetFormatPr baseColWidth="10" defaultRowHeight="14.4" x14ac:dyDescent="0.3"/>
  <cols>
    <col min="1" max="1" width="5.6640625" customWidth="1"/>
    <col min="2" max="2" width="15.5546875" bestFit="1" customWidth="1"/>
    <col min="3" max="3" width="31.88671875" bestFit="1" customWidth="1"/>
    <col min="4" max="7" width="15.5546875" bestFit="1" customWidth="1"/>
    <col min="8" max="8" width="16" bestFit="1" customWidth="1"/>
    <col min="9" max="10" width="15.5546875" bestFit="1" customWidth="1"/>
    <col min="11" max="11" width="36" bestFit="1" customWidth="1"/>
    <col min="12" max="12" width="25.88671875" bestFit="1" customWidth="1"/>
  </cols>
  <sheetData>
    <row r="1" spans="1:12" ht="15.6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8" t="s">
        <v>16</v>
      </c>
    </row>
    <row r="2" spans="1:12" s="31" customFormat="1" ht="10.199999999999999" x14ac:dyDescent="0.2">
      <c r="A2" s="30"/>
      <c r="B2" s="31">
        <v>1</v>
      </c>
      <c r="C2" s="30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0">
        <v>10</v>
      </c>
      <c r="L2" s="31">
        <v>11</v>
      </c>
    </row>
    <row r="3" spans="1:12" x14ac:dyDescent="0.3">
      <c r="A3" s="19" t="s">
        <v>17</v>
      </c>
      <c r="B3" s="20" t="s">
        <v>22</v>
      </c>
      <c r="C3" s="19" t="s">
        <v>19</v>
      </c>
      <c r="D3" s="20" t="s">
        <v>1</v>
      </c>
      <c r="E3" s="20" t="s">
        <v>2</v>
      </c>
      <c r="F3" s="19" t="s">
        <v>7</v>
      </c>
      <c r="G3" s="20" t="s">
        <v>8</v>
      </c>
      <c r="H3" s="20" t="s">
        <v>50</v>
      </c>
      <c r="I3" s="19" t="s">
        <v>20</v>
      </c>
      <c r="J3" s="20" t="s">
        <v>21</v>
      </c>
      <c r="K3" s="19" t="s">
        <v>18</v>
      </c>
      <c r="L3" s="19" t="s">
        <v>49</v>
      </c>
    </row>
    <row r="4" spans="1:12" ht="10.199999999999999" customHeight="1" x14ac:dyDescent="0.3">
      <c r="A4" s="19"/>
      <c r="B4" s="20"/>
      <c r="C4" s="19"/>
      <c r="D4" s="20"/>
      <c r="E4" s="20"/>
      <c r="F4" s="19"/>
      <c r="G4" s="20"/>
      <c r="H4" s="20"/>
      <c r="I4" s="19"/>
      <c r="J4" s="20"/>
      <c r="K4" s="19"/>
      <c r="L4" s="19"/>
    </row>
    <row r="5" spans="1:12" s="29" customFormat="1" ht="10.199999999999999" x14ac:dyDescent="0.2">
      <c r="A5" s="21">
        <v>1</v>
      </c>
      <c r="B5" s="21" t="s">
        <v>60</v>
      </c>
      <c r="C5" s="21" t="s">
        <v>23</v>
      </c>
      <c r="D5" s="21" t="s">
        <v>24</v>
      </c>
      <c r="E5" s="21" t="s">
        <v>25</v>
      </c>
      <c r="F5" s="33" t="s">
        <v>52</v>
      </c>
      <c r="G5" s="25">
        <v>807442614</v>
      </c>
      <c r="H5" s="21" t="s">
        <v>26</v>
      </c>
      <c r="I5" s="34">
        <v>5</v>
      </c>
      <c r="J5" s="21">
        <v>2008</v>
      </c>
      <c r="K5" s="21" t="s">
        <v>66</v>
      </c>
      <c r="L5" s="21">
        <v>1</v>
      </c>
    </row>
    <row r="6" spans="1:12" s="29" customFormat="1" ht="10.199999999999999" x14ac:dyDescent="0.2">
      <c r="A6" s="21">
        <f>SUM(A5+1)</f>
        <v>2</v>
      </c>
      <c r="B6" s="21" t="s">
        <v>61</v>
      </c>
      <c r="C6" s="21" t="s">
        <v>27</v>
      </c>
      <c r="D6" s="21" t="s">
        <v>28</v>
      </c>
      <c r="E6" s="21" t="s">
        <v>29</v>
      </c>
      <c r="F6" s="33" t="s">
        <v>52</v>
      </c>
      <c r="G6" s="21" t="s">
        <v>30</v>
      </c>
      <c r="H6" s="21" t="s">
        <v>31</v>
      </c>
      <c r="I6" s="34">
        <v>3</v>
      </c>
      <c r="J6" s="21">
        <v>2008</v>
      </c>
      <c r="K6" s="21" t="s">
        <v>66</v>
      </c>
      <c r="L6" s="21">
        <v>1</v>
      </c>
    </row>
    <row r="7" spans="1:12" s="29" customFormat="1" ht="10.199999999999999" x14ac:dyDescent="0.2">
      <c r="A7" s="21">
        <f t="shared" ref="A7:A36" si="0">SUM(A6+1)</f>
        <v>3</v>
      </c>
      <c r="B7" s="21" t="s">
        <v>62</v>
      </c>
      <c r="C7" s="21" t="s">
        <v>32</v>
      </c>
      <c r="D7" s="21" t="s">
        <v>33</v>
      </c>
      <c r="E7" s="21" t="s">
        <v>34</v>
      </c>
      <c r="F7" s="33" t="s">
        <v>52</v>
      </c>
      <c r="G7" s="21" t="s">
        <v>35</v>
      </c>
      <c r="H7" s="21" t="s">
        <v>36</v>
      </c>
      <c r="I7" s="34">
        <v>2</v>
      </c>
      <c r="J7" s="21">
        <v>2009</v>
      </c>
      <c r="K7" s="21" t="s">
        <v>68</v>
      </c>
      <c r="L7" s="21">
        <v>2</v>
      </c>
    </row>
    <row r="8" spans="1:12" s="29" customFormat="1" ht="10.199999999999999" x14ac:dyDescent="0.2">
      <c r="A8" s="21">
        <f t="shared" si="0"/>
        <v>4</v>
      </c>
      <c r="B8" s="21" t="s">
        <v>63</v>
      </c>
      <c r="C8" s="21" t="s">
        <v>37</v>
      </c>
      <c r="D8" s="21" t="s">
        <v>33</v>
      </c>
      <c r="E8" s="21" t="s">
        <v>34</v>
      </c>
      <c r="F8" s="33" t="s">
        <v>52</v>
      </c>
      <c r="G8" s="21" t="s">
        <v>35</v>
      </c>
      <c r="H8" s="21" t="s">
        <v>38</v>
      </c>
      <c r="I8" s="34">
        <v>2</v>
      </c>
      <c r="J8" s="21">
        <v>2009</v>
      </c>
      <c r="K8" s="21" t="s">
        <v>68</v>
      </c>
      <c r="L8" s="21">
        <v>3</v>
      </c>
    </row>
    <row r="9" spans="1:12" s="29" customFormat="1" ht="10.199999999999999" x14ac:dyDescent="0.2">
      <c r="A9" s="21">
        <f t="shared" si="0"/>
        <v>5</v>
      </c>
      <c r="B9" s="21" t="s">
        <v>64</v>
      </c>
      <c r="C9" s="21" t="s">
        <v>39</v>
      </c>
      <c r="D9" s="21" t="s">
        <v>40</v>
      </c>
      <c r="E9" s="21" t="s">
        <v>41</v>
      </c>
      <c r="F9" s="33" t="s">
        <v>52</v>
      </c>
      <c r="G9" s="21" t="s">
        <v>42</v>
      </c>
      <c r="H9" s="21" t="s">
        <v>43</v>
      </c>
      <c r="I9" s="34">
        <v>11</v>
      </c>
      <c r="J9" s="21">
        <v>2009</v>
      </c>
      <c r="K9" s="21" t="s">
        <v>69</v>
      </c>
      <c r="L9" s="21">
        <v>5</v>
      </c>
    </row>
    <row r="10" spans="1:12" s="29" customFormat="1" ht="10.199999999999999" x14ac:dyDescent="0.2">
      <c r="A10" s="21">
        <f t="shared" si="0"/>
        <v>6</v>
      </c>
      <c r="B10" s="21" t="s">
        <v>65</v>
      </c>
      <c r="C10" s="21" t="s">
        <v>44</v>
      </c>
      <c r="D10" s="21" t="s">
        <v>45</v>
      </c>
      <c r="E10" s="21" t="s">
        <v>46</v>
      </c>
      <c r="F10" s="33" t="s">
        <v>52</v>
      </c>
      <c r="G10" s="21" t="s">
        <v>47</v>
      </c>
      <c r="H10" s="21" t="s">
        <v>48</v>
      </c>
      <c r="I10" s="34">
        <v>5</v>
      </c>
      <c r="J10" s="21">
        <v>2011</v>
      </c>
      <c r="K10" s="21" t="s">
        <v>67</v>
      </c>
      <c r="L10" s="21">
        <v>9</v>
      </c>
    </row>
    <row r="11" spans="1:12" s="29" customFormat="1" ht="10.199999999999999" x14ac:dyDescent="0.2">
      <c r="A11" s="21"/>
      <c r="B11" s="21"/>
      <c r="C11" s="21"/>
      <c r="D11" s="21"/>
      <c r="E11" s="21"/>
      <c r="F11" s="33"/>
      <c r="G11" s="21"/>
      <c r="H11" s="21"/>
      <c r="I11" s="34"/>
      <c r="J11" s="21"/>
      <c r="K11" s="21"/>
      <c r="L11" s="21"/>
    </row>
    <row r="12" spans="1:12" s="29" customFormat="1" ht="10.199999999999999" x14ac:dyDescent="0.2">
      <c r="A12" s="21"/>
      <c r="B12" s="21"/>
      <c r="C12" s="21"/>
      <c r="D12" s="21"/>
      <c r="E12" s="21"/>
      <c r="F12" s="33"/>
      <c r="G12" s="21"/>
      <c r="H12" s="21"/>
      <c r="I12" s="34"/>
      <c r="J12" s="21"/>
      <c r="K12" s="21"/>
      <c r="L12" s="21"/>
    </row>
    <row r="13" spans="1:12" s="29" customFormat="1" ht="10.199999999999999" x14ac:dyDescent="0.2">
      <c r="A13" s="21"/>
      <c r="B13" s="21"/>
      <c r="C13" s="21"/>
      <c r="D13" s="21"/>
      <c r="E13" s="21"/>
      <c r="F13" s="33"/>
      <c r="G13" s="21"/>
      <c r="H13" s="21"/>
      <c r="I13" s="34"/>
      <c r="J13" s="21"/>
      <c r="K13" s="21"/>
      <c r="L13" s="21"/>
    </row>
    <row r="14" spans="1:12" s="29" customFormat="1" ht="10.199999999999999" x14ac:dyDescent="0.2">
      <c r="A14" s="21"/>
      <c r="B14" s="21"/>
      <c r="C14" s="21"/>
      <c r="D14" s="21"/>
      <c r="E14" s="21"/>
      <c r="F14" s="33"/>
      <c r="G14" s="21"/>
      <c r="H14" s="21"/>
      <c r="I14" s="34"/>
      <c r="J14" s="21"/>
      <c r="K14" s="21"/>
      <c r="L14" s="21"/>
    </row>
    <row r="15" spans="1:12" s="29" customFormat="1" ht="10.199999999999999" x14ac:dyDescent="0.2">
      <c r="A15" s="21"/>
      <c r="B15" s="21"/>
      <c r="C15" s="21"/>
      <c r="D15" s="21"/>
      <c r="E15" s="21"/>
      <c r="F15" s="33"/>
      <c r="G15" s="21"/>
      <c r="H15" s="21"/>
      <c r="I15" s="34"/>
      <c r="J15" s="21"/>
      <c r="K15" s="21"/>
      <c r="L15" s="21"/>
    </row>
    <row r="16" spans="1:12" s="29" customFormat="1" ht="10.199999999999999" x14ac:dyDescent="0.2">
      <c r="A16" s="21"/>
      <c r="B16" s="21"/>
      <c r="C16" s="21"/>
      <c r="D16" s="21"/>
      <c r="E16" s="21"/>
      <c r="F16" s="33"/>
      <c r="G16" s="21"/>
      <c r="H16" s="21"/>
      <c r="I16" s="34"/>
      <c r="J16" s="21"/>
      <c r="K16" s="21"/>
      <c r="L16" s="21"/>
    </row>
    <row r="17" spans="1:12" s="29" customFormat="1" ht="10.199999999999999" x14ac:dyDescent="0.2">
      <c r="A17" s="21"/>
      <c r="B17" s="21"/>
      <c r="C17" s="21"/>
      <c r="D17" s="21"/>
      <c r="E17" s="21"/>
      <c r="F17" s="33"/>
      <c r="G17" s="21"/>
      <c r="H17" s="21"/>
      <c r="I17" s="34"/>
      <c r="J17" s="21"/>
      <c r="K17" s="21"/>
      <c r="L17" s="21"/>
    </row>
    <row r="18" spans="1:12" s="29" customFormat="1" ht="10.199999999999999" x14ac:dyDescent="0.2">
      <c r="A18" s="21"/>
      <c r="B18" s="21"/>
      <c r="C18" s="21"/>
      <c r="D18" s="21"/>
      <c r="E18" s="21"/>
      <c r="F18" s="33"/>
      <c r="G18" s="21"/>
      <c r="H18" s="21"/>
      <c r="I18" s="34"/>
      <c r="J18" s="21"/>
      <c r="K18" s="21"/>
      <c r="L18" s="21"/>
    </row>
    <row r="19" spans="1:12" s="29" customFormat="1" ht="10.199999999999999" x14ac:dyDescent="0.2">
      <c r="A19" s="21"/>
      <c r="B19" s="21"/>
      <c r="C19" s="21"/>
      <c r="D19" s="21"/>
      <c r="E19" s="21"/>
      <c r="F19" s="33"/>
      <c r="G19" s="21"/>
      <c r="H19" s="21"/>
      <c r="I19" s="34"/>
      <c r="J19" s="21"/>
      <c r="K19" s="21"/>
      <c r="L19" s="21"/>
    </row>
    <row r="20" spans="1:12" s="29" customFormat="1" ht="10.199999999999999" x14ac:dyDescent="0.2">
      <c r="A20" s="21"/>
      <c r="B20" s="21"/>
      <c r="C20" s="21"/>
      <c r="D20" s="21"/>
      <c r="E20" s="21"/>
      <c r="F20" s="33"/>
      <c r="G20" s="21"/>
      <c r="H20" s="21"/>
      <c r="I20" s="34"/>
      <c r="J20" s="21"/>
      <c r="K20" s="21"/>
      <c r="L20" s="21"/>
    </row>
    <row r="21" spans="1:12" s="29" customFormat="1" ht="10.199999999999999" x14ac:dyDescent="0.2">
      <c r="A21" s="21"/>
      <c r="B21" s="21"/>
      <c r="C21" s="21"/>
      <c r="D21" s="21"/>
      <c r="E21" s="21"/>
      <c r="F21" s="33"/>
      <c r="G21" s="21"/>
      <c r="H21" s="21"/>
      <c r="I21" s="34"/>
      <c r="J21" s="21"/>
      <c r="K21" s="21"/>
      <c r="L21" s="21"/>
    </row>
    <row r="22" spans="1:12" s="29" customFormat="1" ht="10.199999999999999" x14ac:dyDescent="0.2">
      <c r="A22" s="21"/>
      <c r="B22" s="21"/>
      <c r="C22" s="21"/>
      <c r="D22" s="21"/>
      <c r="E22" s="21"/>
      <c r="F22" s="33"/>
      <c r="G22" s="21"/>
      <c r="H22" s="21"/>
      <c r="I22" s="34"/>
      <c r="J22" s="21"/>
      <c r="K22" s="21"/>
      <c r="L22" s="21"/>
    </row>
    <row r="23" spans="1:12" s="29" customFormat="1" ht="10.199999999999999" x14ac:dyDescent="0.2">
      <c r="A23" s="21"/>
      <c r="B23" s="21"/>
      <c r="C23" s="21"/>
      <c r="D23" s="21"/>
      <c r="E23" s="21"/>
      <c r="F23" s="33"/>
      <c r="G23" s="21"/>
      <c r="H23" s="21"/>
      <c r="I23" s="34"/>
      <c r="J23" s="21"/>
      <c r="K23" s="21"/>
      <c r="L23" s="21"/>
    </row>
    <row r="24" spans="1:12" s="29" customFormat="1" ht="10.199999999999999" x14ac:dyDescent="0.2">
      <c r="A24" s="21"/>
      <c r="B24" s="21"/>
      <c r="C24" s="21"/>
      <c r="D24" s="21"/>
      <c r="E24" s="21"/>
      <c r="F24" s="33"/>
      <c r="G24" s="21"/>
      <c r="H24" s="21"/>
      <c r="I24" s="34"/>
      <c r="J24" s="21"/>
      <c r="K24" s="21"/>
      <c r="L24" s="21"/>
    </row>
    <row r="25" spans="1:12" s="29" customFormat="1" ht="10.199999999999999" x14ac:dyDescent="0.2">
      <c r="A25" s="21"/>
      <c r="B25" s="21"/>
      <c r="C25" s="21"/>
      <c r="D25" s="21"/>
      <c r="E25" s="21"/>
      <c r="F25" s="33"/>
      <c r="G25" s="21"/>
      <c r="H25" s="21"/>
      <c r="I25" s="34"/>
      <c r="J25" s="21"/>
      <c r="K25" s="21"/>
      <c r="L25" s="21"/>
    </row>
    <row r="26" spans="1:12" s="29" customFormat="1" ht="10.199999999999999" x14ac:dyDescent="0.2">
      <c r="A26" s="21"/>
      <c r="B26" s="21"/>
      <c r="C26" s="21"/>
      <c r="D26" s="21"/>
      <c r="E26" s="21"/>
      <c r="F26" s="33"/>
      <c r="G26" s="21"/>
      <c r="H26" s="21"/>
      <c r="I26" s="34"/>
      <c r="J26" s="21"/>
      <c r="K26" s="21"/>
      <c r="L26" s="21"/>
    </row>
    <row r="27" spans="1:12" s="29" customFormat="1" ht="10.199999999999999" x14ac:dyDescent="0.2">
      <c r="A27" s="21"/>
      <c r="B27" s="21"/>
      <c r="C27" s="21"/>
      <c r="D27" s="21"/>
      <c r="E27" s="21"/>
      <c r="F27" s="33"/>
      <c r="G27" s="21"/>
      <c r="H27" s="21"/>
      <c r="I27" s="34"/>
      <c r="J27" s="21"/>
      <c r="K27" s="21"/>
      <c r="L27" s="21"/>
    </row>
    <row r="28" spans="1:12" s="29" customFormat="1" ht="10.199999999999999" x14ac:dyDescent="0.2">
      <c r="A28" s="21"/>
      <c r="B28" s="21"/>
      <c r="C28" s="21"/>
      <c r="D28" s="21"/>
      <c r="E28" s="21"/>
      <c r="F28" s="33"/>
      <c r="G28" s="21"/>
      <c r="H28" s="21"/>
      <c r="I28" s="34"/>
      <c r="J28" s="21"/>
      <c r="K28" s="21"/>
      <c r="L28" s="21"/>
    </row>
    <row r="29" spans="1:12" s="29" customFormat="1" ht="10.199999999999999" x14ac:dyDescent="0.2">
      <c r="A29" s="21"/>
      <c r="B29" s="21"/>
      <c r="C29" s="21"/>
      <c r="D29" s="21"/>
      <c r="E29" s="21"/>
      <c r="F29" s="33"/>
      <c r="G29" s="21"/>
      <c r="H29" s="21"/>
      <c r="I29" s="34"/>
      <c r="J29" s="21"/>
      <c r="K29" s="21"/>
      <c r="L29" s="21"/>
    </row>
    <row r="30" spans="1:12" s="29" customFormat="1" ht="10.199999999999999" x14ac:dyDescent="0.2">
      <c r="A30" s="21"/>
      <c r="B30" s="21"/>
      <c r="C30" s="21"/>
      <c r="D30" s="21"/>
      <c r="E30" s="21"/>
      <c r="F30" s="33"/>
      <c r="G30" s="21"/>
      <c r="H30" s="21"/>
      <c r="I30" s="34"/>
      <c r="J30" s="21"/>
      <c r="K30" s="21"/>
      <c r="L30" s="21"/>
    </row>
    <row r="31" spans="1:12" s="29" customFormat="1" ht="10.199999999999999" x14ac:dyDescent="0.2">
      <c r="A31" s="21"/>
      <c r="B31" s="21"/>
      <c r="C31" s="21"/>
      <c r="D31" s="21"/>
      <c r="E31" s="21"/>
      <c r="F31" s="33"/>
      <c r="G31" s="21"/>
      <c r="H31" s="21"/>
      <c r="I31" s="34"/>
      <c r="J31" s="21"/>
      <c r="K31" s="21"/>
      <c r="L31" s="21"/>
    </row>
    <row r="32" spans="1:12" s="29" customFormat="1" ht="10.199999999999999" x14ac:dyDescent="0.2">
      <c r="A32" s="21"/>
      <c r="B32" s="21"/>
      <c r="C32" s="21"/>
      <c r="D32" s="21"/>
      <c r="E32" s="21"/>
      <c r="F32" s="33"/>
      <c r="G32" s="21"/>
      <c r="H32" s="21"/>
      <c r="I32" s="34"/>
      <c r="J32" s="21"/>
      <c r="K32" s="21"/>
      <c r="L32" s="21"/>
    </row>
    <row r="33" spans="1:12" s="29" customFormat="1" ht="10.199999999999999" x14ac:dyDescent="0.2">
      <c r="A33" s="21"/>
      <c r="B33" s="21"/>
      <c r="C33" s="21"/>
      <c r="D33" s="21"/>
      <c r="E33" s="21"/>
      <c r="F33" s="33"/>
      <c r="G33" s="21"/>
      <c r="H33" s="21"/>
      <c r="I33" s="34"/>
      <c r="J33" s="21"/>
      <c r="K33" s="21"/>
      <c r="L33" s="21"/>
    </row>
    <row r="34" spans="1:12" s="29" customFormat="1" ht="10.199999999999999" x14ac:dyDescent="0.2">
      <c r="A34" s="21"/>
      <c r="B34" s="21"/>
      <c r="C34" s="21"/>
      <c r="D34" s="21"/>
      <c r="E34" s="21"/>
      <c r="F34" s="33"/>
      <c r="G34" s="21"/>
      <c r="H34" s="21"/>
      <c r="I34" s="34"/>
      <c r="J34" s="21"/>
      <c r="K34" s="21"/>
      <c r="L34" s="21"/>
    </row>
    <row r="35" spans="1:12" s="29" customFormat="1" ht="10.199999999999999" x14ac:dyDescent="0.2">
      <c r="A35" s="21"/>
      <c r="B35" s="21"/>
      <c r="C35" s="21"/>
      <c r="D35" s="21"/>
      <c r="E35" s="21"/>
      <c r="F35" s="33"/>
      <c r="G35" s="21"/>
      <c r="H35" s="21"/>
      <c r="I35" s="34"/>
      <c r="J35" s="21"/>
      <c r="K35" s="21"/>
      <c r="L35" s="21"/>
    </row>
    <row r="36" spans="1:12" s="29" customFormat="1" ht="10.199999999999999" x14ac:dyDescent="0.2">
      <c r="A36" s="21"/>
      <c r="B36" s="21"/>
      <c r="C36" s="21"/>
      <c r="D36" s="21"/>
      <c r="E36" s="21"/>
      <c r="F36" s="33"/>
      <c r="G36" s="21"/>
      <c r="H36" s="21"/>
      <c r="I36" s="34"/>
      <c r="J36" s="21"/>
      <c r="K36" s="21"/>
      <c r="L36" s="21"/>
    </row>
    <row r="37" spans="1:12" s="29" customFormat="1" ht="10.199999999999999" x14ac:dyDescent="0.2">
      <c r="A37" s="21"/>
      <c r="B37" s="24"/>
      <c r="C37" s="21"/>
      <c r="D37" s="21"/>
      <c r="E37" s="21"/>
      <c r="F37" s="33"/>
      <c r="G37" s="23"/>
      <c r="H37" s="21"/>
      <c r="I37" s="34"/>
      <c r="J37" s="21"/>
      <c r="K37" s="22"/>
      <c r="L37" s="21"/>
    </row>
    <row r="38" spans="1:12" s="29" customFormat="1" ht="10.199999999999999" x14ac:dyDescent="0.2">
      <c r="A38" s="21"/>
      <c r="B38" s="21"/>
      <c r="C38" s="21"/>
      <c r="D38" s="21"/>
      <c r="E38" s="21"/>
      <c r="F38" s="33"/>
      <c r="G38" s="25"/>
      <c r="H38" s="21"/>
      <c r="I38" s="34"/>
      <c r="J38" s="21"/>
      <c r="K38" s="21"/>
      <c r="L38" s="21"/>
    </row>
    <row r="39" spans="1:12" s="29" customFormat="1" ht="10.199999999999999" x14ac:dyDescent="0.2">
      <c r="A39" s="21"/>
      <c r="B39" s="21"/>
      <c r="C39" s="21"/>
      <c r="D39" s="21"/>
      <c r="E39" s="21"/>
      <c r="F39" s="33"/>
      <c r="G39" s="25"/>
      <c r="H39" s="21"/>
      <c r="I39" s="34"/>
      <c r="J39" s="21"/>
      <c r="K39" s="21"/>
      <c r="L39" s="21"/>
    </row>
    <row r="40" spans="1:12" s="29" customFormat="1" ht="10.199999999999999" x14ac:dyDescent="0.2">
      <c r="A40" s="21"/>
      <c r="B40" s="21"/>
      <c r="C40" s="21"/>
      <c r="D40" s="21"/>
      <c r="E40" s="21"/>
      <c r="F40" s="33"/>
      <c r="G40" s="25"/>
      <c r="H40" s="21"/>
      <c r="I40" s="34"/>
      <c r="J40" s="21"/>
      <c r="K40" s="21"/>
      <c r="L40" s="21"/>
    </row>
    <row r="41" spans="1:12" s="29" customFormat="1" ht="10.199999999999999" x14ac:dyDescent="0.2">
      <c r="A41" s="21"/>
      <c r="B41" s="21"/>
      <c r="C41" s="21"/>
      <c r="D41" s="21"/>
      <c r="E41" s="21"/>
      <c r="F41" s="33"/>
      <c r="G41" s="25"/>
      <c r="H41" s="21"/>
      <c r="I41" s="34"/>
      <c r="J41" s="21"/>
      <c r="K41" s="21"/>
      <c r="L41" s="21"/>
    </row>
    <row r="42" spans="1:12" s="29" customFormat="1" ht="10.199999999999999" x14ac:dyDescent="0.2">
      <c r="A42" s="21"/>
      <c r="B42" s="21"/>
      <c r="C42" s="21"/>
      <c r="D42" s="21"/>
      <c r="E42" s="21"/>
      <c r="F42" s="33"/>
      <c r="G42" s="25"/>
      <c r="H42" s="21"/>
      <c r="I42" s="34"/>
      <c r="J42" s="21"/>
      <c r="K42" s="21"/>
      <c r="L42" s="21"/>
    </row>
    <row r="43" spans="1:12" s="29" customFormat="1" ht="10.199999999999999" x14ac:dyDescent="0.2">
      <c r="A43" s="21"/>
      <c r="B43" s="21"/>
      <c r="C43" s="21"/>
      <c r="D43" s="21"/>
      <c r="E43" s="21"/>
      <c r="F43" s="33"/>
      <c r="G43" s="25"/>
      <c r="H43" s="21"/>
      <c r="I43" s="34"/>
      <c r="J43" s="21"/>
      <c r="K43" s="21"/>
      <c r="L43" s="21"/>
    </row>
    <row r="44" spans="1:12" s="29" customFormat="1" ht="10.199999999999999" x14ac:dyDescent="0.2">
      <c r="A44" s="21"/>
      <c r="B44" s="21"/>
      <c r="C44" s="21"/>
      <c r="D44" s="21"/>
      <c r="E44" s="21"/>
      <c r="F44" s="33"/>
      <c r="G44" s="25"/>
      <c r="H44" s="21"/>
      <c r="I44" s="34"/>
      <c r="J44" s="21"/>
      <c r="K44" s="21"/>
      <c r="L44" s="21"/>
    </row>
    <row r="45" spans="1:12" s="29" customFormat="1" ht="10.199999999999999" x14ac:dyDescent="0.2">
      <c r="A45" s="21"/>
      <c r="B45" s="21"/>
      <c r="C45" s="21"/>
      <c r="D45" s="21"/>
      <c r="E45" s="21"/>
      <c r="F45" s="33"/>
      <c r="G45" s="25"/>
      <c r="H45" s="21"/>
      <c r="I45" s="34"/>
      <c r="J45" s="21"/>
      <c r="K45" s="21"/>
      <c r="L45" s="21"/>
    </row>
    <row r="46" spans="1:12" s="29" customFormat="1" ht="10.199999999999999" x14ac:dyDescent="0.2">
      <c r="A46" s="21"/>
      <c r="B46" s="21"/>
      <c r="C46" s="21"/>
      <c r="D46" s="21"/>
      <c r="E46" s="21"/>
      <c r="F46" s="33"/>
      <c r="G46" s="25"/>
      <c r="H46" s="21"/>
      <c r="I46" s="34"/>
      <c r="J46" s="21"/>
      <c r="K46" s="21"/>
      <c r="L46" s="21"/>
    </row>
    <row r="47" spans="1:12" s="29" customFormat="1" ht="10.199999999999999" x14ac:dyDescent="0.2">
      <c r="A47" s="21"/>
      <c r="B47" s="21"/>
      <c r="C47" s="21"/>
      <c r="D47" s="21"/>
      <c r="E47" s="21"/>
      <c r="F47" s="33"/>
      <c r="G47" s="25"/>
      <c r="H47" s="21"/>
      <c r="I47" s="34"/>
      <c r="J47" s="21"/>
      <c r="K47" s="21"/>
      <c r="L47" s="21"/>
    </row>
    <row r="48" spans="1:12" s="29" customFormat="1" ht="10.199999999999999" x14ac:dyDescent="0.2">
      <c r="A48" s="21"/>
      <c r="B48" s="21"/>
      <c r="C48" s="21"/>
      <c r="D48" s="21"/>
      <c r="E48" s="21"/>
      <c r="F48" s="33"/>
      <c r="G48" s="25"/>
      <c r="H48" s="21"/>
      <c r="I48" s="34"/>
      <c r="J48" s="21"/>
      <c r="K48" s="21"/>
      <c r="L48" s="21"/>
    </row>
    <row r="49" spans="1:12" s="29" customFormat="1" ht="10.199999999999999" x14ac:dyDescent="0.2">
      <c r="A49" s="21"/>
      <c r="B49" s="21"/>
      <c r="C49" s="21"/>
      <c r="D49" s="21"/>
      <c r="E49" s="21"/>
      <c r="F49" s="33"/>
      <c r="G49" s="25"/>
      <c r="H49" s="21"/>
      <c r="I49" s="34"/>
      <c r="J49" s="21"/>
      <c r="L49" s="21"/>
    </row>
    <row r="50" spans="1:12" s="29" customFormat="1" ht="10.199999999999999" x14ac:dyDescent="0.2">
      <c r="A50" s="21"/>
      <c r="B50" s="21"/>
      <c r="C50" s="21"/>
      <c r="D50" s="21"/>
      <c r="E50" s="21"/>
      <c r="F50" s="33"/>
      <c r="G50" s="25"/>
      <c r="H50" s="21"/>
      <c r="I50" s="34"/>
      <c r="J50" s="21"/>
      <c r="K50" s="21"/>
      <c r="L50" s="21"/>
    </row>
    <row r="51" spans="1:12" s="29" customFormat="1" ht="10.199999999999999" x14ac:dyDescent="0.2">
      <c r="A51" s="21"/>
      <c r="B51" s="21"/>
      <c r="C51" s="21"/>
      <c r="D51" s="21"/>
      <c r="E51" s="21"/>
      <c r="F51" s="33"/>
      <c r="G51" s="25"/>
      <c r="H51" s="21"/>
      <c r="I51" s="34"/>
      <c r="J51" s="21"/>
      <c r="K51" s="21"/>
      <c r="L51" s="21"/>
    </row>
    <row r="52" spans="1:12" s="29" customFormat="1" ht="10.199999999999999" x14ac:dyDescent="0.2">
      <c r="A52" s="21"/>
      <c r="B52" s="21"/>
      <c r="C52" s="21"/>
      <c r="D52" s="21"/>
      <c r="E52" s="21"/>
      <c r="F52" s="33"/>
      <c r="G52" s="25"/>
      <c r="H52" s="21"/>
      <c r="I52" s="34"/>
      <c r="J52" s="21"/>
      <c r="K52" s="21"/>
      <c r="L52" s="21"/>
    </row>
    <row r="53" spans="1:12" s="29" customFormat="1" ht="10.199999999999999" x14ac:dyDescent="0.2">
      <c r="A53" s="21"/>
      <c r="B53" s="21"/>
      <c r="C53" s="21"/>
      <c r="D53" s="21"/>
      <c r="E53" s="21"/>
      <c r="F53" s="33"/>
      <c r="G53" s="25"/>
      <c r="H53" s="21"/>
      <c r="I53" s="34"/>
      <c r="J53" s="21"/>
      <c r="K53" s="21"/>
      <c r="L53" s="21"/>
    </row>
    <row r="54" spans="1:12" s="29" customFormat="1" ht="10.199999999999999" x14ac:dyDescent="0.2">
      <c r="A54" s="21"/>
      <c r="B54" s="21"/>
      <c r="C54" s="21"/>
      <c r="D54" s="21"/>
      <c r="E54" s="21"/>
      <c r="F54" s="33"/>
      <c r="G54" s="25"/>
      <c r="H54" s="21"/>
      <c r="I54" s="34"/>
      <c r="J54" s="21"/>
      <c r="K54" s="21"/>
      <c r="L54" s="21"/>
    </row>
    <row r="55" spans="1:12" s="29" customFormat="1" ht="10.199999999999999" x14ac:dyDescent="0.2">
      <c r="A55" s="21"/>
      <c r="B55" s="21"/>
      <c r="C55" s="21"/>
      <c r="D55" s="21"/>
      <c r="E55" s="21"/>
      <c r="F55" s="33"/>
      <c r="G55" s="25"/>
      <c r="H55" s="21"/>
      <c r="I55" s="34"/>
      <c r="J55" s="21"/>
      <c r="K55" s="21"/>
      <c r="L55" s="21"/>
    </row>
    <row r="56" spans="1:12" s="29" customFormat="1" ht="10.199999999999999" x14ac:dyDescent="0.2">
      <c r="A56" s="21"/>
      <c r="B56" s="21"/>
      <c r="C56" s="21"/>
      <c r="D56" s="21"/>
      <c r="E56" s="21"/>
      <c r="F56" s="33"/>
      <c r="G56" s="25"/>
      <c r="H56" s="21"/>
      <c r="I56" s="34"/>
      <c r="J56" s="21"/>
      <c r="K56" s="21"/>
      <c r="L56" s="21"/>
    </row>
    <row r="57" spans="1:12" s="29" customFormat="1" ht="10.199999999999999" x14ac:dyDescent="0.2">
      <c r="A57" s="21"/>
      <c r="B57" s="21"/>
      <c r="C57" s="21"/>
      <c r="D57" s="21"/>
      <c r="E57" s="21"/>
      <c r="F57" s="33"/>
      <c r="G57" s="25"/>
      <c r="H57" s="21"/>
      <c r="I57" s="34"/>
      <c r="J57" s="21"/>
      <c r="K57" s="21"/>
      <c r="L57" s="21"/>
    </row>
    <row r="58" spans="1:12" s="29" customFormat="1" ht="10.199999999999999" x14ac:dyDescent="0.2">
      <c r="A58" s="21"/>
      <c r="B58" s="21"/>
      <c r="C58" s="21"/>
      <c r="D58" s="21"/>
      <c r="E58" s="21"/>
      <c r="F58" s="33"/>
      <c r="G58" s="25"/>
      <c r="H58" s="21"/>
      <c r="I58" s="34"/>
      <c r="J58" s="21"/>
      <c r="K58" s="21"/>
      <c r="L58" s="21"/>
    </row>
    <row r="59" spans="1:12" s="29" customFormat="1" ht="10.199999999999999" x14ac:dyDescent="0.2">
      <c r="A59" s="21"/>
      <c r="B59" s="21"/>
      <c r="C59" s="21"/>
      <c r="D59" s="21"/>
      <c r="E59" s="21"/>
      <c r="F59" s="33"/>
      <c r="G59" s="25"/>
      <c r="H59" s="21"/>
      <c r="I59" s="34"/>
      <c r="J59" s="21"/>
      <c r="K59" s="21"/>
      <c r="L59" s="21"/>
    </row>
    <row r="60" spans="1:12" s="29" customFormat="1" ht="10.199999999999999" x14ac:dyDescent="0.2">
      <c r="A60" s="21"/>
      <c r="B60" s="21"/>
      <c r="C60" s="21"/>
      <c r="D60" s="21"/>
      <c r="E60" s="21"/>
      <c r="F60" s="33"/>
      <c r="G60" s="25"/>
      <c r="H60" s="21"/>
      <c r="I60" s="34"/>
      <c r="J60" s="21"/>
      <c r="K60" s="21"/>
      <c r="L60" s="21"/>
    </row>
    <row r="61" spans="1:12" s="29" customFormat="1" ht="10.199999999999999" x14ac:dyDescent="0.2">
      <c r="A61" s="21"/>
      <c r="B61" s="21"/>
      <c r="C61" s="21"/>
      <c r="D61" s="21"/>
      <c r="E61" s="21"/>
      <c r="F61" s="33"/>
      <c r="G61" s="25"/>
      <c r="H61" s="21"/>
      <c r="I61" s="34"/>
      <c r="J61" s="21"/>
      <c r="K61" s="21"/>
      <c r="L61" s="21"/>
    </row>
    <row r="62" spans="1:12" s="29" customFormat="1" ht="10.199999999999999" x14ac:dyDescent="0.2">
      <c r="A62" s="21"/>
      <c r="B62" s="21"/>
      <c r="C62" s="21"/>
      <c r="D62" s="21"/>
      <c r="E62" s="21"/>
      <c r="F62" s="33"/>
      <c r="G62" s="25"/>
      <c r="H62" s="21"/>
      <c r="I62" s="34"/>
      <c r="J62" s="21"/>
      <c r="K62" s="21"/>
      <c r="L62" s="21"/>
    </row>
    <row r="63" spans="1:12" s="29" customFormat="1" ht="10.199999999999999" x14ac:dyDescent="0.2">
      <c r="A63" s="21"/>
      <c r="B63" s="21"/>
      <c r="C63" s="21"/>
      <c r="D63" s="21"/>
      <c r="E63" s="21"/>
      <c r="F63" s="33"/>
      <c r="G63" s="25"/>
      <c r="H63" s="21"/>
      <c r="I63" s="34"/>
      <c r="J63" s="21"/>
      <c r="K63" s="21"/>
      <c r="L63" s="21"/>
    </row>
    <row r="64" spans="1:12" s="29" customFormat="1" ht="10.199999999999999" x14ac:dyDescent="0.2">
      <c r="A64" s="21"/>
      <c r="B64" s="21"/>
      <c r="C64" s="21"/>
      <c r="D64" s="21"/>
      <c r="E64" s="21"/>
      <c r="F64" s="33"/>
      <c r="G64" s="25"/>
      <c r="H64" s="21"/>
      <c r="I64" s="34"/>
      <c r="J64" s="21"/>
      <c r="K64" s="21"/>
      <c r="L64" s="21"/>
    </row>
    <row r="65" spans="1:12" s="29" customFormat="1" ht="10.199999999999999" x14ac:dyDescent="0.2">
      <c r="A65" s="21"/>
      <c r="B65" s="21"/>
      <c r="C65" s="21"/>
      <c r="D65" s="21"/>
      <c r="E65" s="21"/>
      <c r="F65" s="33"/>
      <c r="G65" s="25"/>
      <c r="H65" s="21"/>
      <c r="I65" s="34"/>
      <c r="J65" s="21"/>
      <c r="K65" s="21"/>
      <c r="L65" s="21"/>
    </row>
    <row r="66" spans="1:12" s="29" customFormat="1" ht="10.199999999999999" x14ac:dyDescent="0.2">
      <c r="A66" s="21"/>
      <c r="B66" s="21"/>
      <c r="C66" s="21"/>
      <c r="D66" s="21"/>
      <c r="E66" s="21"/>
      <c r="F66" s="33"/>
      <c r="G66" s="25"/>
      <c r="H66" s="21"/>
      <c r="I66" s="34"/>
      <c r="J66" s="21"/>
      <c r="K66" s="21"/>
      <c r="L66" s="21"/>
    </row>
    <row r="67" spans="1:12" s="29" customFormat="1" ht="10.199999999999999" x14ac:dyDescent="0.2">
      <c r="A67" s="21"/>
      <c r="B67" s="21"/>
      <c r="C67" s="21"/>
      <c r="D67" s="21"/>
      <c r="E67" s="21"/>
      <c r="F67" s="33"/>
      <c r="G67" s="25"/>
      <c r="H67" s="21"/>
      <c r="I67" s="34"/>
      <c r="J67" s="21"/>
      <c r="K67" s="21"/>
      <c r="L67" s="21"/>
    </row>
    <row r="68" spans="1:12" s="29" customFormat="1" ht="10.199999999999999" x14ac:dyDescent="0.2">
      <c r="A68" s="21"/>
      <c r="B68" s="21"/>
      <c r="C68" s="21"/>
      <c r="D68" s="21"/>
      <c r="E68" s="21"/>
      <c r="F68" s="33"/>
      <c r="G68" s="25"/>
      <c r="H68" s="21"/>
      <c r="I68" s="34"/>
      <c r="J68" s="21"/>
      <c r="K68" s="21"/>
      <c r="L68" s="21"/>
    </row>
    <row r="69" spans="1:12" s="29" customFormat="1" ht="10.199999999999999" x14ac:dyDescent="0.2">
      <c r="A69" s="21"/>
      <c r="B69" s="21"/>
      <c r="C69" s="21"/>
      <c r="D69" s="21"/>
      <c r="E69" s="21"/>
      <c r="F69" s="33"/>
      <c r="G69" s="25"/>
      <c r="H69" s="21"/>
      <c r="I69" s="34"/>
      <c r="J69" s="21"/>
      <c r="K69" s="21"/>
      <c r="L69" s="21"/>
    </row>
    <row r="70" spans="1:12" s="29" customFormat="1" ht="10.199999999999999" x14ac:dyDescent="0.2">
      <c r="A70" s="21"/>
      <c r="B70" s="21"/>
      <c r="C70" s="21"/>
      <c r="D70" s="21"/>
      <c r="E70" s="21"/>
      <c r="F70" s="33"/>
      <c r="G70" s="25"/>
      <c r="H70" s="21"/>
      <c r="I70" s="34"/>
      <c r="J70" s="21"/>
      <c r="K70" s="21"/>
      <c r="L70" s="21"/>
    </row>
    <row r="71" spans="1:12" s="29" customFormat="1" ht="10.199999999999999" x14ac:dyDescent="0.2">
      <c r="A71" s="21"/>
      <c r="B71" s="21"/>
      <c r="C71" s="21"/>
      <c r="D71" s="21"/>
      <c r="E71" s="21"/>
      <c r="F71" s="33"/>
      <c r="G71" s="25"/>
      <c r="H71" s="21"/>
      <c r="I71" s="34"/>
      <c r="J71" s="21"/>
      <c r="K71" s="21"/>
      <c r="L71" s="21"/>
    </row>
    <row r="72" spans="1:12" s="29" customFormat="1" ht="10.199999999999999" x14ac:dyDescent="0.2">
      <c r="A72" s="21"/>
      <c r="B72" s="21"/>
      <c r="C72" s="21"/>
      <c r="D72" s="21"/>
      <c r="E72" s="21"/>
      <c r="F72" s="33"/>
      <c r="G72" s="25"/>
      <c r="H72" s="21"/>
      <c r="I72" s="34"/>
      <c r="J72" s="21"/>
      <c r="K72" s="21"/>
      <c r="L72" s="21"/>
    </row>
    <row r="73" spans="1:12" s="29" customFormat="1" ht="10.199999999999999" x14ac:dyDescent="0.2">
      <c r="A73" s="21"/>
      <c r="B73" s="21"/>
      <c r="C73" s="21"/>
      <c r="D73" s="21"/>
      <c r="E73" s="21"/>
      <c r="F73" s="33"/>
      <c r="G73" s="25"/>
      <c r="H73" s="21"/>
      <c r="I73" s="34"/>
      <c r="J73" s="21"/>
      <c r="K73" s="21"/>
      <c r="L73" s="21"/>
    </row>
    <row r="74" spans="1:12" s="29" customFormat="1" ht="10.199999999999999" x14ac:dyDescent="0.2">
      <c r="A74" s="21"/>
      <c r="B74" s="21"/>
      <c r="C74" s="21"/>
      <c r="D74" s="21"/>
      <c r="E74" s="21"/>
      <c r="F74" s="33"/>
      <c r="G74" s="25"/>
      <c r="H74" s="21"/>
      <c r="I74" s="34"/>
      <c r="J74" s="21"/>
      <c r="K74" s="21"/>
      <c r="L74" s="21"/>
    </row>
    <row r="75" spans="1:12" s="29" customFormat="1" ht="10.199999999999999" x14ac:dyDescent="0.2">
      <c r="A75" s="21"/>
      <c r="B75" s="21"/>
      <c r="C75" s="21"/>
      <c r="D75" s="21"/>
      <c r="E75" s="21"/>
      <c r="F75" s="33"/>
      <c r="G75" s="25"/>
      <c r="H75" s="21"/>
      <c r="I75" s="34"/>
      <c r="J75" s="21"/>
      <c r="K75" s="21"/>
      <c r="L75" s="21"/>
    </row>
    <row r="76" spans="1:12" s="29" customFormat="1" ht="10.199999999999999" x14ac:dyDescent="0.2">
      <c r="A76" s="21"/>
      <c r="B76" s="26"/>
      <c r="C76" s="21"/>
      <c r="D76" s="21"/>
      <c r="E76" s="21"/>
      <c r="F76" s="33"/>
      <c r="G76" s="23"/>
      <c r="H76" s="21"/>
      <c r="I76" s="34"/>
      <c r="J76" s="21"/>
      <c r="K76" s="21"/>
      <c r="L76" s="21"/>
    </row>
    <row r="77" spans="1:12" s="29" customFormat="1" ht="10.199999999999999" x14ac:dyDescent="0.2">
      <c r="A77" s="21"/>
      <c r="B77" s="21"/>
      <c r="C77" s="21"/>
      <c r="D77" s="21"/>
      <c r="E77" s="21"/>
      <c r="F77" s="33"/>
      <c r="G77" s="25"/>
      <c r="H77" s="21"/>
      <c r="I77" s="34"/>
      <c r="J77" s="21"/>
      <c r="K77" s="21"/>
      <c r="L77" s="21"/>
    </row>
    <row r="78" spans="1:12" s="29" customFormat="1" ht="10.199999999999999" x14ac:dyDescent="0.2">
      <c r="A78" s="21"/>
      <c r="B78" s="24"/>
      <c r="C78" s="21"/>
      <c r="D78" s="21"/>
      <c r="E78" s="21"/>
      <c r="F78" s="33"/>
      <c r="G78" s="23"/>
      <c r="H78" s="21"/>
      <c r="I78" s="34"/>
      <c r="J78" s="21"/>
      <c r="K78" s="21"/>
      <c r="L78" s="21"/>
    </row>
    <row r="79" spans="1:12" s="29" customFormat="1" ht="10.199999999999999" x14ac:dyDescent="0.2">
      <c r="A79" s="21"/>
      <c r="B79" s="24"/>
      <c r="C79" s="21"/>
      <c r="D79" s="21"/>
      <c r="E79" s="21"/>
      <c r="F79" s="33"/>
      <c r="G79" s="23"/>
      <c r="H79" s="21"/>
      <c r="I79" s="34"/>
      <c r="J79" s="21"/>
      <c r="K79" s="21"/>
      <c r="L79" s="21"/>
    </row>
    <row r="80" spans="1:12" s="29" customFormat="1" ht="10.199999999999999" x14ac:dyDescent="0.2">
      <c r="A80" s="21"/>
      <c r="B80" s="24"/>
      <c r="C80" s="21"/>
      <c r="D80" s="21"/>
      <c r="E80" s="21"/>
      <c r="F80" s="33"/>
      <c r="G80" s="23"/>
      <c r="H80" s="21"/>
      <c r="I80" s="34"/>
      <c r="J80" s="21"/>
      <c r="K80" s="21"/>
      <c r="L80" s="21"/>
    </row>
    <row r="81" spans="1:12" s="29" customFormat="1" ht="10.199999999999999" x14ac:dyDescent="0.2">
      <c r="A81" s="21"/>
      <c r="B81" s="24"/>
      <c r="C81" s="21"/>
      <c r="D81" s="21"/>
      <c r="E81" s="21"/>
      <c r="F81" s="33"/>
      <c r="G81" s="25"/>
      <c r="H81" s="21"/>
      <c r="I81" s="34"/>
      <c r="J81" s="21"/>
      <c r="K81" s="21"/>
      <c r="L81" s="21"/>
    </row>
    <row r="82" spans="1:12" s="29" customFormat="1" ht="10.199999999999999" x14ac:dyDescent="0.2">
      <c r="A82" s="21"/>
      <c r="B82" s="24"/>
      <c r="C82" s="21"/>
      <c r="D82" s="21"/>
      <c r="E82" s="21"/>
      <c r="F82" s="33"/>
      <c r="G82" s="25"/>
      <c r="H82" s="21"/>
      <c r="I82" s="34"/>
      <c r="J82" s="21"/>
      <c r="K82" s="21"/>
      <c r="L82" s="21"/>
    </row>
    <row r="83" spans="1:12" s="29" customFormat="1" ht="10.199999999999999" x14ac:dyDescent="0.2">
      <c r="A83" s="21"/>
      <c r="B83" s="24"/>
      <c r="C83" s="21"/>
      <c r="D83" s="21"/>
      <c r="E83" s="21"/>
      <c r="F83" s="33"/>
      <c r="G83" s="25"/>
      <c r="H83" s="21"/>
      <c r="I83" s="34"/>
      <c r="J83" s="21"/>
      <c r="K83" s="21"/>
      <c r="L83" s="21"/>
    </row>
    <row r="84" spans="1:12" s="29" customFormat="1" ht="10.199999999999999" x14ac:dyDescent="0.2">
      <c r="A84" s="21"/>
      <c r="B84" s="24"/>
      <c r="C84" s="21"/>
      <c r="D84" s="21"/>
      <c r="E84" s="21"/>
      <c r="F84" s="33"/>
      <c r="G84" s="25"/>
      <c r="H84" s="21"/>
      <c r="I84" s="34"/>
      <c r="J84" s="21"/>
      <c r="K84" s="21"/>
      <c r="L84" s="21"/>
    </row>
    <row r="85" spans="1:12" s="29" customFormat="1" ht="10.199999999999999" x14ac:dyDescent="0.2">
      <c r="A85" s="21"/>
      <c r="B85" s="24"/>
      <c r="C85" s="21"/>
      <c r="D85" s="21"/>
      <c r="E85" s="21"/>
      <c r="F85" s="33"/>
      <c r="G85" s="23"/>
      <c r="H85" s="21"/>
      <c r="I85" s="34"/>
      <c r="J85" s="21"/>
      <c r="K85" s="21"/>
      <c r="L85" s="21"/>
    </row>
    <row r="86" spans="1:12" s="29" customFormat="1" ht="10.199999999999999" x14ac:dyDescent="0.2">
      <c r="A86" s="21"/>
      <c r="B86" s="24"/>
      <c r="C86" s="21"/>
      <c r="D86" s="21"/>
      <c r="E86" s="21"/>
      <c r="F86" s="33"/>
      <c r="G86" s="23"/>
      <c r="H86" s="21"/>
      <c r="I86" s="34"/>
      <c r="J86" s="21"/>
      <c r="K86" s="21"/>
      <c r="L86" s="21"/>
    </row>
    <row r="87" spans="1:12" s="29" customFormat="1" ht="10.199999999999999" x14ac:dyDescent="0.2">
      <c r="A87" s="21"/>
      <c r="B87" s="21"/>
      <c r="C87" s="21"/>
      <c r="D87" s="21"/>
      <c r="E87" s="21"/>
      <c r="F87" s="33"/>
      <c r="G87" s="25"/>
      <c r="H87" s="21"/>
      <c r="I87" s="34"/>
      <c r="J87" s="21"/>
      <c r="K87" s="21"/>
      <c r="L87" s="21"/>
    </row>
    <row r="88" spans="1:12" s="29" customFormat="1" ht="10.199999999999999" x14ac:dyDescent="0.2">
      <c r="A88" s="21"/>
      <c r="B88" s="21"/>
      <c r="C88" s="21"/>
      <c r="D88" s="21"/>
      <c r="E88" s="21"/>
      <c r="F88" s="33"/>
      <c r="G88" s="25"/>
      <c r="H88" s="21"/>
      <c r="I88" s="34"/>
      <c r="J88" s="21"/>
      <c r="K88" s="21"/>
      <c r="L88" s="21"/>
    </row>
    <row r="89" spans="1:12" s="29" customFormat="1" ht="10.199999999999999" x14ac:dyDescent="0.2">
      <c r="A89" s="21"/>
      <c r="B89" s="21"/>
      <c r="C89" s="21"/>
      <c r="D89" s="21"/>
      <c r="E89" s="21"/>
      <c r="F89" s="33"/>
      <c r="G89" s="25"/>
      <c r="H89" s="21"/>
      <c r="I89" s="34"/>
      <c r="J89" s="21"/>
      <c r="K89" s="21"/>
      <c r="L89" s="21"/>
    </row>
    <row r="90" spans="1:12" s="29" customFormat="1" ht="10.199999999999999" x14ac:dyDescent="0.2">
      <c r="A90" s="21"/>
      <c r="B90" s="21"/>
      <c r="C90" s="21"/>
      <c r="D90" s="21"/>
      <c r="E90" s="21"/>
      <c r="F90" s="33"/>
      <c r="G90" s="23"/>
      <c r="H90" s="21"/>
      <c r="I90" s="34"/>
      <c r="J90" s="21"/>
      <c r="K90" s="21"/>
      <c r="L90" s="21"/>
    </row>
    <row r="91" spans="1:12" s="29" customFormat="1" ht="10.199999999999999" x14ac:dyDescent="0.2">
      <c r="A91" s="21"/>
      <c r="B91" s="21"/>
      <c r="C91" s="21"/>
      <c r="D91" s="21"/>
      <c r="E91" s="21"/>
      <c r="F91" s="33"/>
      <c r="G91" s="25"/>
      <c r="H91" s="21"/>
      <c r="I91" s="34"/>
      <c r="J91" s="21"/>
      <c r="K91" s="21"/>
      <c r="L91" s="21"/>
    </row>
    <row r="92" spans="1:12" s="29" customFormat="1" ht="10.199999999999999" x14ac:dyDescent="0.2">
      <c r="A92" s="21"/>
      <c r="B92" s="21"/>
      <c r="C92" s="21"/>
      <c r="D92" s="21"/>
      <c r="E92" s="21"/>
      <c r="F92" s="33"/>
      <c r="G92" s="25"/>
      <c r="H92" s="21"/>
      <c r="I92" s="34"/>
      <c r="J92" s="21"/>
      <c r="K92" s="21"/>
      <c r="L92" s="21"/>
    </row>
    <row r="93" spans="1:12" s="29" customFormat="1" ht="10.199999999999999" x14ac:dyDescent="0.2">
      <c r="A93" s="21"/>
      <c r="B93" s="21"/>
      <c r="C93" s="21"/>
      <c r="D93" s="21"/>
      <c r="E93" s="21"/>
      <c r="F93" s="33"/>
      <c r="G93" s="25"/>
      <c r="H93" s="21"/>
      <c r="I93" s="34"/>
      <c r="J93" s="21"/>
      <c r="K93" s="21"/>
      <c r="L93" s="21"/>
    </row>
    <row r="94" spans="1:12" s="29" customFormat="1" ht="10.199999999999999" x14ac:dyDescent="0.2">
      <c r="A94" s="21"/>
      <c r="B94" s="21"/>
      <c r="C94" s="21"/>
      <c r="D94" s="21"/>
      <c r="E94" s="21"/>
      <c r="F94" s="33"/>
      <c r="G94" s="25"/>
      <c r="H94" s="21"/>
      <c r="I94" s="34"/>
      <c r="J94" s="21"/>
      <c r="K94" s="21"/>
      <c r="L94" s="21"/>
    </row>
    <row r="95" spans="1:12" s="29" customFormat="1" ht="10.199999999999999" x14ac:dyDescent="0.2">
      <c r="A95" s="21"/>
      <c r="B95" s="21"/>
      <c r="C95" s="21"/>
      <c r="D95" s="21"/>
      <c r="E95" s="21"/>
      <c r="F95" s="33"/>
      <c r="G95" s="25"/>
      <c r="H95" s="21"/>
      <c r="I95" s="34"/>
      <c r="J95" s="21"/>
      <c r="K95" s="21"/>
      <c r="L95" s="21"/>
    </row>
    <row r="96" spans="1:12" s="29" customFormat="1" ht="10.199999999999999" x14ac:dyDescent="0.2">
      <c r="A96" s="21"/>
      <c r="B96" s="21"/>
      <c r="C96" s="21"/>
      <c r="D96" s="21"/>
      <c r="E96" s="21"/>
      <c r="F96" s="33"/>
      <c r="G96" s="25"/>
      <c r="H96" s="21"/>
      <c r="I96" s="34"/>
      <c r="J96" s="21"/>
      <c r="K96" s="21"/>
      <c r="L96" s="21"/>
    </row>
    <row r="97" spans="1:12" s="29" customFormat="1" ht="10.199999999999999" x14ac:dyDescent="0.2">
      <c r="A97" s="21"/>
      <c r="B97" s="21"/>
      <c r="C97" s="21"/>
      <c r="D97" s="21"/>
      <c r="E97" s="21"/>
      <c r="F97" s="33"/>
      <c r="G97" s="25"/>
      <c r="H97" s="21"/>
      <c r="I97" s="34"/>
      <c r="J97" s="21"/>
      <c r="K97" s="21"/>
      <c r="L97" s="21"/>
    </row>
    <row r="98" spans="1:12" s="29" customFormat="1" ht="10.199999999999999" x14ac:dyDescent="0.2">
      <c r="A98" s="21"/>
      <c r="B98" s="21"/>
      <c r="C98" s="21"/>
      <c r="D98" s="21"/>
      <c r="E98" s="21"/>
      <c r="F98" s="33"/>
      <c r="G98" s="25"/>
      <c r="H98" s="21"/>
      <c r="I98" s="34"/>
      <c r="J98" s="21"/>
      <c r="K98" s="21"/>
      <c r="L98" s="21"/>
    </row>
    <row r="99" spans="1:12" s="29" customFormat="1" ht="10.199999999999999" x14ac:dyDescent="0.2">
      <c r="A99" s="21"/>
      <c r="B99" s="21"/>
      <c r="C99" s="21"/>
      <c r="D99" s="21"/>
      <c r="E99" s="21"/>
      <c r="F99" s="33"/>
      <c r="G99" s="25"/>
      <c r="H99" s="21"/>
      <c r="I99" s="34"/>
      <c r="J99" s="21"/>
      <c r="K99" s="21"/>
      <c r="L99" s="21"/>
    </row>
    <row r="100" spans="1:12" s="29" customFormat="1" ht="10.199999999999999" x14ac:dyDescent="0.2">
      <c r="A100" s="21"/>
      <c r="B100" s="21"/>
      <c r="C100" s="21"/>
      <c r="D100" s="21"/>
      <c r="E100" s="21"/>
      <c r="F100" s="33"/>
      <c r="G100" s="25"/>
      <c r="H100" s="21"/>
      <c r="I100" s="34"/>
      <c r="J100" s="21"/>
      <c r="K100" s="21"/>
      <c r="L100" s="21"/>
    </row>
    <row r="101" spans="1:12" s="29" customFormat="1" ht="10.199999999999999" x14ac:dyDescent="0.2">
      <c r="A101" s="21"/>
      <c r="B101" s="21"/>
      <c r="C101" s="21"/>
      <c r="D101" s="21"/>
      <c r="E101" s="21"/>
      <c r="F101" s="33"/>
      <c r="G101" s="25"/>
      <c r="H101" s="21"/>
      <c r="I101" s="34"/>
      <c r="J101" s="21"/>
      <c r="K101" s="21"/>
      <c r="L101" s="21"/>
    </row>
    <row r="102" spans="1:12" s="29" customFormat="1" ht="10.199999999999999" x14ac:dyDescent="0.2">
      <c r="A102" s="21"/>
      <c r="B102" s="21"/>
      <c r="C102" s="21"/>
      <c r="D102" s="21"/>
      <c r="E102" s="21"/>
      <c r="F102" s="33"/>
      <c r="G102" s="25"/>
      <c r="H102" s="21"/>
      <c r="I102" s="34"/>
      <c r="J102" s="21"/>
      <c r="K102" s="21"/>
      <c r="L102" s="21"/>
    </row>
    <row r="103" spans="1:12" s="29" customFormat="1" ht="10.199999999999999" x14ac:dyDescent="0.2">
      <c r="A103" s="21"/>
      <c r="B103" s="21"/>
      <c r="C103" s="21"/>
      <c r="D103" s="21"/>
      <c r="E103" s="21"/>
      <c r="F103" s="33"/>
      <c r="G103" s="25"/>
      <c r="H103" s="21"/>
      <c r="I103" s="34"/>
      <c r="J103" s="21"/>
      <c r="K103" s="21"/>
      <c r="L103" s="21"/>
    </row>
    <row r="104" spans="1:12" s="29" customFormat="1" ht="10.199999999999999" x14ac:dyDescent="0.2">
      <c r="A104" s="21"/>
      <c r="B104" s="21"/>
      <c r="C104" s="21"/>
      <c r="D104" s="21"/>
      <c r="E104" s="21"/>
      <c r="F104" s="33"/>
      <c r="G104" s="25"/>
      <c r="H104" s="21"/>
      <c r="I104" s="34"/>
      <c r="J104" s="21"/>
      <c r="K104" s="21"/>
      <c r="L104" s="21"/>
    </row>
    <row r="105" spans="1:12" s="29" customFormat="1" ht="10.199999999999999" x14ac:dyDescent="0.2">
      <c r="A105" s="21"/>
      <c r="B105" s="21"/>
      <c r="C105" s="21"/>
      <c r="D105" s="21"/>
      <c r="E105" s="21"/>
      <c r="F105" s="33"/>
      <c r="G105" s="25"/>
      <c r="H105" s="21"/>
      <c r="I105" s="34"/>
      <c r="J105" s="21"/>
      <c r="K105" s="21"/>
      <c r="L105" s="21"/>
    </row>
    <row r="106" spans="1:12" s="29" customFormat="1" ht="10.199999999999999" x14ac:dyDescent="0.2">
      <c r="A106" s="21"/>
      <c r="B106" s="27"/>
      <c r="C106" s="21"/>
      <c r="D106" s="21"/>
      <c r="E106" s="21"/>
      <c r="F106" s="33"/>
      <c r="G106" s="21"/>
      <c r="H106" s="21"/>
      <c r="I106" s="21"/>
      <c r="J106" s="21"/>
      <c r="K106" s="21"/>
      <c r="L106" s="21"/>
    </row>
    <row r="107" spans="1:12" s="29" customFormat="1" ht="10.199999999999999" x14ac:dyDescent="0.2">
      <c r="A107" s="21"/>
      <c r="B107" s="27"/>
      <c r="C107" s="21"/>
      <c r="D107" s="21"/>
      <c r="E107" s="21"/>
      <c r="F107" s="33"/>
      <c r="G107" s="21"/>
      <c r="H107" s="21"/>
      <c r="I107" s="21"/>
      <c r="J107" s="21"/>
      <c r="K107" s="21"/>
      <c r="L107" s="21"/>
    </row>
    <row r="108" spans="1:12" s="29" customFormat="1" ht="10.199999999999999" x14ac:dyDescent="0.2">
      <c r="A108" s="21"/>
      <c r="B108" s="21"/>
      <c r="C108" s="21"/>
      <c r="D108" s="21"/>
      <c r="E108" s="21"/>
      <c r="F108" s="33"/>
      <c r="G108" s="25"/>
      <c r="H108" s="25"/>
      <c r="I108" s="34"/>
      <c r="J108" s="21"/>
      <c r="K108" s="21"/>
      <c r="L108" s="21"/>
    </row>
    <row r="109" spans="1:12" s="29" customFormat="1" ht="10.199999999999999" x14ac:dyDescent="0.2">
      <c r="A109" s="21"/>
      <c r="B109" s="21"/>
      <c r="C109" s="21"/>
      <c r="D109" s="21"/>
      <c r="E109" s="21"/>
      <c r="F109" s="33"/>
      <c r="G109" s="25"/>
      <c r="H109" s="25"/>
      <c r="I109" s="34"/>
      <c r="J109" s="21"/>
      <c r="K109" s="21"/>
      <c r="L109" s="21"/>
    </row>
    <row r="110" spans="1:12" s="29" customFormat="1" ht="10.199999999999999" x14ac:dyDescent="0.2">
      <c r="A110" s="21"/>
      <c r="B110" s="21"/>
      <c r="C110" s="21"/>
      <c r="D110" s="21"/>
      <c r="E110" s="21"/>
      <c r="F110" s="33"/>
      <c r="G110" s="25"/>
      <c r="H110" s="25"/>
      <c r="I110" s="34"/>
      <c r="J110" s="21"/>
      <c r="K110" s="21"/>
      <c r="L110" s="21"/>
    </row>
    <row r="111" spans="1:12" s="29" customFormat="1" ht="10.199999999999999" x14ac:dyDescent="0.2">
      <c r="A111" s="21"/>
      <c r="B111" s="21"/>
      <c r="C111" s="21"/>
      <c r="D111" s="21"/>
      <c r="E111" s="21"/>
      <c r="F111" s="33"/>
      <c r="G111" s="25"/>
      <c r="H111" s="25"/>
      <c r="I111" s="34"/>
      <c r="J111" s="21"/>
      <c r="K111" s="21"/>
      <c r="L111" s="21"/>
    </row>
    <row r="112" spans="1:12" s="29" customFormat="1" ht="10.199999999999999" x14ac:dyDescent="0.2">
      <c r="A112" s="21"/>
      <c r="B112" s="21"/>
      <c r="C112" s="21"/>
      <c r="D112" s="21"/>
      <c r="E112" s="21"/>
      <c r="F112" s="33"/>
      <c r="G112" s="25"/>
      <c r="H112" s="25"/>
      <c r="I112" s="34"/>
      <c r="J112" s="21"/>
      <c r="K112" s="21"/>
      <c r="L112" s="21"/>
    </row>
    <row r="113" spans="1:12" s="29" customFormat="1" ht="10.199999999999999" x14ac:dyDescent="0.2">
      <c r="A113" s="21"/>
      <c r="B113" s="21"/>
      <c r="C113" s="21"/>
      <c r="D113" s="21"/>
      <c r="E113" s="21"/>
      <c r="F113" s="33"/>
      <c r="G113" s="25"/>
      <c r="H113" s="25"/>
      <c r="I113" s="34"/>
      <c r="J113" s="21"/>
      <c r="K113" s="21"/>
      <c r="L113" s="21"/>
    </row>
    <row r="114" spans="1:12" s="29" customFormat="1" ht="10.199999999999999" x14ac:dyDescent="0.2">
      <c r="A114" s="21"/>
      <c r="B114" s="21"/>
      <c r="C114" s="21"/>
      <c r="D114" s="21"/>
      <c r="E114" s="21"/>
      <c r="F114" s="33"/>
      <c r="G114" s="25"/>
      <c r="H114" s="25"/>
      <c r="I114" s="34"/>
      <c r="J114" s="21"/>
      <c r="K114" s="21"/>
      <c r="L114" s="21"/>
    </row>
    <row r="115" spans="1:12" s="29" customFormat="1" ht="10.199999999999999" x14ac:dyDescent="0.2">
      <c r="A115" s="21"/>
      <c r="B115" s="21"/>
      <c r="C115" s="21"/>
      <c r="D115" s="21"/>
      <c r="E115" s="21"/>
      <c r="F115" s="33"/>
      <c r="G115" s="25"/>
      <c r="H115" s="25"/>
      <c r="I115" s="34"/>
      <c r="J115" s="21"/>
      <c r="K115" s="21"/>
      <c r="L115" s="21"/>
    </row>
    <row r="116" spans="1:12" s="29" customFormat="1" ht="10.199999999999999" x14ac:dyDescent="0.2">
      <c r="A116" s="21"/>
      <c r="B116" s="21"/>
      <c r="C116" s="21"/>
      <c r="D116" s="21"/>
      <c r="E116" s="21"/>
      <c r="F116" s="33"/>
      <c r="G116" s="25"/>
      <c r="H116" s="25"/>
      <c r="I116" s="34"/>
      <c r="J116" s="21"/>
      <c r="K116" s="21"/>
      <c r="L116" s="21"/>
    </row>
    <row r="117" spans="1:12" s="29" customFormat="1" ht="10.199999999999999" x14ac:dyDescent="0.2">
      <c r="A117" s="21"/>
      <c r="B117" s="21"/>
      <c r="C117" s="21"/>
      <c r="D117" s="21"/>
      <c r="E117" s="21"/>
      <c r="F117" s="33"/>
      <c r="G117" s="25"/>
      <c r="H117" s="25"/>
      <c r="I117" s="34"/>
      <c r="J117" s="21"/>
      <c r="K117" s="21"/>
      <c r="L117" s="21"/>
    </row>
    <row r="118" spans="1:12" s="29" customFormat="1" ht="10.199999999999999" x14ac:dyDescent="0.2">
      <c r="A118" s="21"/>
      <c r="B118" s="21"/>
      <c r="C118" s="24"/>
      <c r="D118" s="21"/>
      <c r="E118" s="21"/>
      <c r="F118" s="33"/>
      <c r="G118" s="25"/>
      <c r="H118" s="25"/>
      <c r="I118" s="34"/>
      <c r="J118" s="21"/>
      <c r="K118" s="21"/>
      <c r="L118" s="21"/>
    </row>
    <row r="119" spans="1:12" s="29" customFormat="1" ht="10.199999999999999" x14ac:dyDescent="0.2">
      <c r="A119" s="21"/>
      <c r="B119" s="21"/>
      <c r="C119" s="24"/>
      <c r="D119" s="21"/>
      <c r="E119" s="21"/>
      <c r="F119" s="33"/>
      <c r="G119" s="25"/>
      <c r="H119" s="25"/>
      <c r="I119" s="34"/>
      <c r="J119" s="21"/>
      <c r="K119" s="21"/>
      <c r="L119" s="21"/>
    </row>
    <row r="120" spans="1:12" s="29" customFormat="1" ht="10.199999999999999" x14ac:dyDescent="0.2">
      <c r="A120" s="21"/>
      <c r="B120" s="21"/>
      <c r="C120" s="24"/>
      <c r="D120" s="21"/>
      <c r="E120" s="21"/>
      <c r="F120" s="33"/>
      <c r="G120" s="25"/>
      <c r="H120" s="25"/>
      <c r="I120" s="34"/>
      <c r="J120" s="21"/>
      <c r="K120" s="21"/>
      <c r="L120" s="21"/>
    </row>
    <row r="121" spans="1:12" s="29" customFormat="1" ht="10.199999999999999" x14ac:dyDescent="0.2">
      <c r="A121" s="21"/>
      <c r="B121" s="21"/>
      <c r="C121" s="21"/>
      <c r="D121" s="21"/>
      <c r="E121" s="21"/>
      <c r="F121" s="33"/>
      <c r="G121" s="25"/>
      <c r="H121" s="25"/>
      <c r="I121" s="34"/>
      <c r="J121" s="21"/>
      <c r="K121" s="21"/>
      <c r="L121" s="21"/>
    </row>
    <row r="122" spans="1:12" s="29" customFormat="1" ht="10.199999999999999" x14ac:dyDescent="0.2">
      <c r="A122" s="21"/>
      <c r="B122" s="21"/>
      <c r="C122" s="21"/>
      <c r="D122" s="21"/>
      <c r="E122" s="21"/>
      <c r="F122" s="33"/>
      <c r="G122" s="25"/>
      <c r="H122" s="25"/>
      <c r="I122" s="34"/>
      <c r="J122" s="21"/>
      <c r="K122" s="21"/>
      <c r="L122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0"/>
  <sheetViews>
    <sheetView workbookViewId="0">
      <selection activeCell="M4" sqref="M4"/>
    </sheetView>
  </sheetViews>
  <sheetFormatPr baseColWidth="10" defaultRowHeight="10.199999999999999" x14ac:dyDescent="0.2"/>
  <cols>
    <col min="1" max="7" width="11.5546875" style="21"/>
    <col min="8" max="8" width="5.6640625" style="21" bestFit="1" customWidth="1"/>
    <col min="9" max="9" width="11.33203125" style="21" bestFit="1" customWidth="1"/>
    <col min="10" max="10" width="11.5546875" style="29"/>
    <col min="11" max="11" width="18.44140625" style="29" bestFit="1" customWidth="1"/>
    <col min="12" max="12" width="15" style="29" bestFit="1" customWidth="1"/>
    <col min="13" max="16384" width="11.5546875" style="29"/>
  </cols>
  <sheetData>
    <row r="1" spans="1:14" x14ac:dyDescent="0.2">
      <c r="A1" s="29"/>
      <c r="B1" s="29"/>
      <c r="C1" s="29"/>
      <c r="D1" s="29"/>
      <c r="E1" s="29"/>
      <c r="F1" s="29"/>
      <c r="G1" s="29"/>
      <c r="H1" s="29"/>
      <c r="I1" s="29"/>
      <c r="K1" s="35" t="s">
        <v>13</v>
      </c>
      <c r="L1" s="35" t="s">
        <v>14</v>
      </c>
      <c r="M1" s="29" t="s">
        <v>53</v>
      </c>
    </row>
    <row r="2" spans="1:14" x14ac:dyDescent="0.2">
      <c r="A2" s="39" t="s">
        <v>22</v>
      </c>
      <c r="B2" s="40" t="s">
        <v>19</v>
      </c>
      <c r="C2" s="39" t="s">
        <v>1</v>
      </c>
      <c r="D2" s="39" t="s">
        <v>2</v>
      </c>
      <c r="E2" s="39" t="s">
        <v>55</v>
      </c>
      <c r="F2" s="39" t="s">
        <v>56</v>
      </c>
      <c r="G2" s="39" t="s">
        <v>53</v>
      </c>
      <c r="H2" s="39" t="s">
        <v>54</v>
      </c>
      <c r="I2" s="39" t="s">
        <v>57</v>
      </c>
      <c r="K2" s="37" t="str">
        <f>IF(IFERROR(INDEX($A$3:$A$1048576,MATCH(0,INDEX(COUNTIF($K$1:K1,$A$3:$A$1048576),),))," ")=0,"",IFERROR(INDEX($A$3:$A$1048576,MATCH(0,INDEX(COUNTIF($K$1:K1,$A$3:$A$1048576),),))," "))</f>
        <v>ABC-123</v>
      </c>
      <c r="L2" s="36">
        <f>SUMPRODUCT(MAX(($A$3:$A$1048576=K2)*$F$3:$F$1048576))</f>
        <v>42735</v>
      </c>
      <c r="M2" s="60"/>
    </row>
    <row r="3" spans="1:14" x14ac:dyDescent="0.2">
      <c r="A3" s="59" t="s">
        <v>60</v>
      </c>
      <c r="E3" s="41">
        <v>41640</v>
      </c>
      <c r="F3" s="41">
        <v>42004</v>
      </c>
      <c r="G3" s="59" t="s">
        <v>58</v>
      </c>
      <c r="H3" s="38">
        <f>IF(IFERROR($F$3:$F$1048576-$E$3:$E$1048576,0)=0,"",$F$3:$F$1048576-$E$3:$E$1048576)</f>
        <v>364</v>
      </c>
      <c r="I3" s="38">
        <f ca="1">IF(Tabla1[[#This Row],[Días]]="","",-TODAY()+$F$3:$F$1048576)</f>
        <v>-709</v>
      </c>
      <c r="K3" s="37" t="str">
        <f>IF(IFERROR(INDEX($A$3:$A$103,MATCH(0,INDEX(COUNTIF($K$1:K2,$A$3:$A$103),),))," ")=0,"",IFERROR(INDEX($A$3:$A$103,MATCH(0,INDEX(COUNTIF($K$1:K2,$A$3:$A$103),),))," "))</f>
        <v>DFG-456</v>
      </c>
      <c r="L3" s="36">
        <f>SUMPRODUCT(MAX(($A$3:$A$103=K3)*$F$3:$F$103))</f>
        <v>42735</v>
      </c>
      <c r="M3" s="61"/>
    </row>
    <row r="4" spans="1:14" x14ac:dyDescent="0.2">
      <c r="A4" s="21" t="s">
        <v>61</v>
      </c>
      <c r="E4" s="41">
        <v>42492</v>
      </c>
      <c r="F4" s="41">
        <v>42735</v>
      </c>
      <c r="G4" s="21" t="s">
        <v>71</v>
      </c>
      <c r="H4" s="38">
        <f>IF(IFERROR($F$3:$F$1048576-$E$3:$E$1048576,0)=0,"",$F$3:$F$1048576-$E$3:$E$1048576)</f>
        <v>243</v>
      </c>
      <c r="I4" s="38">
        <f ca="1">IF(Tabla1[[#This Row],[Días]]="","",-TODAY()+$F$3:$F$1048576)</f>
        <v>22</v>
      </c>
      <c r="K4" s="37" t="str">
        <f>IF(IFERROR(INDEX($A$3:$A$103,MATCH(0,INDEX(COUNTIF($K$1:K3,$A$3:$A$103),),))," ")=0,"",IFERROR(INDEX($A$3:$A$103,MATCH(0,INDEX(COUNTIF($K$1:K3,$A$3:$A$103),),))," "))</f>
        <v>FG-0002</v>
      </c>
      <c r="L4" s="36">
        <f>SUMPRODUCT(MAX(($A$3:$A$103=K4)*$F$3:$F$103))</f>
        <v>42650</v>
      </c>
      <c r="M4" s="61"/>
    </row>
    <row r="5" spans="1:14" x14ac:dyDescent="0.2">
      <c r="A5" s="59" t="s">
        <v>60</v>
      </c>
      <c r="E5" s="41">
        <v>42005</v>
      </c>
      <c r="F5" s="41">
        <v>42369</v>
      </c>
      <c r="G5" s="59" t="s">
        <v>70</v>
      </c>
      <c r="H5" s="38">
        <f>IF(IFERROR($F$3:$F$1048576-$E$3:$E$1048576,0)=0,"",$F$3:$F$1048576-$E$3:$E$1048576)</f>
        <v>364</v>
      </c>
      <c r="I5" s="38">
        <f ca="1">IF(Tabla1[[#This Row],[Días]]="","",-TODAY()+$F$3:$F$1048576)</f>
        <v>-344</v>
      </c>
      <c r="K5" s="37" t="str">
        <f>IF(IFERROR(INDEX($A$3:$A$103,MATCH(0,INDEX(COUNTIF($K$1:K4,$A$3:$A$103),),))," ")=0,"",IFERROR(INDEX($A$3:$A$103,MATCH(0,INDEX(COUNTIF($K$1:K4,$A$3:$A$103),),))," "))</f>
        <v>GHJ-856</v>
      </c>
      <c r="L5" s="36">
        <f>IFERROR(SUMPRODUCT(MAX(($A$3:$A$103=K5)*$F$3:$F$103)), " ")</f>
        <v>42712</v>
      </c>
      <c r="M5" s="62"/>
    </row>
    <row r="6" spans="1:14" x14ac:dyDescent="0.2">
      <c r="A6" s="21" t="s">
        <v>63</v>
      </c>
      <c r="E6" s="41">
        <v>42370</v>
      </c>
      <c r="F6" s="41">
        <v>42650</v>
      </c>
      <c r="G6" s="21" t="s">
        <v>71</v>
      </c>
      <c r="H6" s="38">
        <f>IF(IFERROR($F$3:$F$1048576-$E$3:$E$1048576,0)=0,"",$F$3:$F$1048576-$E$3:$E$1048576)</f>
        <v>280</v>
      </c>
      <c r="I6" s="38">
        <f ca="1">IF(Tabla1[[#This Row],[Días]]="","",-TODAY()+$F$3:$F$1048576)</f>
        <v>-63</v>
      </c>
      <c r="K6" s="37" t="str">
        <f>IF(IFERROR(INDEX($A$3:$A$103,MATCH(0,INDEX(COUNTIF($K$1:K5,$A$3:$A$103),),))," ")=0,"",IFERROR(INDEX($A$3:$A$103,MATCH(0,INDEX(COUNTIF($K$1:K5,$A$3:$A$103),),))," "))</f>
        <v>RTY-653</v>
      </c>
      <c r="L6" s="36">
        <f>IFERROR(SUMPRODUCT(MAX(($A$3:$A$103=K6)*$F$3:$F$103)), " ")</f>
        <v>42886</v>
      </c>
      <c r="M6" s="61"/>
    </row>
    <row r="7" spans="1:14" x14ac:dyDescent="0.2">
      <c r="A7" s="21" t="s">
        <v>64</v>
      </c>
      <c r="E7" s="41">
        <v>42370</v>
      </c>
      <c r="F7" s="41">
        <v>42712</v>
      </c>
      <c r="G7" s="21" t="s">
        <v>58</v>
      </c>
      <c r="H7" s="38">
        <f>IF(IFERROR($F$3:$F$1048576-$E$3:$E$1048576,0)=0,"",$F$3:$F$1048576-$E$3:$E$1048576)</f>
        <v>342</v>
      </c>
      <c r="I7" s="38">
        <f ca="1">IF(Tabla1[[#This Row],[Días]]="","",-TODAY()+$F$3:$F$1048576)</f>
        <v>-1</v>
      </c>
      <c r="K7" s="37" t="str">
        <f>IF(IFERROR(INDEX($A$3:$A$103,MATCH(0,INDEX(COUNTIF($K$1:K6,$A$3:$A$103),),))," ")=0,"",IFERROR(INDEX($A$3:$A$103,MATCH(0,INDEX(COUNTIF($K$1:K6,$A$3:$A$103),),))," "))</f>
        <v/>
      </c>
      <c r="L7" s="36" t="str">
        <f>IF(SUMPRODUCT(MAX(($A$3:$A$103=K7)*$F$3:$F$103))=0,"",SUMPRODUCT(MAX(($A$3:$A$103=K7)*$F$3:$F$103)))</f>
        <v/>
      </c>
    </row>
    <row r="8" spans="1:14" x14ac:dyDescent="0.2">
      <c r="A8" s="59" t="s">
        <v>60</v>
      </c>
      <c r="E8" s="41">
        <v>42370</v>
      </c>
      <c r="F8" s="41">
        <v>42735</v>
      </c>
      <c r="G8" s="59" t="s">
        <v>59</v>
      </c>
      <c r="H8" s="38">
        <f>IF(IFERROR($F$3:$F$1048576-$E$3:$E$1048576,0)=0,"",$F$3:$F$1048576-$E$3:$E$1048576)</f>
        <v>365</v>
      </c>
      <c r="I8" s="38">
        <f ca="1">IF(Tabla1[[#This Row],[Días]]="","",-TODAY()+$F$3:$F$1048576)</f>
        <v>22</v>
      </c>
      <c r="K8" s="37" t="str">
        <f>IF(IFERROR(INDEX($A$3:$A$103,MATCH(0,INDEX(COUNTIF($K$1:K7,$A$3:$A$103),),))," ")=0,"",IFERROR(INDEX($A$3:$A$103,MATCH(0,INDEX(COUNTIF($K$1:K7,$A$3:$A$103),),))," "))</f>
        <v/>
      </c>
      <c r="L8" s="36" t="str">
        <f>IF(SUMPRODUCT(MAX(($A$3:$A$103=K8)*$F$3:$F$103))=0,"",SUMPRODUCT(MAX(($A$3:$A$103=K8)*$F$3:$F$103)))</f>
        <v/>
      </c>
    </row>
    <row r="9" spans="1:14" x14ac:dyDescent="0.2">
      <c r="A9" s="21" t="s">
        <v>65</v>
      </c>
      <c r="E9" s="41">
        <v>42370</v>
      </c>
      <c r="F9" s="41">
        <v>42886</v>
      </c>
      <c r="G9" s="21" t="s">
        <v>58</v>
      </c>
      <c r="H9" s="38">
        <f>IF(IFERROR($F$3:$F$1048576-$E$3:$E$1048576,0)=0,"",$F$3:$F$1048576-$E$3:$E$1048576)</f>
        <v>516</v>
      </c>
      <c r="I9" s="38">
        <f ca="1">IF(Tabla1[[#This Row],[Días]]="","",-TODAY()+$F$3:$F$1048576)</f>
        <v>173</v>
      </c>
      <c r="M9" s="36"/>
    </row>
    <row r="10" spans="1:14" x14ac:dyDescent="0.2">
      <c r="E10" s="41"/>
      <c r="F10" s="41"/>
      <c r="H10" s="38" t="str">
        <f>IF(IFERROR($F$3:$F$1048576-$E$3:$E$1048576,0)=0,"",$F$3:$F$1048576-$E$3:$E$1048576)</f>
        <v/>
      </c>
      <c r="I10" s="38" t="str">
        <f ca="1">IF(Tabla1[[#This Row],[Días]]="","",-TODAY()+$F$3:$F$1048576)</f>
        <v/>
      </c>
      <c r="M10" s="36" t="str">
        <f>IF(F3:F23=L2,ROW($F$3:$F$23),"")</f>
        <v/>
      </c>
      <c r="N10" s="3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Vencimiento - SOAT</vt:lpstr>
      <vt:lpstr>Data de Vehículos</vt:lpstr>
      <vt:lpstr>Hoja de Trabajo</vt:lpstr>
      <vt:lpstr>LISTA</vt:lpstr>
      <vt:lpstr>Reg.Placa</vt:lpstr>
      <vt:lpstr>venci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Mori</dc:creator>
  <cp:lastModifiedBy>Pedro Hernández</cp:lastModifiedBy>
  <dcterms:created xsi:type="dcterms:W3CDTF">2016-12-01T21:27:30Z</dcterms:created>
  <dcterms:modified xsi:type="dcterms:W3CDTF">2016-12-09T17:31:20Z</dcterms:modified>
</cp:coreProperties>
</file>