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8010"/>
  </bookViews>
  <sheets>
    <sheet name="Hoja1" sheetId="1" r:id="rId1"/>
  </sheets>
  <calcPr calcId="145621"/>
  <pivotCaches>
    <pivotCache cacheId="7" r:id="rId2"/>
  </pivotCaches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<sst xmlns="http://schemas.openxmlformats.org/spreadsheetml/2006/main" count="5" uniqueCount="5">
  <si>
    <t>Suma de Cantidad en kilos</t>
  </si>
  <si>
    <t>Total general</t>
  </si>
  <si>
    <t>SALDOS</t>
  </si>
  <si>
    <t>saldo inicial producto</t>
  </si>
  <si>
    <t>fecha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</si>
</sst>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decovent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" refreshedDate="42162.32498229167" createdVersion="4" refreshedVersion="4" minRefreshableVersion="3" recordCount="191">
  <cacheSource type="worksheet">
    <worksheetSource ref="A1:H192" sheet="w2" r:id="rId2"/>
  </cacheSource>
  <cacheFields count="8">
    <cacheField name="Año" numFmtId="0">
      <sharedItems containsSemiMixedTypes="0" containsString="0" containsNumber="1" containsInteger="1" minValue="2015" maxValue="2015" count="1">
        <n v="2015"/>
      </sharedItems>
    </cacheField>
    <cacheField name="Mes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Numero factura" numFmtId="0">
      <sharedItems containsSemiMixedTypes="0" containsString="0" containsNumber="1" containsInteger="1" minValue="9881" maxValue="23574"/>
    </cacheField>
    <cacheField name="Fecha venta" numFmtId="16">
      <sharedItems containsSemiMixedTypes="0" containsNonDate="0" containsDate="1" containsString="0" containsMixedTypes="1" minDate="2015-01-05T00:00:00" maxDate="1900-01-06T07:49:04" count="134">
        <d v="2015-01-05T00:00:00"/>
        <d v="2015-01-07T00:00:00"/>
        <d v="2015-01-09T00:00:00"/>
        <d v="2015-01-12T00:00:00"/>
        <d v="2015-01-13T00:00:00"/>
        <d v="2015-01-14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6T00:00:00"/>
        <d v="2015-02-17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3T00:00:00"/>
        <d v="2015-03-05T00:00:00"/>
        <d v="2015-03-18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7T00:00:00"/>
        <d v="2015-04-08T00:00:00"/>
        <d v="2015-04-09T00:00:00"/>
        <d v="2015-04-10T00:00:00"/>
        <d v="2015-04-14T00:00:00"/>
        <d v="2015-04-20T00:00:00"/>
        <d v="2015-04-21T00:00:00"/>
        <d v="2015-04-22T00:00:00"/>
        <d v="2015-04-23T00:00:00"/>
        <d v="2015-04-28T00:00:00"/>
        <d v="2015-04-29T00:00:00"/>
        <d v="2015-04-30T00:00:00"/>
        <d v="2015-05-06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2T00:00:00"/>
        <n v="42023" u="1"/>
        <n v="42094" u="1"/>
        <n v="42114" u="1"/>
        <n v="42083" u="1"/>
        <n v="42032" u="1"/>
        <n v="42103" u="1"/>
        <n v="42052" u="1"/>
        <n v="42123" u="1"/>
        <n v="42143" u="1"/>
        <n v="42041" u="1"/>
        <n v="42061" u="1"/>
        <n v="42132" u="1"/>
        <n v="42081" u="1"/>
        <n v="42030" u="1"/>
        <n v="42101" u="1"/>
        <n v="42090" u="1"/>
        <n v="42039" u="1"/>
        <n v="42059" u="1"/>
        <n v="42130" u="1"/>
        <n v="42068" u="1"/>
        <n v="42139" u="1"/>
        <n v="42017" u="1"/>
        <n v="42088" u="1"/>
        <n v="42037" u="1"/>
        <n v="42108" u="1"/>
        <n v="42026" u="1"/>
        <n v="42046" u="1"/>
        <n v="42117" u="1"/>
        <n v="42066" u="1"/>
        <n v="42137" u="1"/>
        <n v="42086" u="1"/>
        <n v="42055" u="1"/>
        <n v="42146" u="1"/>
        <n v="42024" u="1"/>
        <n v="42044" u="1"/>
        <n v="42115" u="1"/>
        <n v="42135" u="1"/>
        <n v="42013" u="1"/>
        <n v="42033" u="1"/>
        <n v="42104" u="1"/>
        <n v="42124" u="1"/>
        <n v="42093" u="1"/>
        <n v="42062" u="1"/>
        <n v="42011" u="1"/>
        <n v="42031" u="1"/>
        <n v="42102" u="1"/>
        <n v="42051" u="1"/>
        <n v="42122" u="1"/>
        <n v="42142" u="1"/>
        <n v="42040" u="1"/>
        <n v="42060" u="1"/>
        <n v="42009" u="1"/>
        <n v="42018" u="1"/>
        <n v="42089" u="1"/>
        <n v="42038" u="1"/>
        <n v="42058" u="1"/>
        <n v="42027" u="1"/>
        <n v="42047" u="1"/>
        <n v="42138" u="1"/>
        <n v="42016" u="1"/>
        <n v="42087" u="1"/>
        <n v="42025" u="1"/>
        <n v="42045" u="1"/>
        <n v="42116" u="1"/>
        <n v="42136" u="1"/>
        <n v="42034" u="1"/>
        <n v="42054" u="1"/>
      </sharedItems>
    </cacheField>
    <cacheField name="U/M" numFmtId="0">
      <sharedItems/>
    </cacheField>
    <cacheField name="Bd." numFmtId="0">
      <sharedItems count="1">
        <s v="W2"/>
      </sharedItems>
    </cacheField>
    <cacheField name="Cantidad en kilos" numFmtId="0">
      <sharedItems containsSemiMixedTypes="0" containsString="0" containsNumber="1" minValue="-19740" maxValue="30240"/>
    </cacheField>
    <cacheField name="SALDOS" numFmtId="0">
      <sharedItems containsSemiMixedTypes="0" containsString="0" containsNumber="1" minValue="15344541.699999999" maxValue="1699700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n v="18114"/>
    <x v="0"/>
    <s v="KG"/>
    <x v="0"/>
    <n v="3000"/>
    <n v="16997000"/>
  </r>
  <r>
    <x v="0"/>
    <x v="0"/>
    <n v="18158"/>
    <x v="0"/>
    <s v="KG"/>
    <x v="0"/>
    <n v="13007.1"/>
    <n v="16983992.899999999"/>
  </r>
  <r>
    <x v="0"/>
    <x v="0"/>
    <n v="18218"/>
    <x v="1"/>
    <s v="KG"/>
    <x v="0"/>
    <n v="5000"/>
    <n v="16978992.899999999"/>
  </r>
  <r>
    <x v="0"/>
    <x v="0"/>
    <n v="18219"/>
    <x v="1"/>
    <s v="KG"/>
    <x v="0"/>
    <n v="5000"/>
    <n v="16973992.899999999"/>
  </r>
  <r>
    <x v="0"/>
    <x v="0"/>
    <n v="18220"/>
    <x v="1"/>
    <s v="KG"/>
    <x v="0"/>
    <n v="5000"/>
    <n v="16968992.899999999"/>
  </r>
  <r>
    <x v="0"/>
    <x v="0"/>
    <n v="18359"/>
    <x v="2"/>
    <s v="KG"/>
    <x v="0"/>
    <n v="5000"/>
    <n v="16963992.899999999"/>
  </r>
  <r>
    <x v="0"/>
    <x v="0"/>
    <n v="18360"/>
    <x v="2"/>
    <s v="KG"/>
    <x v="0"/>
    <n v="2000"/>
    <n v="16961992.899999999"/>
  </r>
  <r>
    <x v="0"/>
    <x v="0"/>
    <n v="18398"/>
    <x v="2"/>
    <s v="kgs"/>
    <x v="0"/>
    <n v="9000"/>
    <n v="16952992.899999999"/>
  </r>
  <r>
    <x v="0"/>
    <x v="0"/>
    <n v="18399"/>
    <x v="2"/>
    <s v="KG"/>
    <x v="0"/>
    <n v="6580"/>
    <n v="16946412.899999999"/>
  </r>
  <r>
    <x v="0"/>
    <x v="0"/>
    <n v="18455"/>
    <x v="3"/>
    <s v="kgs"/>
    <x v="0"/>
    <n v="17500"/>
    <n v="16928912.899999999"/>
  </r>
  <r>
    <x v="0"/>
    <x v="0"/>
    <n v="18495"/>
    <x v="4"/>
    <s v="KG"/>
    <x v="0"/>
    <n v="10000"/>
    <n v="16918912.899999999"/>
  </r>
  <r>
    <x v="0"/>
    <x v="0"/>
    <n v="18495"/>
    <x v="4"/>
    <s v="kgs"/>
    <x v="0"/>
    <n v="5000"/>
    <n v="16913912.899999999"/>
  </r>
  <r>
    <x v="0"/>
    <x v="0"/>
    <n v="18555"/>
    <x v="5"/>
    <s v="kgs"/>
    <x v="0"/>
    <n v="2000"/>
    <n v="16911912.899999999"/>
  </r>
  <r>
    <x v="0"/>
    <x v="0"/>
    <n v="18555"/>
    <x v="5"/>
    <s v="kgs"/>
    <x v="0"/>
    <n v="2400"/>
    <n v="16909512.899999999"/>
  </r>
  <r>
    <x v="0"/>
    <x v="0"/>
    <n v="18560"/>
    <x v="5"/>
    <s v="KG"/>
    <x v="0"/>
    <n v="5000"/>
    <n v="16904512.899999999"/>
  </r>
  <r>
    <x v="0"/>
    <x v="0"/>
    <n v="18561"/>
    <x v="5"/>
    <s v="KG"/>
    <x v="0"/>
    <n v="5000"/>
    <n v="16899512.899999999"/>
  </r>
  <r>
    <x v="0"/>
    <x v="0"/>
    <n v="18583"/>
    <x v="5"/>
    <s v="KG"/>
    <x v="0"/>
    <n v="5000"/>
    <n v="16894512.899999999"/>
  </r>
  <r>
    <x v="0"/>
    <x v="0"/>
    <n v="18713"/>
    <x v="6"/>
    <s v="KG"/>
    <x v="0"/>
    <n v="6580"/>
    <n v="16887932.899999999"/>
  </r>
  <r>
    <x v="0"/>
    <x v="0"/>
    <n v="18747"/>
    <x v="6"/>
    <s v="kgs"/>
    <x v="0"/>
    <n v="14400"/>
    <n v="16873532.899999999"/>
  </r>
  <r>
    <x v="0"/>
    <x v="0"/>
    <n v="18759"/>
    <x v="6"/>
    <s v="KG"/>
    <x v="0"/>
    <n v="9000"/>
    <n v="16864532.899999999"/>
  </r>
  <r>
    <x v="0"/>
    <x v="0"/>
    <n v="18799"/>
    <x v="7"/>
    <s v="kgs"/>
    <x v="0"/>
    <n v="14400"/>
    <n v="16850132.899999999"/>
  </r>
  <r>
    <x v="0"/>
    <x v="0"/>
    <n v="9881"/>
    <x v="8"/>
    <s v="kgs"/>
    <x v="0"/>
    <n v="-2000"/>
    <n v="16852132.899999999"/>
  </r>
  <r>
    <x v="0"/>
    <x v="0"/>
    <n v="9882"/>
    <x v="8"/>
    <s v="kgs"/>
    <x v="0"/>
    <n v="-2400"/>
    <n v="16854532.899999999"/>
  </r>
  <r>
    <x v="0"/>
    <x v="0"/>
    <n v="18838"/>
    <x v="8"/>
    <s v="kgs"/>
    <x v="0"/>
    <n v="9000"/>
    <n v="16845532.899999999"/>
  </r>
  <r>
    <x v="0"/>
    <x v="0"/>
    <n v="18954"/>
    <x v="9"/>
    <s v="KG"/>
    <x v="0"/>
    <n v="10000"/>
    <n v="16835532.899999999"/>
  </r>
  <r>
    <x v="0"/>
    <x v="0"/>
    <n v="18963"/>
    <x v="10"/>
    <s v="KG"/>
    <x v="0"/>
    <n v="10000"/>
    <n v="16825532.899999999"/>
  </r>
  <r>
    <x v="0"/>
    <x v="0"/>
    <n v="18979"/>
    <x v="10"/>
    <s v="KG"/>
    <x v="0"/>
    <n v="6820"/>
    <n v="16818712.899999999"/>
  </r>
  <r>
    <x v="0"/>
    <x v="0"/>
    <n v="18989"/>
    <x v="10"/>
    <s v="KG"/>
    <x v="0"/>
    <n v="16000"/>
    <n v="16802712.899999999"/>
  </r>
  <r>
    <x v="0"/>
    <x v="0"/>
    <n v="18995"/>
    <x v="10"/>
    <s v="KG"/>
    <x v="0"/>
    <n v="28000"/>
    <n v="16774712.899999999"/>
  </r>
  <r>
    <x v="0"/>
    <x v="0"/>
    <n v="18996"/>
    <x v="10"/>
    <s v="KG"/>
    <x v="0"/>
    <n v="28000"/>
    <n v="16746712.899999999"/>
  </r>
  <r>
    <x v="0"/>
    <x v="0"/>
    <n v="18997"/>
    <x v="10"/>
    <s v="KG"/>
    <x v="0"/>
    <n v="28000"/>
    <n v="16718712.899999999"/>
  </r>
  <r>
    <x v="0"/>
    <x v="0"/>
    <n v="18999"/>
    <x v="10"/>
    <s v="KG"/>
    <x v="0"/>
    <n v="28000"/>
    <n v="16690712.899999999"/>
  </r>
  <r>
    <x v="0"/>
    <x v="0"/>
    <n v="19000"/>
    <x v="10"/>
    <s v="KG"/>
    <x v="0"/>
    <n v="28000"/>
    <n v="16662712.899999999"/>
  </r>
  <r>
    <x v="0"/>
    <x v="0"/>
    <n v="19001"/>
    <x v="10"/>
    <s v="KG"/>
    <x v="0"/>
    <n v="28000"/>
    <n v="16634712.899999999"/>
  </r>
  <r>
    <x v="0"/>
    <x v="0"/>
    <n v="10176"/>
    <x v="11"/>
    <s v="KG"/>
    <x v="0"/>
    <n v="-9000"/>
    <n v="16643712.899999999"/>
  </r>
  <r>
    <x v="0"/>
    <x v="0"/>
    <n v="19073"/>
    <x v="11"/>
    <s v="KG"/>
    <x v="0"/>
    <n v="9000"/>
    <n v="16634712.899999999"/>
  </r>
  <r>
    <x v="0"/>
    <x v="0"/>
    <n v="19091"/>
    <x v="11"/>
    <s v="kgs"/>
    <x v="0"/>
    <n v="14400"/>
    <n v="16620312.899999999"/>
  </r>
  <r>
    <x v="0"/>
    <x v="0"/>
    <n v="19116"/>
    <x v="12"/>
    <s v="KG"/>
    <x v="0"/>
    <n v="9000"/>
    <n v="16611312.899999999"/>
  </r>
  <r>
    <x v="0"/>
    <x v="0"/>
    <n v="19127"/>
    <x v="12"/>
    <s v="KG"/>
    <x v="0"/>
    <n v="28000"/>
    <n v="16583312.899999999"/>
  </r>
  <r>
    <x v="0"/>
    <x v="0"/>
    <n v="19139"/>
    <x v="12"/>
    <s v="KG"/>
    <x v="0"/>
    <n v="5000"/>
    <n v="16578312.899999999"/>
  </r>
  <r>
    <x v="0"/>
    <x v="0"/>
    <n v="19139"/>
    <x v="12"/>
    <s v="KG"/>
    <x v="0"/>
    <n v="1000"/>
    <n v="16577312.899999999"/>
  </r>
  <r>
    <x v="0"/>
    <x v="0"/>
    <n v="19140"/>
    <x v="12"/>
    <s v="KG"/>
    <x v="0"/>
    <n v="4000"/>
    <n v="16573312.899999999"/>
  </r>
  <r>
    <x v="0"/>
    <x v="0"/>
    <n v="19160"/>
    <x v="12"/>
    <s v="KG"/>
    <x v="0"/>
    <n v="10000"/>
    <n v="16563312.899999999"/>
  </r>
  <r>
    <x v="0"/>
    <x v="0"/>
    <n v="19160"/>
    <x v="12"/>
    <s v="kgs"/>
    <x v="0"/>
    <n v="10000"/>
    <n v="16553312.899999999"/>
  </r>
  <r>
    <x v="0"/>
    <x v="0"/>
    <n v="19195"/>
    <x v="13"/>
    <s v="KG"/>
    <x v="0"/>
    <n v="6820"/>
    <n v="16546492.899999999"/>
  </r>
  <r>
    <x v="0"/>
    <x v="0"/>
    <n v="19274"/>
    <x v="14"/>
    <s v="KG"/>
    <x v="0"/>
    <n v="30240"/>
    <n v="16516252.899999999"/>
  </r>
  <r>
    <x v="0"/>
    <x v="0"/>
    <n v="10501"/>
    <x v="15"/>
    <s v="KG"/>
    <x v="0"/>
    <n v="-4000"/>
    <n v="16520252.899999999"/>
  </r>
  <r>
    <x v="0"/>
    <x v="0"/>
    <n v="19300"/>
    <x v="15"/>
    <s v="KG"/>
    <x v="0"/>
    <n v="25"/>
    <n v="16520227.899999999"/>
  </r>
  <r>
    <x v="0"/>
    <x v="0"/>
    <n v="19305"/>
    <x v="15"/>
    <s v="KG"/>
    <x v="0"/>
    <n v="28000"/>
    <n v="16492227.899999999"/>
  </r>
  <r>
    <x v="0"/>
    <x v="1"/>
    <n v="19377"/>
    <x v="16"/>
    <s v="KG"/>
    <x v="0"/>
    <n v="15000"/>
    <n v="16477227.899999999"/>
  </r>
  <r>
    <x v="0"/>
    <x v="1"/>
    <n v="10678"/>
    <x v="17"/>
    <s v="KG"/>
    <x v="0"/>
    <n v="-15000"/>
    <n v="16492227.899999999"/>
  </r>
  <r>
    <x v="0"/>
    <x v="1"/>
    <n v="19381"/>
    <x v="17"/>
    <s v="KG"/>
    <x v="0"/>
    <n v="16450"/>
    <n v="16475777.899999999"/>
  </r>
  <r>
    <x v="0"/>
    <x v="1"/>
    <n v="19401"/>
    <x v="17"/>
    <s v="KG"/>
    <x v="0"/>
    <n v="20000"/>
    <n v="16455777.899999999"/>
  </r>
  <r>
    <x v="0"/>
    <x v="1"/>
    <n v="19441"/>
    <x v="17"/>
    <s v="KG"/>
    <x v="0"/>
    <n v="10000"/>
    <n v="16445777.899999999"/>
  </r>
  <r>
    <x v="0"/>
    <x v="1"/>
    <n v="19481"/>
    <x v="18"/>
    <s v="KG"/>
    <x v="0"/>
    <n v="6820"/>
    <n v="16438957.899999999"/>
  </r>
  <r>
    <x v="0"/>
    <x v="1"/>
    <n v="19489"/>
    <x v="18"/>
    <s v="KG"/>
    <x v="0"/>
    <n v="19740"/>
    <n v="16419217.899999999"/>
  </r>
  <r>
    <x v="0"/>
    <x v="1"/>
    <n v="19539"/>
    <x v="19"/>
    <s v="KG"/>
    <x v="0"/>
    <n v="11000"/>
    <n v="16408217.899999999"/>
  </r>
  <r>
    <x v="0"/>
    <x v="1"/>
    <n v="19560"/>
    <x v="20"/>
    <s v="kgs"/>
    <x v="0"/>
    <n v="7200"/>
    <n v="16401017.899999999"/>
  </r>
  <r>
    <x v="0"/>
    <x v="1"/>
    <n v="19589"/>
    <x v="20"/>
    <s v="KG"/>
    <x v="0"/>
    <n v="7000"/>
    <n v="16394017.899999999"/>
  </r>
  <r>
    <x v="0"/>
    <x v="1"/>
    <n v="19606"/>
    <x v="20"/>
    <s v="KG"/>
    <x v="0"/>
    <n v="19740"/>
    <n v="16374277.899999999"/>
  </r>
  <r>
    <x v="0"/>
    <x v="1"/>
    <n v="19651"/>
    <x v="21"/>
    <s v="KG"/>
    <x v="0"/>
    <n v="10000"/>
    <n v="16364277.899999999"/>
  </r>
  <r>
    <x v="0"/>
    <x v="1"/>
    <n v="19667"/>
    <x v="21"/>
    <s v="KG"/>
    <x v="0"/>
    <n v="10000"/>
    <n v="16354277.899999999"/>
  </r>
  <r>
    <x v="0"/>
    <x v="1"/>
    <n v="19699"/>
    <x v="22"/>
    <s v="KG"/>
    <x v="0"/>
    <n v="6820"/>
    <n v="16347457.899999999"/>
  </r>
  <r>
    <x v="0"/>
    <x v="1"/>
    <n v="19706"/>
    <x v="22"/>
    <s v="KG"/>
    <x v="0"/>
    <n v="19740"/>
    <n v="16327717.899999999"/>
  </r>
  <r>
    <x v="0"/>
    <x v="1"/>
    <n v="19804"/>
    <x v="23"/>
    <s v="kgs"/>
    <x v="0"/>
    <n v="5400"/>
    <n v="16322317.899999999"/>
  </r>
  <r>
    <x v="0"/>
    <x v="1"/>
    <n v="19827"/>
    <x v="24"/>
    <s v="KG"/>
    <x v="0"/>
    <n v="10000"/>
    <n v="16312317.899999999"/>
  </r>
  <r>
    <x v="0"/>
    <x v="1"/>
    <n v="19844"/>
    <x v="24"/>
    <s v="KG"/>
    <x v="0"/>
    <n v="10000"/>
    <n v="16302317.899999999"/>
  </r>
  <r>
    <x v="0"/>
    <x v="1"/>
    <n v="19869"/>
    <x v="24"/>
    <s v="KG"/>
    <x v="0"/>
    <n v="50"/>
    <n v="16302267.899999999"/>
  </r>
  <r>
    <x v="0"/>
    <x v="1"/>
    <n v="19945"/>
    <x v="25"/>
    <s v="KG"/>
    <x v="0"/>
    <n v="19740"/>
    <n v="16282527.899999999"/>
  </r>
  <r>
    <x v="0"/>
    <x v="1"/>
    <n v="19961"/>
    <x v="25"/>
    <s v="KG"/>
    <x v="0"/>
    <n v="19740"/>
    <n v="16262787.899999999"/>
  </r>
  <r>
    <x v="0"/>
    <x v="1"/>
    <n v="19975"/>
    <x v="26"/>
    <s v="KG"/>
    <x v="0"/>
    <n v="20000"/>
    <n v="16242787.899999999"/>
  </r>
  <r>
    <x v="0"/>
    <x v="1"/>
    <n v="20115"/>
    <x v="27"/>
    <s v="KG"/>
    <x v="0"/>
    <n v="28000"/>
    <n v="16214787.899999999"/>
  </r>
  <r>
    <x v="0"/>
    <x v="1"/>
    <n v="20119"/>
    <x v="27"/>
    <s v="KG"/>
    <x v="0"/>
    <n v="16750"/>
    <n v="16198037.899999999"/>
  </r>
  <r>
    <x v="0"/>
    <x v="1"/>
    <n v="20120"/>
    <x v="27"/>
    <s v="KG"/>
    <x v="0"/>
    <n v="5000"/>
    <n v="16193037.899999999"/>
  </r>
  <r>
    <x v="0"/>
    <x v="1"/>
    <n v="20132"/>
    <x v="27"/>
    <s v="KG"/>
    <x v="0"/>
    <n v="19740"/>
    <n v="16173297.899999999"/>
  </r>
  <r>
    <x v="0"/>
    <x v="1"/>
    <n v="20134"/>
    <x v="27"/>
    <s v="KG"/>
    <x v="0"/>
    <n v="6820"/>
    <n v="16166477.899999999"/>
  </r>
  <r>
    <x v="0"/>
    <x v="1"/>
    <n v="20165"/>
    <x v="28"/>
    <s v="KG"/>
    <x v="0"/>
    <n v="28000"/>
    <n v="16138477.899999999"/>
  </r>
  <r>
    <x v="0"/>
    <x v="1"/>
    <n v="20193"/>
    <x v="28"/>
    <s v="KG"/>
    <x v="0"/>
    <n v="6580"/>
    <n v="16131897.899999999"/>
  </r>
  <r>
    <x v="0"/>
    <x v="1"/>
    <n v="11891"/>
    <x v="29"/>
    <s v="KG"/>
    <x v="0"/>
    <n v="-16750"/>
    <n v="16148647.899999999"/>
  </r>
  <r>
    <x v="0"/>
    <x v="1"/>
    <n v="11956"/>
    <x v="30"/>
    <s v="KG"/>
    <x v="0"/>
    <n v="-19740"/>
    <n v="16168387.899999999"/>
  </r>
  <r>
    <x v="0"/>
    <x v="1"/>
    <n v="20277"/>
    <x v="30"/>
    <s v="KG"/>
    <x v="0"/>
    <n v="4000"/>
    <n v="16164387.899999999"/>
  </r>
  <r>
    <x v="0"/>
    <x v="1"/>
    <n v="20295"/>
    <x v="30"/>
    <s v="KG"/>
    <x v="0"/>
    <n v="15000"/>
    <n v="16149387.899999999"/>
  </r>
  <r>
    <x v="0"/>
    <x v="1"/>
    <n v="20304"/>
    <x v="30"/>
    <s v="KG"/>
    <x v="0"/>
    <n v="28000"/>
    <n v="16121387.899999999"/>
  </r>
  <r>
    <x v="0"/>
    <x v="1"/>
    <n v="20336"/>
    <x v="30"/>
    <s v="KG"/>
    <x v="0"/>
    <n v="5000"/>
    <n v="16116387.899999999"/>
  </r>
  <r>
    <x v="0"/>
    <x v="1"/>
    <n v="20336"/>
    <x v="30"/>
    <s v="KG"/>
    <x v="0"/>
    <n v="7500"/>
    <n v="16108887.899999999"/>
  </r>
  <r>
    <x v="0"/>
    <x v="1"/>
    <n v="20337"/>
    <x v="30"/>
    <s v="KG"/>
    <x v="0"/>
    <n v="5180"/>
    <n v="16103707.899999999"/>
  </r>
  <r>
    <x v="0"/>
    <x v="1"/>
    <n v="11980"/>
    <x v="31"/>
    <s v="KG"/>
    <x v="0"/>
    <n v="-5180"/>
    <n v="16108887.899999999"/>
  </r>
  <r>
    <x v="0"/>
    <x v="1"/>
    <n v="20362"/>
    <x v="31"/>
    <s v="KG"/>
    <x v="0"/>
    <n v="5310"/>
    <n v="16103577.899999999"/>
  </r>
  <r>
    <x v="0"/>
    <x v="1"/>
    <n v="20381"/>
    <x v="31"/>
    <s v="KG"/>
    <x v="0"/>
    <n v="5000"/>
    <n v="16098577.899999999"/>
  </r>
  <r>
    <x v="0"/>
    <x v="1"/>
    <n v="20381"/>
    <x v="31"/>
    <s v="KG"/>
    <x v="0"/>
    <n v="1500"/>
    <n v="16097077.899999999"/>
  </r>
  <r>
    <x v="0"/>
    <x v="1"/>
    <n v="20381"/>
    <x v="31"/>
    <s v="KG"/>
    <x v="0"/>
    <n v="1000"/>
    <n v="16096077.899999999"/>
  </r>
  <r>
    <x v="0"/>
    <x v="1"/>
    <n v="20382"/>
    <x v="31"/>
    <s v="KG"/>
    <x v="0"/>
    <n v="5000"/>
    <n v="16091077.899999999"/>
  </r>
  <r>
    <x v="0"/>
    <x v="1"/>
    <n v="20382"/>
    <x v="31"/>
    <s v="KG"/>
    <x v="0"/>
    <n v="1500"/>
    <n v="16089577.899999999"/>
  </r>
  <r>
    <x v="0"/>
    <x v="1"/>
    <n v="20382"/>
    <x v="31"/>
    <s v="KG"/>
    <x v="0"/>
    <n v="1000"/>
    <n v="16088577.899999999"/>
  </r>
  <r>
    <x v="0"/>
    <x v="1"/>
    <n v="20417"/>
    <x v="32"/>
    <s v="kgs"/>
    <x v="0"/>
    <n v="14400"/>
    <n v="16074177.899999999"/>
  </r>
  <r>
    <x v="0"/>
    <x v="1"/>
    <n v="20455"/>
    <x v="32"/>
    <s v="kgs"/>
    <x v="0"/>
    <n v="13440"/>
    <n v="16060737.899999999"/>
  </r>
  <r>
    <x v="0"/>
    <x v="1"/>
    <n v="20457"/>
    <x v="32"/>
    <s v="kgs"/>
    <x v="0"/>
    <n v="3360"/>
    <n v="16057377.899999999"/>
  </r>
  <r>
    <x v="0"/>
    <x v="1"/>
    <n v="20470"/>
    <x v="32"/>
    <s v="kgs"/>
    <x v="0"/>
    <n v="7200"/>
    <n v="16050177.899999999"/>
  </r>
  <r>
    <x v="0"/>
    <x v="1"/>
    <n v="20474"/>
    <x v="32"/>
    <s v="KG"/>
    <x v="0"/>
    <n v="20000"/>
    <n v="16030177.899999999"/>
  </r>
  <r>
    <x v="0"/>
    <x v="1"/>
    <n v="12131"/>
    <x v="33"/>
    <s v="kgs"/>
    <x v="0"/>
    <n v="-13440"/>
    <n v="16043617.899999999"/>
  </r>
  <r>
    <x v="0"/>
    <x v="1"/>
    <n v="12135"/>
    <x v="33"/>
    <s v="kgs"/>
    <x v="0"/>
    <n v="-3360"/>
    <n v="16046977.899999999"/>
  </r>
  <r>
    <x v="0"/>
    <x v="1"/>
    <n v="20491"/>
    <x v="33"/>
    <s v="kgs"/>
    <x v="0"/>
    <n v="26000"/>
    <n v="16020977.899999999"/>
  </r>
  <r>
    <x v="0"/>
    <x v="1"/>
    <n v="20492"/>
    <x v="33"/>
    <s v="kgs"/>
    <x v="0"/>
    <n v="5040"/>
    <n v="16015937.899999999"/>
  </r>
  <r>
    <x v="0"/>
    <x v="1"/>
    <n v="20493"/>
    <x v="33"/>
    <s v="kgs"/>
    <x v="0"/>
    <n v="8400"/>
    <n v="16007537.899999999"/>
  </r>
  <r>
    <x v="0"/>
    <x v="1"/>
    <n v="20514"/>
    <x v="33"/>
    <s v="KG"/>
    <x v="0"/>
    <n v="10000"/>
    <n v="15997537.899999999"/>
  </r>
  <r>
    <x v="0"/>
    <x v="1"/>
    <n v="20515"/>
    <x v="33"/>
    <s v="KG"/>
    <x v="0"/>
    <n v="729"/>
    <n v="15996808.899999999"/>
  </r>
  <r>
    <x v="0"/>
    <x v="2"/>
    <n v="20592"/>
    <x v="34"/>
    <s v="KG"/>
    <x v="0"/>
    <n v="6580"/>
    <n v="15990228.899999999"/>
  </r>
  <r>
    <x v="0"/>
    <x v="2"/>
    <n v="20618"/>
    <x v="34"/>
    <s v="KG"/>
    <x v="0"/>
    <n v="1000"/>
    <n v="15989228.899999999"/>
  </r>
  <r>
    <x v="0"/>
    <x v="2"/>
    <n v="20680"/>
    <x v="35"/>
    <s v="kgs"/>
    <x v="0"/>
    <n v="5040"/>
    <n v="15984188.899999999"/>
  </r>
  <r>
    <x v="0"/>
    <x v="2"/>
    <n v="20702"/>
    <x v="35"/>
    <s v="KG"/>
    <x v="0"/>
    <n v="12000"/>
    <n v="15972188.899999999"/>
  </r>
  <r>
    <x v="0"/>
    <x v="2"/>
    <n v="20718"/>
    <x v="35"/>
    <s v="KG"/>
    <x v="0"/>
    <n v="4000"/>
    <n v="15968188.899999999"/>
  </r>
  <r>
    <x v="0"/>
    <x v="2"/>
    <n v="21174"/>
    <x v="36"/>
    <s v="KG"/>
    <x v="0"/>
    <n v="5000"/>
    <n v="15963188.899999999"/>
  </r>
  <r>
    <x v="0"/>
    <x v="2"/>
    <n v="13521"/>
    <x v="37"/>
    <s v="kgs"/>
    <x v="0"/>
    <n v="-5040"/>
    <n v="15968228.899999999"/>
  </r>
  <r>
    <x v="0"/>
    <x v="2"/>
    <n v="21267"/>
    <x v="37"/>
    <s v="KG"/>
    <x v="0"/>
    <n v="28000"/>
    <n v="15940228.899999999"/>
  </r>
  <r>
    <x v="0"/>
    <x v="2"/>
    <n v="21309"/>
    <x v="37"/>
    <s v="kgs"/>
    <x v="0"/>
    <n v="215"/>
    <n v="15940013.899999999"/>
  </r>
  <r>
    <x v="0"/>
    <x v="2"/>
    <n v="21309"/>
    <x v="37"/>
    <s v="kgs"/>
    <x v="0"/>
    <n v="420"/>
    <n v="15939593.899999999"/>
  </r>
  <r>
    <x v="0"/>
    <x v="2"/>
    <n v="21310"/>
    <x v="37"/>
    <s v="kgs"/>
    <x v="0"/>
    <n v="1720"/>
    <n v="15937873.899999999"/>
  </r>
  <r>
    <x v="0"/>
    <x v="2"/>
    <n v="21324"/>
    <x v="38"/>
    <s v="KG"/>
    <x v="0"/>
    <n v="15000"/>
    <n v="15922873.899999999"/>
  </r>
  <r>
    <x v="0"/>
    <x v="2"/>
    <n v="21329"/>
    <x v="38"/>
    <s v="KG"/>
    <x v="0"/>
    <n v="15000"/>
    <n v="15907873.899999999"/>
  </r>
  <r>
    <x v="0"/>
    <x v="2"/>
    <n v="21334"/>
    <x v="38"/>
    <s v="KG"/>
    <x v="0"/>
    <n v="3000"/>
    <n v="15904873.899999999"/>
  </r>
  <r>
    <x v="0"/>
    <x v="2"/>
    <n v="21359"/>
    <x v="39"/>
    <s v="KG"/>
    <x v="0"/>
    <n v="29610"/>
    <n v="15875263.899999999"/>
  </r>
  <r>
    <x v="0"/>
    <x v="2"/>
    <n v="21363"/>
    <x v="39"/>
    <s v="kgs"/>
    <x v="0"/>
    <n v="215"/>
    <n v="15875048.899999999"/>
  </r>
  <r>
    <x v="0"/>
    <x v="2"/>
    <n v="21448"/>
    <x v="40"/>
    <s v="kgs"/>
    <x v="0"/>
    <n v="8400"/>
    <n v="15866648.899999999"/>
  </r>
  <r>
    <x v="0"/>
    <x v="2"/>
    <n v="21453"/>
    <x v="41"/>
    <s v="KG"/>
    <x v="0"/>
    <n v="100"/>
    <n v="15866548.899999999"/>
  </r>
  <r>
    <x v="0"/>
    <x v="2"/>
    <n v="21512"/>
    <x v="42"/>
    <s v="KG"/>
    <x v="0"/>
    <n v="4000"/>
    <n v="15862548.899999999"/>
  </r>
  <r>
    <x v="0"/>
    <x v="2"/>
    <n v="21549"/>
    <x v="42"/>
    <s v="KG"/>
    <x v="0"/>
    <n v="5000"/>
    <n v="15857548.899999999"/>
  </r>
  <r>
    <x v="0"/>
    <x v="2"/>
    <n v="21612"/>
    <x v="43"/>
    <s v="KG"/>
    <x v="0"/>
    <n v="3000"/>
    <n v="15854548.899999999"/>
  </r>
  <r>
    <x v="0"/>
    <x v="2"/>
    <n v="21613"/>
    <x v="43"/>
    <s v="kgs"/>
    <x v="0"/>
    <n v="17000"/>
    <n v="15837548.899999999"/>
  </r>
  <r>
    <x v="0"/>
    <x v="2"/>
    <n v="21639"/>
    <x v="44"/>
    <s v="kgs"/>
    <x v="0"/>
    <n v="6000"/>
    <n v="15831548.899999999"/>
  </r>
  <r>
    <x v="0"/>
    <x v="2"/>
    <n v="21650"/>
    <x v="44"/>
    <s v="KG"/>
    <x v="0"/>
    <n v="29610"/>
    <n v="15801938.899999999"/>
  </r>
  <r>
    <x v="0"/>
    <x v="3"/>
    <n v="21786"/>
    <x v="45"/>
    <s v="KG"/>
    <x v="0"/>
    <n v="18000"/>
    <n v="15783938.899999999"/>
  </r>
  <r>
    <x v="0"/>
    <x v="3"/>
    <n v="21849"/>
    <x v="45"/>
    <s v="KG"/>
    <x v="0"/>
    <n v="10150"/>
    <n v="15773788.899999999"/>
  </r>
  <r>
    <x v="0"/>
    <x v="3"/>
    <n v="21850"/>
    <x v="45"/>
    <s v="KG"/>
    <x v="0"/>
    <n v="10150"/>
    <n v="15763638.899999999"/>
  </r>
  <r>
    <x v="0"/>
    <x v="3"/>
    <n v="21882"/>
    <x v="46"/>
    <s v="KG"/>
    <x v="0"/>
    <n v="10150"/>
    <n v="15753488.899999999"/>
  </r>
  <r>
    <x v="0"/>
    <x v="3"/>
    <n v="21883"/>
    <x v="46"/>
    <s v="KG"/>
    <x v="0"/>
    <n v="10150"/>
    <n v="15743338.899999999"/>
  </r>
  <r>
    <x v="0"/>
    <x v="3"/>
    <n v="21924"/>
    <x v="47"/>
    <s v="KG"/>
    <x v="0"/>
    <n v="20000"/>
    <n v="15723338.899999999"/>
  </r>
  <r>
    <x v="0"/>
    <x v="3"/>
    <n v="21957"/>
    <x v="47"/>
    <s v="KG"/>
    <x v="0"/>
    <n v="5000"/>
    <n v="15718338.899999999"/>
  </r>
  <r>
    <x v="0"/>
    <x v="3"/>
    <n v="21970"/>
    <x v="47"/>
    <s v="KG"/>
    <x v="0"/>
    <n v="10000"/>
    <n v="15708338.899999999"/>
  </r>
  <r>
    <x v="0"/>
    <x v="3"/>
    <n v="14483"/>
    <x v="48"/>
    <s v="KG"/>
    <x v="0"/>
    <n v="-15000"/>
    <n v="15723338.899999999"/>
  </r>
  <r>
    <x v="0"/>
    <x v="3"/>
    <n v="21984"/>
    <x v="48"/>
    <s v="UN"/>
    <x v="0"/>
    <n v="4"/>
    <n v="15723334.899999999"/>
  </r>
  <r>
    <x v="0"/>
    <x v="3"/>
    <n v="21985"/>
    <x v="48"/>
    <s v="KG"/>
    <x v="0"/>
    <n v="15000"/>
    <n v="15708334.899999999"/>
  </r>
  <r>
    <x v="0"/>
    <x v="3"/>
    <n v="21995"/>
    <x v="48"/>
    <s v="KG"/>
    <x v="0"/>
    <n v="6580"/>
    <n v="15701754.899999999"/>
  </r>
  <r>
    <x v="0"/>
    <x v="3"/>
    <n v="22015"/>
    <x v="48"/>
    <s v="KG"/>
    <x v="0"/>
    <n v="10150"/>
    <n v="15691604.899999999"/>
  </r>
  <r>
    <x v="0"/>
    <x v="3"/>
    <n v="22046"/>
    <x v="48"/>
    <s v="KG"/>
    <x v="0"/>
    <n v="20000"/>
    <n v="15671604.899999999"/>
  </r>
  <r>
    <x v="0"/>
    <x v="3"/>
    <n v="22122"/>
    <x v="49"/>
    <s v="KG"/>
    <x v="0"/>
    <n v="50"/>
    <n v="15671554.899999999"/>
  </r>
  <r>
    <x v="0"/>
    <x v="3"/>
    <n v="22122"/>
    <x v="49"/>
    <s v="KG"/>
    <x v="0"/>
    <n v="25"/>
    <n v="15671529.899999999"/>
  </r>
  <r>
    <x v="0"/>
    <x v="3"/>
    <n v="22381"/>
    <x v="50"/>
    <s v="kgs"/>
    <x v="0"/>
    <n v="23.2"/>
    <n v="15671506.699999999"/>
  </r>
  <r>
    <x v="0"/>
    <x v="3"/>
    <n v="22386"/>
    <x v="50"/>
    <s v="KG"/>
    <x v="0"/>
    <n v="50"/>
    <n v="15671456.699999999"/>
  </r>
  <r>
    <x v="0"/>
    <x v="3"/>
    <n v="22393"/>
    <x v="50"/>
    <s v="KG"/>
    <x v="0"/>
    <n v="6580"/>
    <n v="15664876.699999999"/>
  </r>
  <r>
    <x v="0"/>
    <x v="3"/>
    <n v="15073"/>
    <x v="51"/>
    <s v="KG"/>
    <x v="0"/>
    <n v="-10000"/>
    <n v="15674876.699999999"/>
  </r>
  <r>
    <x v="0"/>
    <x v="3"/>
    <n v="22444"/>
    <x v="51"/>
    <s v="UN"/>
    <x v="0"/>
    <n v="4"/>
    <n v="15674872.699999999"/>
  </r>
  <r>
    <x v="0"/>
    <x v="3"/>
    <n v="22446"/>
    <x v="51"/>
    <s v="UN"/>
    <x v="0"/>
    <n v="4"/>
    <n v="15674868.699999999"/>
  </r>
  <r>
    <x v="0"/>
    <x v="3"/>
    <n v="22526"/>
    <x v="52"/>
    <s v="KG"/>
    <x v="0"/>
    <n v="5000"/>
    <n v="15669868.699999999"/>
  </r>
  <r>
    <x v="0"/>
    <x v="3"/>
    <n v="22541"/>
    <x v="53"/>
    <s v="KG"/>
    <x v="0"/>
    <n v="10000"/>
    <n v="15659868.699999999"/>
  </r>
  <r>
    <x v="0"/>
    <x v="3"/>
    <n v="22555"/>
    <x v="53"/>
    <s v="KG"/>
    <x v="0"/>
    <n v="5000"/>
    <n v="15654868.699999999"/>
  </r>
  <r>
    <x v="0"/>
    <x v="3"/>
    <n v="22583"/>
    <x v="53"/>
    <s v="kgs"/>
    <x v="0"/>
    <n v="20000"/>
    <n v="15634868.699999999"/>
  </r>
  <r>
    <x v="0"/>
    <x v="3"/>
    <n v="22737"/>
    <x v="54"/>
    <s v="UN"/>
    <x v="0"/>
    <n v="4"/>
    <n v="15634864.699999999"/>
  </r>
  <r>
    <x v="0"/>
    <x v="3"/>
    <n v="22791"/>
    <x v="55"/>
    <s v="KG"/>
    <x v="0"/>
    <n v="10000"/>
    <n v="15624864.699999999"/>
  </r>
  <r>
    <x v="0"/>
    <x v="3"/>
    <n v="22800"/>
    <x v="55"/>
    <s v="KG"/>
    <x v="0"/>
    <n v="4000"/>
    <n v="15620864.699999999"/>
  </r>
  <r>
    <x v="0"/>
    <x v="3"/>
    <n v="15593"/>
    <x v="56"/>
    <s v="KG"/>
    <x v="0"/>
    <n v="-5000"/>
    <n v="15625864.699999999"/>
  </r>
  <r>
    <x v="0"/>
    <x v="3"/>
    <n v="22843"/>
    <x v="56"/>
    <s v="KG"/>
    <x v="0"/>
    <n v="17000"/>
    <n v="15608864.699999999"/>
  </r>
  <r>
    <x v="0"/>
    <x v="3"/>
    <n v="22852"/>
    <x v="56"/>
    <s v="KG"/>
    <x v="0"/>
    <n v="16500"/>
    <n v="15592364.699999999"/>
  </r>
  <r>
    <x v="0"/>
    <x v="3"/>
    <n v="22852"/>
    <x v="56"/>
    <s v="KG"/>
    <x v="0"/>
    <n v="8500"/>
    <n v="15583864.699999999"/>
  </r>
  <r>
    <x v="0"/>
    <x v="3"/>
    <n v="22867"/>
    <x v="56"/>
    <s v="KG"/>
    <x v="0"/>
    <n v="5000"/>
    <n v="15578864.699999999"/>
  </r>
  <r>
    <x v="0"/>
    <x v="3"/>
    <n v="22868"/>
    <x v="56"/>
    <s v="ea"/>
    <x v="0"/>
    <n v="16"/>
    <n v="15578848.699999999"/>
  </r>
  <r>
    <x v="0"/>
    <x v="4"/>
    <n v="22984"/>
    <x v="57"/>
    <s v="ea"/>
    <x v="0"/>
    <n v="1"/>
    <n v="15578847.699999999"/>
  </r>
  <r>
    <x v="0"/>
    <x v="4"/>
    <n v="22985"/>
    <x v="57"/>
    <s v="UN"/>
    <x v="0"/>
    <n v="10"/>
    <n v="15578837.699999999"/>
  </r>
  <r>
    <x v="0"/>
    <x v="4"/>
    <n v="23015"/>
    <x v="57"/>
    <s v="KG"/>
    <x v="0"/>
    <n v="4000"/>
    <n v="15574837.699999999"/>
  </r>
  <r>
    <x v="0"/>
    <x v="4"/>
    <n v="23022"/>
    <x v="57"/>
    <s v="KG"/>
    <x v="0"/>
    <n v="4300"/>
    <n v="15570537.699999999"/>
  </r>
  <r>
    <x v="0"/>
    <x v="4"/>
    <n v="23023"/>
    <x v="57"/>
    <s v="KG"/>
    <x v="0"/>
    <n v="1075"/>
    <n v="15569462.699999999"/>
  </r>
  <r>
    <x v="0"/>
    <x v="4"/>
    <n v="23087"/>
    <x v="58"/>
    <s v="KG"/>
    <x v="0"/>
    <n v="5000"/>
    <n v="15564462.699999999"/>
  </r>
  <r>
    <x v="0"/>
    <x v="4"/>
    <n v="23092"/>
    <x v="58"/>
    <s v="KG"/>
    <x v="0"/>
    <n v="10350"/>
    <n v="15554112.699999999"/>
  </r>
  <r>
    <x v="0"/>
    <x v="4"/>
    <n v="23099"/>
    <x v="58"/>
    <s v="KG"/>
    <x v="0"/>
    <n v="6000"/>
    <n v="15548112.699999999"/>
  </r>
  <r>
    <x v="0"/>
    <x v="4"/>
    <n v="23129"/>
    <x v="58"/>
    <s v="KG"/>
    <x v="0"/>
    <n v="29610"/>
    <n v="15518502.699999999"/>
  </r>
  <r>
    <x v="0"/>
    <x v="4"/>
    <n v="23133"/>
    <x v="59"/>
    <s v="kgs"/>
    <x v="0"/>
    <n v="75"/>
    <n v="15518427.699999999"/>
  </r>
  <r>
    <x v="0"/>
    <x v="4"/>
    <n v="23144"/>
    <x v="59"/>
    <s v="KG"/>
    <x v="0"/>
    <n v="9000"/>
    <n v="15509427.699999999"/>
  </r>
  <r>
    <x v="0"/>
    <x v="4"/>
    <n v="23177"/>
    <x v="60"/>
    <s v="KG"/>
    <x v="0"/>
    <n v="29610"/>
    <n v="15479817.699999999"/>
  </r>
  <r>
    <x v="0"/>
    <x v="4"/>
    <n v="23211"/>
    <x v="60"/>
    <s v="KG"/>
    <x v="0"/>
    <n v="10000"/>
    <n v="15469817.699999999"/>
  </r>
  <r>
    <x v="0"/>
    <x v="4"/>
    <n v="23255"/>
    <x v="61"/>
    <s v="kgs"/>
    <x v="0"/>
    <n v="13975"/>
    <n v="15455842.699999999"/>
  </r>
  <r>
    <x v="0"/>
    <x v="4"/>
    <n v="23276"/>
    <x v="62"/>
    <s v="KG"/>
    <x v="0"/>
    <n v="29610"/>
    <n v="15426232.699999999"/>
  </r>
  <r>
    <x v="0"/>
    <x v="4"/>
    <n v="23323"/>
    <x v="63"/>
    <s v="KG"/>
    <x v="0"/>
    <n v="1000"/>
    <n v="15425232.699999999"/>
  </r>
  <r>
    <x v="0"/>
    <x v="4"/>
    <n v="23368"/>
    <x v="64"/>
    <s v="UN"/>
    <x v="0"/>
    <n v="1"/>
    <n v="15425231.699999999"/>
  </r>
  <r>
    <x v="0"/>
    <x v="4"/>
    <n v="23391"/>
    <x v="64"/>
    <s v="KG"/>
    <x v="0"/>
    <n v="6820"/>
    <n v="15418411.699999999"/>
  </r>
  <r>
    <x v="0"/>
    <x v="4"/>
    <n v="23393"/>
    <x v="64"/>
    <s v="KG"/>
    <x v="0"/>
    <n v="9000"/>
    <n v="15409411.699999999"/>
  </r>
  <r>
    <x v="0"/>
    <x v="4"/>
    <n v="23414"/>
    <x v="65"/>
    <s v="KG"/>
    <x v="0"/>
    <n v="3000"/>
    <n v="15406411.699999999"/>
  </r>
  <r>
    <x v="0"/>
    <x v="4"/>
    <n v="23414"/>
    <x v="65"/>
    <s v="kgs"/>
    <x v="0"/>
    <n v="500"/>
    <n v="15405911.699999999"/>
  </r>
  <r>
    <x v="0"/>
    <x v="4"/>
    <n v="23425"/>
    <x v="65"/>
    <s v="KG"/>
    <x v="0"/>
    <n v="8400"/>
    <n v="15397511.699999999"/>
  </r>
  <r>
    <x v="0"/>
    <x v="4"/>
    <n v="23428"/>
    <x v="65"/>
    <s v="UN"/>
    <x v="0"/>
    <n v="10"/>
    <n v="15397501.699999999"/>
  </r>
  <r>
    <x v="0"/>
    <x v="4"/>
    <n v="23445"/>
    <x v="65"/>
    <s v="KG"/>
    <x v="0"/>
    <n v="29610"/>
    <n v="15367891.699999999"/>
  </r>
  <r>
    <x v="0"/>
    <x v="4"/>
    <n v="23467"/>
    <x v="65"/>
    <s v="KG"/>
    <x v="0"/>
    <n v="13000"/>
    <n v="15354891.699999999"/>
  </r>
  <r>
    <x v="0"/>
    <x v="4"/>
    <n v="23574"/>
    <x v="66"/>
    <s v="KG"/>
    <x v="0"/>
    <n v="10350"/>
    <n v="15344541.6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6" rowHeaderCaption="fecha venta">
  <location ref="B3:C71" firstHeaderRow="1" firstDataRow="1" firstDataCol="1"/>
  <pivotFields count="8">
    <pivotField showAll="0">
      <items count="2">
        <item x="0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135">
        <item m="1" x="118"/>
        <item m="1" x="110"/>
        <item m="1" x="104"/>
        <item m="1" x="126"/>
        <item m="1" x="88"/>
        <item m="1" x="119"/>
        <item m="1" x="67"/>
        <item m="1" x="100"/>
        <item m="1" x="128"/>
        <item m="1" x="92"/>
        <item m="1" x="123"/>
        <item m="1" x="80"/>
        <item m="1" x="111"/>
        <item m="1" x="71"/>
        <item m="1" x="105"/>
        <item m="1" x="132"/>
        <item m="1" x="90"/>
        <item m="1" x="121"/>
        <item m="1" x="83"/>
        <item m="1" x="116"/>
        <item m="1" x="76"/>
        <item m="1" x="101"/>
        <item m="1" x="129"/>
        <item m="1" x="93"/>
        <item m="1" x="124"/>
        <item m="1" x="113"/>
        <item m="1" x="73"/>
        <item m="1" x="133"/>
        <item m="1" x="98"/>
        <item m="1" x="122"/>
        <item m="1" x="84"/>
        <item m="1" x="117"/>
        <item m="1" x="77"/>
        <item m="1" x="109"/>
        <item m="1" x="95"/>
        <item m="1" x="86"/>
        <item m="1" x="79"/>
        <item m="1" x="70"/>
        <item m="1" x="97"/>
        <item m="1" x="127"/>
        <item m="1" x="89"/>
        <item m="1" x="120"/>
        <item m="1" x="82"/>
        <item m="1" x="108"/>
        <item m="1" x="68"/>
        <item m="1" x="81"/>
        <item m="1" x="112"/>
        <item m="1" x="72"/>
        <item m="1" x="106"/>
        <item m="1" x="91"/>
        <item m="1" x="69"/>
        <item m="1" x="102"/>
        <item m="1" x="130"/>
        <item m="1" x="94"/>
        <item m="1" x="114"/>
        <item m="1" x="74"/>
        <item m="1" x="107"/>
        <item m="1" x="85"/>
        <item m="1" x="78"/>
        <item m="1" x="103"/>
        <item m="1" x="131"/>
        <item m="1" x="96"/>
        <item m="1" x="125"/>
        <item m="1" x="87"/>
        <item m="1" x="115"/>
        <item m="1" x="75"/>
        <item m="1" x="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showAll="0"/>
    <pivotField showAll="0">
      <items count="2">
        <item x="0"/>
        <item t="default"/>
      </items>
    </pivotField>
    <pivotField dataField="1" showAll="0"/>
    <pivotField showAll="0"/>
  </pivotFields>
  <rowFields count="1">
    <field x="3"/>
  </rowFields>
  <rowItems count="68"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Items count="1">
    <i/>
  </colItems>
  <dataFields count="1">
    <dataField name="Suma de Cantidad en kilos" fld="6" baseField="3" baseItem="67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tabSelected="1" workbookViewId="0">
      <selection activeCell="B1" sqref="B1"/>
    </sheetView>
  </sheetViews>
  <sheetFormatPr baseColWidth="10" defaultRowHeight="15" x14ac:dyDescent="0.25"/>
  <cols>
    <col min="2" max="2" width="17.5703125" bestFit="1" customWidth="1"/>
    <col min="3" max="3" width="24.42578125" bestFit="1" customWidth="1"/>
  </cols>
  <sheetData>
    <row r="1" spans="2:6" x14ac:dyDescent="0.25">
      <c r="C1" t="s">
        <v>3</v>
      </c>
      <c r="D1">
        <v>17000</v>
      </c>
    </row>
    <row r="3" spans="2:6" x14ac:dyDescent="0.25">
      <c r="B3" s="4" t="s">
        <v>4</v>
      </c>
      <c r="C3" t="s">
        <v>0</v>
      </c>
      <c r="D3" t="s">
        <v>2</v>
      </c>
    </row>
    <row r="4" spans="2:6" x14ac:dyDescent="0.25">
      <c r="B4" s="1">
        <v>42009</v>
      </c>
      <c r="C4" s="2">
        <v>16007.1</v>
      </c>
      <c r="F4">
        <f>17000-16</f>
        <v>16984</v>
      </c>
    </row>
    <row r="5" spans="2:6" x14ac:dyDescent="0.25">
      <c r="B5" s="1">
        <v>42011</v>
      </c>
      <c r="C5" s="2">
        <v>15000</v>
      </c>
      <c r="F5">
        <f>F4-15</f>
        <v>16969</v>
      </c>
    </row>
    <row r="6" spans="2:6" x14ac:dyDescent="0.25">
      <c r="B6" s="1">
        <v>42013</v>
      </c>
      <c r="C6" s="2">
        <v>22580</v>
      </c>
      <c r="F6">
        <f>F5-23</f>
        <v>16946</v>
      </c>
    </row>
    <row r="7" spans="2:6" x14ac:dyDescent="0.25">
      <c r="B7" s="1">
        <v>42016</v>
      </c>
      <c r="C7" s="2">
        <v>17500</v>
      </c>
      <c r="F7">
        <f>F6-18</f>
        <v>16928</v>
      </c>
    </row>
    <row r="8" spans="2:6" x14ac:dyDescent="0.25">
      <c r="B8" s="1">
        <v>42017</v>
      </c>
      <c r="C8" s="2">
        <v>15000</v>
      </c>
      <c r="F8">
        <f>F7-15</f>
        <v>16913</v>
      </c>
    </row>
    <row r="9" spans="2:6" x14ac:dyDescent="0.25">
      <c r="B9" s="1">
        <v>42018</v>
      </c>
      <c r="C9" s="2">
        <v>19400</v>
      </c>
      <c r="F9">
        <f>F8-19</f>
        <v>16894</v>
      </c>
    </row>
    <row r="10" spans="2:6" x14ac:dyDescent="0.25">
      <c r="B10" s="1">
        <v>42023</v>
      </c>
      <c r="C10" s="2">
        <v>29980</v>
      </c>
      <c r="F10">
        <f>F9-30</f>
        <v>16864</v>
      </c>
    </row>
    <row r="11" spans="2:6" x14ac:dyDescent="0.25">
      <c r="B11" s="1">
        <v>42024</v>
      </c>
      <c r="C11" s="2">
        <v>14400</v>
      </c>
      <c r="F11">
        <f>F10-14</f>
        <v>16850</v>
      </c>
    </row>
    <row r="12" spans="2:6" x14ac:dyDescent="0.25">
      <c r="B12" s="1">
        <v>42025</v>
      </c>
      <c r="C12" s="2">
        <v>4600</v>
      </c>
      <c r="F12">
        <f>F11-5</f>
        <v>16845</v>
      </c>
    </row>
    <row r="13" spans="2:6" x14ac:dyDescent="0.25">
      <c r="B13" s="1">
        <v>42026</v>
      </c>
      <c r="C13" s="2">
        <v>10000</v>
      </c>
    </row>
    <row r="14" spans="2:6" x14ac:dyDescent="0.25">
      <c r="B14" s="1">
        <v>42027</v>
      </c>
      <c r="C14" s="2">
        <v>200820</v>
      </c>
    </row>
    <row r="15" spans="2:6" x14ac:dyDescent="0.25">
      <c r="B15" s="1">
        <v>42030</v>
      </c>
      <c r="C15" s="2">
        <v>14400</v>
      </c>
    </row>
    <row r="16" spans="2:6" x14ac:dyDescent="0.25">
      <c r="B16" s="1">
        <v>42031</v>
      </c>
      <c r="C16" s="2">
        <v>67000</v>
      </c>
    </row>
    <row r="17" spans="2:3" x14ac:dyDescent="0.25">
      <c r="B17" s="1">
        <v>42032</v>
      </c>
      <c r="C17" s="2">
        <v>6820</v>
      </c>
    </row>
    <row r="18" spans="2:3" x14ac:dyDescent="0.25">
      <c r="B18" s="1">
        <v>42033</v>
      </c>
      <c r="C18" s="2">
        <v>30240</v>
      </c>
    </row>
    <row r="19" spans="2:3" x14ac:dyDescent="0.25">
      <c r="B19" s="1">
        <v>42034</v>
      </c>
      <c r="C19" s="2">
        <v>24025</v>
      </c>
    </row>
    <row r="20" spans="2:3" x14ac:dyDescent="0.25">
      <c r="B20" s="1">
        <v>42037</v>
      </c>
      <c r="C20" s="2">
        <v>15000</v>
      </c>
    </row>
    <row r="21" spans="2:3" x14ac:dyDescent="0.25">
      <c r="B21" s="1">
        <v>42038</v>
      </c>
      <c r="C21" s="2">
        <v>31450</v>
      </c>
    </row>
    <row r="22" spans="2:3" x14ac:dyDescent="0.25">
      <c r="B22" s="1">
        <v>42039</v>
      </c>
      <c r="C22" s="2">
        <v>26560</v>
      </c>
    </row>
    <row r="23" spans="2:3" x14ac:dyDescent="0.25">
      <c r="B23" s="1">
        <v>42040</v>
      </c>
      <c r="C23" s="2">
        <v>11000</v>
      </c>
    </row>
    <row r="24" spans="2:3" x14ac:dyDescent="0.25">
      <c r="B24" s="1">
        <v>42041</v>
      </c>
      <c r="C24" s="2">
        <v>33940</v>
      </c>
    </row>
    <row r="25" spans="2:3" x14ac:dyDescent="0.25">
      <c r="B25" s="1">
        <v>42044</v>
      </c>
      <c r="C25" s="2">
        <v>20000</v>
      </c>
    </row>
    <row r="26" spans="2:3" x14ac:dyDescent="0.25">
      <c r="B26" s="1">
        <v>42045</v>
      </c>
      <c r="C26" s="2">
        <v>26560</v>
      </c>
    </row>
    <row r="27" spans="2:3" x14ac:dyDescent="0.25">
      <c r="B27" s="1">
        <v>42046</v>
      </c>
      <c r="C27" s="2">
        <v>5400</v>
      </c>
    </row>
    <row r="28" spans="2:3" x14ac:dyDescent="0.25">
      <c r="B28" s="1">
        <v>42047</v>
      </c>
      <c r="C28" s="2">
        <v>20050</v>
      </c>
    </row>
    <row r="29" spans="2:3" x14ac:dyDescent="0.25">
      <c r="B29" s="1">
        <v>42051</v>
      </c>
      <c r="C29" s="2">
        <v>39480</v>
      </c>
    </row>
    <row r="30" spans="2:3" x14ac:dyDescent="0.25">
      <c r="B30" s="1">
        <v>42052</v>
      </c>
      <c r="C30" s="2">
        <v>20000</v>
      </c>
    </row>
    <row r="31" spans="2:3" x14ac:dyDescent="0.25">
      <c r="B31" s="1">
        <v>42054</v>
      </c>
      <c r="C31" s="2">
        <v>76310</v>
      </c>
    </row>
    <row r="32" spans="2:3" x14ac:dyDescent="0.25">
      <c r="B32" s="1">
        <v>42055</v>
      </c>
      <c r="C32" s="2">
        <v>34580</v>
      </c>
    </row>
    <row r="33" spans="2:3" x14ac:dyDescent="0.25">
      <c r="B33" s="1">
        <v>42058</v>
      </c>
      <c r="C33" s="2">
        <v>-16750</v>
      </c>
    </row>
    <row r="34" spans="2:3" x14ac:dyDescent="0.25">
      <c r="B34" s="1">
        <v>42059</v>
      </c>
      <c r="C34" s="2">
        <v>44940</v>
      </c>
    </row>
    <row r="35" spans="2:3" x14ac:dyDescent="0.25">
      <c r="B35" s="1">
        <v>42060</v>
      </c>
      <c r="C35" s="2">
        <v>15130</v>
      </c>
    </row>
    <row r="36" spans="2:3" x14ac:dyDescent="0.25">
      <c r="B36" s="1">
        <v>42061</v>
      </c>
      <c r="C36" s="2">
        <v>58400</v>
      </c>
    </row>
    <row r="37" spans="2:3" x14ac:dyDescent="0.25">
      <c r="B37" s="1">
        <v>42062</v>
      </c>
      <c r="C37" s="2">
        <v>33369</v>
      </c>
    </row>
    <row r="38" spans="2:3" x14ac:dyDescent="0.25">
      <c r="B38" s="1">
        <v>42066</v>
      </c>
      <c r="C38" s="2">
        <v>7580</v>
      </c>
    </row>
    <row r="39" spans="2:3" x14ac:dyDescent="0.25">
      <c r="B39" s="1">
        <v>42068</v>
      </c>
      <c r="C39" s="2">
        <v>21040</v>
      </c>
    </row>
    <row r="40" spans="2:3" x14ac:dyDescent="0.25">
      <c r="B40" s="1">
        <v>42081</v>
      </c>
      <c r="C40" s="2">
        <v>5000</v>
      </c>
    </row>
    <row r="41" spans="2:3" x14ac:dyDescent="0.25">
      <c r="B41" s="1">
        <v>42083</v>
      </c>
      <c r="C41" s="2">
        <v>25315</v>
      </c>
    </row>
    <row r="42" spans="2:3" x14ac:dyDescent="0.25">
      <c r="B42" s="1">
        <v>42086</v>
      </c>
      <c r="C42" s="2">
        <v>33000</v>
      </c>
    </row>
    <row r="43" spans="2:3" x14ac:dyDescent="0.25">
      <c r="B43" s="1">
        <v>42087</v>
      </c>
      <c r="C43" s="2">
        <v>29825</v>
      </c>
    </row>
    <row r="44" spans="2:3" x14ac:dyDescent="0.25">
      <c r="B44" s="1">
        <v>42088</v>
      </c>
      <c r="C44" s="2">
        <v>8400</v>
      </c>
    </row>
    <row r="45" spans="2:3" x14ac:dyDescent="0.25">
      <c r="B45" s="1">
        <v>42089</v>
      </c>
      <c r="C45" s="2">
        <v>100</v>
      </c>
    </row>
    <row r="46" spans="2:3" x14ac:dyDescent="0.25">
      <c r="B46" s="1">
        <v>42090</v>
      </c>
      <c r="C46" s="2">
        <v>9000</v>
      </c>
    </row>
    <row r="47" spans="2:3" x14ac:dyDescent="0.25">
      <c r="B47" s="1">
        <v>42093</v>
      </c>
      <c r="C47" s="2">
        <v>20000</v>
      </c>
    </row>
    <row r="48" spans="2:3" x14ac:dyDescent="0.25">
      <c r="B48" s="1">
        <v>42094</v>
      </c>
      <c r="C48" s="2">
        <v>35610</v>
      </c>
    </row>
    <row r="49" spans="2:3" x14ac:dyDescent="0.25">
      <c r="B49" s="1">
        <v>42101</v>
      </c>
      <c r="C49" s="2">
        <v>38300</v>
      </c>
    </row>
    <row r="50" spans="2:3" x14ac:dyDescent="0.25">
      <c r="B50" s="1">
        <v>42102</v>
      </c>
      <c r="C50" s="2">
        <v>20300</v>
      </c>
    </row>
    <row r="51" spans="2:3" x14ac:dyDescent="0.25">
      <c r="B51" s="1">
        <v>42103</v>
      </c>
      <c r="C51" s="2">
        <v>35000</v>
      </c>
    </row>
    <row r="52" spans="2:3" x14ac:dyDescent="0.25">
      <c r="B52" s="1">
        <v>42104</v>
      </c>
      <c r="C52" s="2">
        <v>36734</v>
      </c>
    </row>
    <row r="53" spans="2:3" x14ac:dyDescent="0.25">
      <c r="B53" s="1">
        <v>42108</v>
      </c>
      <c r="C53" s="2">
        <v>75</v>
      </c>
    </row>
    <row r="54" spans="2:3" x14ac:dyDescent="0.25">
      <c r="B54" s="1">
        <v>42114</v>
      </c>
      <c r="C54" s="2">
        <v>6653.2</v>
      </c>
    </row>
    <row r="55" spans="2:3" x14ac:dyDescent="0.25">
      <c r="B55" s="1">
        <v>42115</v>
      </c>
      <c r="C55" s="2">
        <v>-9992</v>
      </c>
    </row>
    <row r="56" spans="2:3" x14ac:dyDescent="0.25">
      <c r="B56" s="1">
        <v>42116</v>
      </c>
      <c r="C56" s="2">
        <v>5000</v>
      </c>
    </row>
    <row r="57" spans="2:3" x14ac:dyDescent="0.25">
      <c r="B57" s="1">
        <v>42117</v>
      </c>
      <c r="C57" s="2">
        <v>35000</v>
      </c>
    </row>
    <row r="58" spans="2:3" x14ac:dyDescent="0.25">
      <c r="B58" s="1">
        <v>42122</v>
      </c>
      <c r="C58" s="2">
        <v>4</v>
      </c>
    </row>
    <row r="59" spans="2:3" x14ac:dyDescent="0.25">
      <c r="B59" s="1">
        <v>42123</v>
      </c>
      <c r="C59" s="2">
        <v>14000</v>
      </c>
    </row>
    <row r="60" spans="2:3" x14ac:dyDescent="0.25">
      <c r="B60" s="1">
        <v>42124</v>
      </c>
      <c r="C60" s="2">
        <v>42016</v>
      </c>
    </row>
    <row r="61" spans="2:3" x14ac:dyDescent="0.25">
      <c r="B61" s="1">
        <v>42130</v>
      </c>
      <c r="C61" s="2">
        <v>9386</v>
      </c>
    </row>
    <row r="62" spans="2:3" x14ac:dyDescent="0.25">
      <c r="B62" s="1">
        <v>42132</v>
      </c>
      <c r="C62" s="2">
        <v>50960</v>
      </c>
    </row>
    <row r="63" spans="2:3" x14ac:dyDescent="0.25">
      <c r="B63" s="1">
        <v>42135</v>
      </c>
      <c r="C63" s="2">
        <v>9075</v>
      </c>
    </row>
    <row r="64" spans="2:3" x14ac:dyDescent="0.25">
      <c r="B64" s="1">
        <v>42136</v>
      </c>
      <c r="C64" s="2">
        <v>39610</v>
      </c>
    </row>
    <row r="65" spans="2:3" x14ac:dyDescent="0.25">
      <c r="B65" s="1">
        <v>42137</v>
      </c>
      <c r="C65" s="2">
        <v>13975</v>
      </c>
    </row>
    <row r="66" spans="2:3" x14ac:dyDescent="0.25">
      <c r="B66" s="1">
        <v>42138</v>
      </c>
      <c r="C66" s="2">
        <v>29610</v>
      </c>
    </row>
    <row r="67" spans="2:3" x14ac:dyDescent="0.25">
      <c r="B67" s="1">
        <v>42139</v>
      </c>
      <c r="C67" s="2">
        <v>1000</v>
      </c>
    </row>
    <row r="68" spans="2:3" x14ac:dyDescent="0.25">
      <c r="B68" s="1">
        <v>42142</v>
      </c>
      <c r="C68" s="2">
        <v>15821</v>
      </c>
    </row>
    <row r="69" spans="2:3" x14ac:dyDescent="0.25">
      <c r="B69" s="1">
        <v>42143</v>
      </c>
      <c r="C69" s="2">
        <v>54520</v>
      </c>
    </row>
    <row r="70" spans="2:3" x14ac:dyDescent="0.25">
      <c r="B70" s="1">
        <v>42146</v>
      </c>
      <c r="C70" s="2">
        <v>10350</v>
      </c>
    </row>
    <row r="71" spans="2:3" x14ac:dyDescent="0.25">
      <c r="B71" s="3" t="s">
        <v>1</v>
      </c>
      <c r="C71" s="2">
        <v>1655458.3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2015-06-07T14:01:12Z</dcterms:created>
  <dcterms:modified xsi:type="dcterms:W3CDTF">2015-06-07T22:16:29Z</dcterms:modified>
</cp:coreProperties>
</file>